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ckworK\Desktop\BIM\Assingment 1\"/>
    </mc:Choice>
  </mc:AlternateContent>
  <xr:revisionPtr revIDLastSave="0" documentId="13_ncr:1_{6F811C10-0B5E-4E70-80D3-D03BD36148D9}" xr6:coauthVersionLast="47" xr6:coauthVersionMax="47" xr10:uidLastSave="{00000000-0000-0000-0000-000000000000}"/>
  <bookViews>
    <workbookView xWindow="-120" yWindow="-120" windowWidth="38640" windowHeight="21240" tabRatio="695" xr2:uid="{A0C6DBCF-D057-4B0A-883C-E1ECF52A0394}"/>
  </bookViews>
  <sheets>
    <sheet name="q1.ProductsAndResources" sheetId="1" r:id="rId1"/>
    <sheet name="Sensitivity Report q1" sheetId="24" r:id="rId2"/>
    <sheet name="q1.e" sheetId="7" r:id="rId3"/>
    <sheet name="Sensitivity Report q1.e" sheetId="25" r:id="rId4"/>
    <sheet name="q1.g" sheetId="9" r:id="rId5"/>
    <sheet name="Sensitivity Report q1.g" sheetId="26" r:id="rId6"/>
    <sheet name="q1.j" sheetId="11" r:id="rId7"/>
    <sheet name="Sensitivity Report q1.j" sheetId="27" r:id="rId8"/>
    <sheet name="q1.l" sheetId="28" r:id="rId9"/>
    <sheet name="q2.a" sheetId="15" r:id="rId10"/>
    <sheet name="q2.b" sheetId="16" r:id="rId11"/>
    <sheet name="q2.c" sheetId="17" r:id="rId12"/>
    <sheet name="q2.d" sheetId="18" r:id="rId13"/>
    <sheet name="q2.e" sheetId="19" r:id="rId14"/>
    <sheet name="q2.e(proof)" sheetId="20" r:id="rId15"/>
    <sheet name="q2.f" sheetId="21" r:id="rId16"/>
    <sheet name="q2.g " sheetId="22" r:id="rId17"/>
    <sheet name="q2.h" sheetId="23" r:id="rId18"/>
  </sheets>
  <definedNames>
    <definedName name="solver_adj" localSheetId="2" hidden="1">'q1.e'!$B$6:$D$6</definedName>
    <definedName name="solver_adj" localSheetId="4" hidden="1">'q1.g'!$B$6:$D$6</definedName>
    <definedName name="solver_adj" localSheetId="6" hidden="1">'q1.j'!$B$6:$D$7</definedName>
    <definedName name="solver_adj" localSheetId="8" hidden="1">'q1.l'!$B$6:$D$6,'q1.l'!$B$25:$D$25</definedName>
    <definedName name="solver_adj" localSheetId="0" hidden="1">'q1.ProductsAndResources'!$B$6:$D$6</definedName>
    <definedName name="solver_adj" localSheetId="9" hidden="1">'q2.a'!$C$6:$C$11</definedName>
    <definedName name="solver_adj" localSheetId="10" hidden="1">'q2.b'!$B$6:$B$20</definedName>
    <definedName name="solver_adj" localSheetId="11" hidden="1">'q2.c'!$B$6:$B$26</definedName>
    <definedName name="solver_adj" localSheetId="12" hidden="1">'q2.d'!$B$6:$B$27</definedName>
    <definedName name="solver_adj" localSheetId="13" hidden="1">'q2.e'!$B$6:$B$27</definedName>
    <definedName name="solver_adj" localSheetId="14" hidden="1">'q2.e(proof)'!$C$6:$C$10</definedName>
    <definedName name="solver_adj" localSheetId="15" hidden="1">'q2.f'!$B$6:$B$27</definedName>
    <definedName name="solver_adj" localSheetId="16" hidden="1">'q2.g '!$B$6:$B$27</definedName>
    <definedName name="solver_cvg" localSheetId="2" hidden="1">0.0001</definedName>
    <definedName name="solver_cvg" localSheetId="4" hidden="1">0.0001</definedName>
    <definedName name="solver_cvg" localSheetId="6" hidden="1">0.0001</definedName>
    <definedName name="solver_cvg" localSheetId="8" hidden="1">0.0001</definedName>
    <definedName name="solver_cvg" localSheetId="0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drv" localSheetId="2" hidden="1">2</definedName>
    <definedName name="solver_drv" localSheetId="4" hidden="1">1</definedName>
    <definedName name="solver_drv" localSheetId="6" hidden="1">2</definedName>
    <definedName name="solver_drv" localSheetId="8" hidden="1">2</definedName>
    <definedName name="solver_drv" localSheetId="0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eng" localSheetId="2" hidden="1">2</definedName>
    <definedName name="solver_eng" localSheetId="4" hidden="1">2</definedName>
    <definedName name="solver_eng" localSheetId="6" hidden="1">2</definedName>
    <definedName name="solver_eng" localSheetId="8" hidden="1">2</definedName>
    <definedName name="solver_eng" localSheetId="0" hidden="1">2</definedName>
    <definedName name="solver_eng" localSheetId="9" hidden="1">2</definedName>
    <definedName name="solver_eng" localSheetId="10" hidden="1">2</definedName>
    <definedName name="solver_eng" localSheetId="11" hidden="1">2</definedName>
    <definedName name="solver_eng" localSheetId="12" hidden="1">2</definedName>
    <definedName name="solver_eng" localSheetId="13" hidden="1">2</definedName>
    <definedName name="solver_eng" localSheetId="14" hidden="1">2</definedName>
    <definedName name="solver_eng" localSheetId="15" hidden="1">2</definedName>
    <definedName name="solver_eng" localSheetId="16" hidden="1">2</definedName>
    <definedName name="solver_est" localSheetId="2" hidden="1">1</definedName>
    <definedName name="solver_est" localSheetId="4" hidden="1">1</definedName>
    <definedName name="solver_est" localSheetId="6" hidden="1">1</definedName>
    <definedName name="solver_est" localSheetId="8" hidden="1">1</definedName>
    <definedName name="solver_est" localSheetId="0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itr" localSheetId="2" hidden="1">2147483647</definedName>
    <definedName name="solver_itr" localSheetId="4" hidden="1">2147483647</definedName>
    <definedName name="solver_itr" localSheetId="6" hidden="1">2147483647</definedName>
    <definedName name="solver_itr" localSheetId="8" hidden="1">2147483647</definedName>
    <definedName name="solver_itr" localSheetId="0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lhs1" localSheetId="2" hidden="1">'q1.e'!$B$6</definedName>
    <definedName name="solver_lhs1" localSheetId="4" hidden="1">'q1.g'!$B$6</definedName>
    <definedName name="solver_lhs1" localSheetId="6" hidden="1">'q1.j'!$B$13:$D$13</definedName>
    <definedName name="solver_lhs1" localSheetId="8" hidden="1">'q1.l'!$B$25:$D$25</definedName>
    <definedName name="solver_lhs1" localSheetId="0" hidden="1">'q1.ProductsAndResources'!$B$6:$D$6</definedName>
    <definedName name="solver_lhs1" localSheetId="9" hidden="1">'q2.a'!$C$6:$C$11</definedName>
    <definedName name="solver_lhs1" localSheetId="10" hidden="1">'q2.b'!$B$6:$B$20</definedName>
    <definedName name="solver_lhs1" localSheetId="11" hidden="1">'q2.c'!$B$6:$B$26</definedName>
    <definedName name="solver_lhs1" localSheetId="12" hidden="1">'q2.d'!$B$6:$B$27</definedName>
    <definedName name="solver_lhs1" localSheetId="13" hidden="1">'q2.e'!$B$6:$B$27</definedName>
    <definedName name="solver_lhs1" localSheetId="14" hidden="1">'q2.e(proof)'!$C$6:$C$10</definedName>
    <definedName name="solver_lhs1" localSheetId="15" hidden="1">'q2.f'!$B$6:$B$27</definedName>
    <definedName name="solver_lhs1" localSheetId="16" hidden="1">'q2.g '!$B$6:$B$27</definedName>
    <definedName name="solver_lhs2" localSheetId="2" hidden="1">'q1.e'!$B$6:$D$6</definedName>
    <definedName name="solver_lhs2" localSheetId="4" hidden="1">'q1.g'!$B$6:$D$6</definedName>
    <definedName name="solver_lhs2" localSheetId="6" hidden="1">'q1.j'!$B$6:$D$7</definedName>
    <definedName name="solver_lhs2" localSheetId="8" hidden="1">'q1.l'!$B$26:$D$26</definedName>
    <definedName name="solver_lhs2" localSheetId="0" hidden="1">'q1.ProductsAndResources'!$E$10:$E$13</definedName>
    <definedName name="solver_lhs2" localSheetId="9" hidden="1">'q2.a'!$L$6:$L$10</definedName>
    <definedName name="solver_lhs2" localSheetId="10" hidden="1">'q2.b'!$K$6:$K$13</definedName>
    <definedName name="solver_lhs2" localSheetId="11" hidden="1">'q2.c'!$K$6:$K$15</definedName>
    <definedName name="solver_lhs2" localSheetId="12" hidden="1">'q2.d'!$K$6:$K$15</definedName>
    <definedName name="solver_lhs2" localSheetId="13" hidden="1">'q2.e'!$K$6:$K$15</definedName>
    <definedName name="solver_lhs2" localSheetId="14" hidden="1">'q2.e(proof)'!$L$6:$L$11</definedName>
    <definedName name="solver_lhs2" localSheetId="15" hidden="1">'q2.f'!$L$6:$L$15</definedName>
    <definedName name="solver_lhs2" localSheetId="16" hidden="1">'q2.g '!$L$6:$L$15</definedName>
    <definedName name="solver_lhs3" localSheetId="2" hidden="1">'q1.e'!$E$10:$E$13</definedName>
    <definedName name="solver_lhs3" localSheetId="4" hidden="1">'q1.g'!$C$6</definedName>
    <definedName name="solver_lhs3" localSheetId="6" hidden="1">'q1.j'!$E$19:$E$22</definedName>
    <definedName name="solver_lhs3" localSheetId="8" hidden="1">'q1.l'!$B$6:$D$6</definedName>
    <definedName name="solver_lhs3" localSheetId="16" hidden="1">'q2.g '!$L$6:$L$15</definedName>
    <definedName name="solver_lhs4" localSheetId="4" hidden="1">'q1.g'!$E$10:$E$13</definedName>
    <definedName name="solver_lhs4" localSheetId="8" hidden="1">'q1.l'!$B$6:$D$6</definedName>
    <definedName name="solver_lhs4" localSheetId="16" hidden="1">'q2.g '!$L$6:$L$15</definedName>
    <definedName name="solver_lhs5" localSheetId="8" hidden="1">'q1.l'!$E$19:$E$22</definedName>
    <definedName name="solver_lhs5" localSheetId="16" hidden="1">'q2.g '!$L$6:$L$15</definedName>
    <definedName name="solver_lhs6" localSheetId="8" hidden="1">'q1.l'!$E$19:$E$22</definedName>
    <definedName name="solver_lhs6" localSheetId="16" hidden="1">'q2.g '!$L$6:$L$15</definedName>
    <definedName name="solver_lhs7" localSheetId="8" hidden="1">'q1.l'!$E$19:$E$22</definedName>
    <definedName name="solver_lhs7" localSheetId="16" hidden="1">'q2.g '!$L$6:$L$15</definedName>
    <definedName name="solver_lhs8" localSheetId="8" hidden="1">'q1.l'!$E$19:$E$22</definedName>
    <definedName name="solver_lhs8" localSheetId="16" hidden="1">'q2.g '!$L$6:$L$15</definedName>
    <definedName name="solver_mip" localSheetId="2" hidden="1">2147483647</definedName>
    <definedName name="solver_mip" localSheetId="4" hidden="1">2147483647</definedName>
    <definedName name="solver_mip" localSheetId="6" hidden="1">2147483647</definedName>
    <definedName name="solver_mip" localSheetId="8" hidden="1">2147483647</definedName>
    <definedName name="solver_mip" localSheetId="0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ni" localSheetId="2" hidden="1">30</definedName>
    <definedName name="solver_mni" localSheetId="4" hidden="1">30</definedName>
    <definedName name="solver_mni" localSheetId="6" hidden="1">30</definedName>
    <definedName name="solver_mni" localSheetId="8" hidden="1">30</definedName>
    <definedName name="solver_mni" localSheetId="0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rt" localSheetId="2" hidden="1">0.075</definedName>
    <definedName name="solver_mrt" localSheetId="4" hidden="1">0.075</definedName>
    <definedName name="solver_mrt" localSheetId="6" hidden="1">0.075</definedName>
    <definedName name="solver_mrt" localSheetId="8" hidden="1">0.075</definedName>
    <definedName name="solver_mrt" localSheetId="0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sl" localSheetId="2" hidden="1">2</definedName>
    <definedName name="solver_msl" localSheetId="4" hidden="1">2</definedName>
    <definedName name="solver_msl" localSheetId="6" hidden="1">2</definedName>
    <definedName name="solver_msl" localSheetId="8" hidden="1">2</definedName>
    <definedName name="solver_msl" localSheetId="0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neg" localSheetId="2" hidden="1">1</definedName>
    <definedName name="solver_neg" localSheetId="4" hidden="1">1</definedName>
    <definedName name="solver_neg" localSheetId="6" hidden="1">1</definedName>
    <definedName name="solver_neg" localSheetId="8" hidden="1">1</definedName>
    <definedName name="solver_neg" localSheetId="0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od" localSheetId="2" hidden="1">2147483647</definedName>
    <definedName name="solver_nod" localSheetId="4" hidden="1">2147483647</definedName>
    <definedName name="solver_nod" localSheetId="6" hidden="1">2147483647</definedName>
    <definedName name="solver_nod" localSheetId="8" hidden="1">2147483647</definedName>
    <definedName name="solver_nod" localSheetId="0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um" localSheetId="2" hidden="1">3</definedName>
    <definedName name="solver_num" localSheetId="4" hidden="1">4</definedName>
    <definedName name="solver_num" localSheetId="6" hidden="1">3</definedName>
    <definedName name="solver_num" localSheetId="8" hidden="1">5</definedName>
    <definedName name="solver_num" localSheetId="0" hidden="1">2</definedName>
    <definedName name="solver_num" localSheetId="9" hidden="1">2</definedName>
    <definedName name="solver_num" localSheetId="10" hidden="1">2</definedName>
    <definedName name="solver_num" localSheetId="11" hidden="1">2</definedName>
    <definedName name="solver_num" localSheetId="12" hidden="1">2</definedName>
    <definedName name="solver_num" localSheetId="13" hidden="1">2</definedName>
    <definedName name="solver_num" localSheetId="14" hidden="1">2</definedName>
    <definedName name="solver_num" localSheetId="15" hidden="1">2</definedName>
    <definedName name="solver_num" localSheetId="16" hidden="1">2</definedName>
    <definedName name="solver_nwt" localSheetId="2" hidden="1">1</definedName>
    <definedName name="solver_nwt" localSheetId="4" hidden="1">1</definedName>
    <definedName name="solver_nwt" localSheetId="6" hidden="1">1</definedName>
    <definedName name="solver_nwt" localSheetId="8" hidden="1">1</definedName>
    <definedName name="solver_nwt" localSheetId="0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opt" localSheetId="2" hidden="1">'q1.e'!$F$6</definedName>
    <definedName name="solver_opt" localSheetId="4" hidden="1">'q1.g'!$F$6</definedName>
    <definedName name="solver_opt" localSheetId="6" hidden="1">'q1.j'!$F$6</definedName>
    <definedName name="solver_opt" localSheetId="8" hidden="1">'q1.l'!$F$6</definedName>
    <definedName name="solver_opt" localSheetId="0" hidden="1">'q1.ProductsAndResources'!$F$6</definedName>
    <definedName name="solver_opt" localSheetId="9" hidden="1">'q2.a'!$H$13</definedName>
    <definedName name="solver_opt" localSheetId="10" hidden="1">'q2.b'!$G$21</definedName>
    <definedName name="solver_opt" localSheetId="11" hidden="1">'q2.c'!$G$29</definedName>
    <definedName name="solver_opt" localSheetId="12" hidden="1">'q2.d'!$G$29</definedName>
    <definedName name="solver_opt" localSheetId="13" hidden="1">'q2.e'!$G$29</definedName>
    <definedName name="solver_opt" localSheetId="14" hidden="1">'q2.e(proof)'!$H$12</definedName>
    <definedName name="solver_opt" localSheetId="15" hidden="1">'q2.f'!$H$29</definedName>
    <definedName name="solver_opt" localSheetId="16" hidden="1">'q2.g '!$H$29</definedName>
    <definedName name="solver_pre" localSheetId="2" hidden="1">0.000001</definedName>
    <definedName name="solver_pre" localSheetId="4" hidden="1">0.000001</definedName>
    <definedName name="solver_pre" localSheetId="6" hidden="1">0.000001</definedName>
    <definedName name="solver_pre" localSheetId="8" hidden="1">0.000001</definedName>
    <definedName name="solver_pre" localSheetId="0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rbv" localSheetId="2" hidden="1">2</definedName>
    <definedName name="solver_rbv" localSheetId="4" hidden="1">1</definedName>
    <definedName name="solver_rbv" localSheetId="6" hidden="1">2</definedName>
    <definedName name="solver_rbv" localSheetId="8" hidden="1">2</definedName>
    <definedName name="solver_rbv" localSheetId="0" hidden="1">2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el1" localSheetId="2" hidden="1">2</definedName>
    <definedName name="solver_rel1" localSheetId="4" hidden="1">2</definedName>
    <definedName name="solver_rel1" localSheetId="6" hidden="1">3</definedName>
    <definedName name="solver_rel1" localSheetId="8" hidden="1">5</definedName>
    <definedName name="solver_rel1" localSheetId="0" hidden="1">3</definedName>
    <definedName name="solver_rel1" localSheetId="9" hidden="1">3</definedName>
    <definedName name="solver_rel1" localSheetId="10" hidden="1">3</definedName>
    <definedName name="solver_rel1" localSheetId="11" hidden="1">3</definedName>
    <definedName name="solver_rel1" localSheetId="12" hidden="1">3</definedName>
    <definedName name="solver_rel1" localSheetId="13" hidden="1">3</definedName>
    <definedName name="solver_rel1" localSheetId="14" hidden="1">3</definedName>
    <definedName name="solver_rel1" localSheetId="15" hidden="1">3</definedName>
    <definedName name="solver_rel1" localSheetId="16" hidden="1">3</definedName>
    <definedName name="solver_rel2" localSheetId="2" hidden="1">3</definedName>
    <definedName name="solver_rel2" localSheetId="4" hidden="1">3</definedName>
    <definedName name="solver_rel2" localSheetId="6" hidden="1">3</definedName>
    <definedName name="solver_rel2" localSheetId="8" hidden="1">1</definedName>
    <definedName name="solver_rel2" localSheetId="0" hidden="1">1</definedName>
    <definedName name="solver_rel2" localSheetId="9" hidden="1">2</definedName>
    <definedName name="solver_rel2" localSheetId="10" hidden="1">2</definedName>
    <definedName name="solver_rel2" localSheetId="11" hidden="1">2</definedName>
    <definedName name="solver_rel2" localSheetId="12" hidden="1">2</definedName>
    <definedName name="solver_rel2" localSheetId="13" hidden="1">2</definedName>
    <definedName name="solver_rel2" localSheetId="14" hidden="1">2</definedName>
    <definedName name="solver_rel2" localSheetId="15" hidden="1">2</definedName>
    <definedName name="solver_rel2" localSheetId="16" hidden="1">2</definedName>
    <definedName name="solver_rel3" localSheetId="2" hidden="1">1</definedName>
    <definedName name="solver_rel3" localSheetId="4" hidden="1">2</definedName>
    <definedName name="solver_rel3" localSheetId="6" hidden="1">1</definedName>
    <definedName name="solver_rel3" localSheetId="8" hidden="1">4</definedName>
    <definedName name="solver_rel3" localSheetId="16" hidden="1">2</definedName>
    <definedName name="solver_rel4" localSheetId="4" hidden="1">1</definedName>
    <definedName name="solver_rel4" localSheetId="8" hidden="1">3</definedName>
    <definedName name="solver_rel4" localSheetId="16" hidden="1">2</definedName>
    <definedName name="solver_rel5" localSheetId="8" hidden="1">1</definedName>
    <definedName name="solver_rel5" localSheetId="16" hidden="1">2</definedName>
    <definedName name="solver_rel6" localSheetId="8" hidden="1">1</definedName>
    <definedName name="solver_rel6" localSheetId="16" hidden="1">2</definedName>
    <definedName name="solver_rel7" localSheetId="8" hidden="1">1</definedName>
    <definedName name="solver_rel7" localSheetId="16" hidden="1">2</definedName>
    <definedName name="solver_rel8" localSheetId="8" hidden="1">1</definedName>
    <definedName name="solver_rel8" localSheetId="16" hidden="1">2</definedName>
    <definedName name="solver_rhs1" localSheetId="2" hidden="1">'q1.e'!$D$6</definedName>
    <definedName name="solver_rhs1" localSheetId="4" hidden="1">'q1.g'!$C$6</definedName>
    <definedName name="solver_rhs1" localSheetId="6" hidden="1">'q1.j'!$B$14:$D$14</definedName>
    <definedName name="solver_rhs1" localSheetId="8" hidden="1">"binary"</definedName>
    <definedName name="solver_rhs1" localSheetId="0" hidden="1">0</definedName>
    <definedName name="solver_rhs1" localSheetId="9" hidden="1">0</definedName>
    <definedName name="solver_rhs1" localSheetId="10" hidden="1">0</definedName>
    <definedName name="solver_rhs1" localSheetId="11" hidden="1">0</definedName>
    <definedName name="solver_rhs1" localSheetId="12" hidden="1">0</definedName>
    <definedName name="solver_rhs1" localSheetId="13" hidden="1">0</definedName>
    <definedName name="solver_rhs1" localSheetId="14" hidden="1">0</definedName>
    <definedName name="solver_rhs1" localSheetId="15" hidden="1">0</definedName>
    <definedName name="solver_rhs1" localSheetId="16" hidden="1">0</definedName>
    <definedName name="solver_rhs2" localSheetId="2" hidden="1">0</definedName>
    <definedName name="solver_rhs2" localSheetId="4" hidden="1">0</definedName>
    <definedName name="solver_rhs2" localSheetId="6" hidden="1">0</definedName>
    <definedName name="solver_rhs2" localSheetId="8" hidden="1">0</definedName>
    <definedName name="solver_rhs2" localSheetId="0" hidden="1">'q1.ProductsAndResources'!$F$10:$F$13</definedName>
    <definedName name="solver_rhs2" localSheetId="9" hidden="1">'q2.a'!$M$6:$M$10</definedName>
    <definedName name="solver_rhs2" localSheetId="10" hidden="1">'q2.b'!$L$6:$L$13</definedName>
    <definedName name="solver_rhs2" localSheetId="11" hidden="1">'q2.c'!$L$6:$L$15</definedName>
    <definedName name="solver_rhs2" localSheetId="12" hidden="1">'q2.d'!$L$6:$L$15</definedName>
    <definedName name="solver_rhs2" localSheetId="13" hidden="1">'q2.e'!$L$6:$L$15</definedName>
    <definedName name="solver_rhs2" localSheetId="14" hidden="1">'q2.e(proof)'!$M$6:$M$11</definedName>
    <definedName name="solver_rhs2" localSheetId="15" hidden="1">'q2.f'!$M$6:$M$15</definedName>
    <definedName name="solver_rhs2" localSheetId="16" hidden="1">'q2.g '!$M$6:$M$15</definedName>
    <definedName name="solver_rhs3" localSheetId="2" hidden="1">'q1.e'!$F$10:$F$13</definedName>
    <definedName name="solver_rhs3" localSheetId="4" hidden="1">'q1.g'!$D$6</definedName>
    <definedName name="solver_rhs3" localSheetId="6" hidden="1">'q1.j'!$F$19:$F$22</definedName>
    <definedName name="solver_rhs3" localSheetId="8" hidden="1">"integer"</definedName>
    <definedName name="solver_rhs3" localSheetId="16" hidden="1">'q2.g '!$M$6:$M$15</definedName>
    <definedName name="solver_rhs4" localSheetId="4" hidden="1">'q1.g'!$F$10:$F$13</definedName>
    <definedName name="solver_rhs4" localSheetId="8" hidden="1">0</definedName>
    <definedName name="solver_rhs4" localSheetId="16" hidden="1">'q2.g '!$M$6:$M$15</definedName>
    <definedName name="solver_rhs5" localSheetId="8" hidden="1">'q1.l'!$F$19:$F$22</definedName>
    <definedName name="solver_rhs5" localSheetId="16" hidden="1">'q2.g '!$M$6:$M$15</definedName>
    <definedName name="solver_rhs6" localSheetId="8" hidden="1">'q1.l'!$F$19:$F$22</definedName>
    <definedName name="solver_rhs6" localSheetId="16" hidden="1">'q2.g '!$M$6:$M$15</definedName>
    <definedName name="solver_rhs7" localSheetId="8" hidden="1">'q1.l'!$F$19:$F$22</definedName>
    <definedName name="solver_rhs7" localSheetId="16" hidden="1">'q2.g '!$M$6:$M$15</definedName>
    <definedName name="solver_rhs8" localSheetId="8" hidden="1">'q1.l'!$F$19:$F$22</definedName>
    <definedName name="solver_rhs8" localSheetId="16" hidden="1">'q2.g '!$M$6:$M$15</definedName>
    <definedName name="solver_rlx" localSheetId="2" hidden="1">2</definedName>
    <definedName name="solver_rlx" localSheetId="4" hidden="1">2</definedName>
    <definedName name="solver_rlx" localSheetId="6" hidden="1">2</definedName>
    <definedName name="solver_rlx" localSheetId="8" hidden="1">2</definedName>
    <definedName name="solver_rlx" localSheetId="0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sd" localSheetId="2" hidden="1">0</definedName>
    <definedName name="solver_rsd" localSheetId="4" hidden="1">0</definedName>
    <definedName name="solver_rsd" localSheetId="6" hidden="1">0</definedName>
    <definedName name="solver_rsd" localSheetId="8" hidden="1">0</definedName>
    <definedName name="solver_rsd" localSheetId="0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scl" localSheetId="2" hidden="1">2</definedName>
    <definedName name="solver_scl" localSheetId="4" hidden="1">1</definedName>
    <definedName name="solver_scl" localSheetId="6" hidden="1">2</definedName>
    <definedName name="solver_scl" localSheetId="8" hidden="1">2</definedName>
    <definedName name="solver_scl" localSheetId="0" hidden="1">2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ho" localSheetId="2" hidden="1">2</definedName>
    <definedName name="solver_sho" localSheetId="4" hidden="1">2</definedName>
    <definedName name="solver_sho" localSheetId="6" hidden="1">2</definedName>
    <definedName name="solver_sho" localSheetId="8" hidden="1">2</definedName>
    <definedName name="solver_sho" localSheetId="0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sz" localSheetId="2" hidden="1">100</definedName>
    <definedName name="solver_ssz" localSheetId="4" hidden="1">100</definedName>
    <definedName name="solver_ssz" localSheetId="6" hidden="1">100</definedName>
    <definedName name="solver_ssz" localSheetId="8" hidden="1">100</definedName>
    <definedName name="solver_ssz" localSheetId="0" hidden="1">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tim" localSheetId="2" hidden="1">2147483647</definedName>
    <definedName name="solver_tim" localSheetId="4" hidden="1">2147483647</definedName>
    <definedName name="solver_tim" localSheetId="6" hidden="1">2147483647</definedName>
    <definedName name="solver_tim" localSheetId="8" hidden="1">2147483647</definedName>
    <definedName name="solver_tim" localSheetId="0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ol" localSheetId="2" hidden="1">0.01</definedName>
    <definedName name="solver_tol" localSheetId="4" hidden="1">0.01</definedName>
    <definedName name="solver_tol" localSheetId="6" hidden="1">0.01</definedName>
    <definedName name="solver_tol" localSheetId="8" hidden="1">0.01</definedName>
    <definedName name="solver_tol" localSheetId="0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0.05</definedName>
    <definedName name="solver_typ" localSheetId="2" hidden="1">1</definedName>
    <definedName name="solver_typ" localSheetId="4" hidden="1">1</definedName>
    <definedName name="solver_typ" localSheetId="6" hidden="1">1</definedName>
    <definedName name="solver_typ" localSheetId="8" hidden="1">1</definedName>
    <definedName name="solver_typ" localSheetId="0" hidden="1">1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1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val" localSheetId="2" hidden="1">0</definedName>
    <definedName name="solver_val" localSheetId="4" hidden="1">0</definedName>
    <definedName name="solver_val" localSheetId="6" hidden="1">0</definedName>
    <definedName name="solver_val" localSheetId="8" hidden="1">0</definedName>
    <definedName name="solver_val" localSheetId="0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er" localSheetId="2" hidden="1">3</definedName>
    <definedName name="solver_ver" localSheetId="4" hidden="1">3</definedName>
    <definedName name="solver_ver" localSheetId="6" hidden="1">3</definedName>
    <definedName name="solver_ver" localSheetId="8" hidden="1">3</definedName>
    <definedName name="solver_ver" localSheetId="0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8" l="1"/>
  <c r="F6" i="11"/>
  <c r="D26" i="28"/>
  <c r="C26" i="28"/>
  <c r="B26" i="28"/>
  <c r="E19" i="28"/>
  <c r="E22" i="28"/>
  <c r="E21" i="28"/>
  <c r="E20" i="28"/>
  <c r="C6" i="22" a="1"/>
  <c r="C6" i="22" s="1"/>
  <c r="H29" i="22" s="1" a="1"/>
  <c r="H29" i="22" s="1"/>
  <c r="E6" i="22"/>
  <c r="L6" i="22"/>
  <c r="E7" i="22"/>
  <c r="L7" i="22"/>
  <c r="E8" i="22"/>
  <c r="L8" i="22"/>
  <c r="E9" i="22"/>
  <c r="L9" i="22"/>
  <c r="E10" i="22"/>
  <c r="L10" i="22"/>
  <c r="E11" i="22"/>
  <c r="L11" i="22"/>
  <c r="E12" i="22"/>
  <c r="L12" i="22"/>
  <c r="E13" i="22"/>
  <c r="L13" i="22"/>
  <c r="E14" i="22"/>
  <c r="L14" i="22"/>
  <c r="E15" i="22"/>
  <c r="L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C6" i="21" a="1"/>
  <c r="C6" i="21" s="1"/>
  <c r="H29" i="21" s="1"/>
  <c r="E6" i="21"/>
  <c r="L6" i="21"/>
  <c r="E7" i="21"/>
  <c r="L7" i="21"/>
  <c r="E8" i="21"/>
  <c r="L8" i="21"/>
  <c r="E9" i="21"/>
  <c r="L9" i="21"/>
  <c r="E10" i="21"/>
  <c r="L10" i="21"/>
  <c r="E11" i="21"/>
  <c r="L11" i="21"/>
  <c r="E12" i="21"/>
  <c r="L12" i="21"/>
  <c r="E13" i="21"/>
  <c r="L13" i="21"/>
  <c r="E14" i="21"/>
  <c r="L14" i="21"/>
  <c r="E15" i="21"/>
  <c r="L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6" i="20"/>
  <c r="L6" i="20"/>
  <c r="E7" i="20"/>
  <c r="L7" i="20"/>
  <c r="E8" i="20"/>
  <c r="L8" i="20"/>
  <c r="E9" i="20"/>
  <c r="L9" i="20"/>
  <c r="E10" i="20"/>
  <c r="L10" i="20"/>
  <c r="L11" i="20"/>
  <c r="H12" i="20"/>
  <c r="D6" i="19"/>
  <c r="K6" i="19"/>
  <c r="D7" i="19"/>
  <c r="K7" i="19"/>
  <c r="D8" i="19"/>
  <c r="K8" i="19"/>
  <c r="D9" i="19"/>
  <c r="K9" i="19"/>
  <c r="D10" i="19"/>
  <c r="K10" i="19"/>
  <c r="D11" i="19"/>
  <c r="K11" i="19"/>
  <c r="D12" i="19"/>
  <c r="K12" i="19"/>
  <c r="D13" i="19"/>
  <c r="K13" i="19"/>
  <c r="D14" i="19"/>
  <c r="K14" i="19"/>
  <c r="D15" i="19"/>
  <c r="K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G29" i="19"/>
  <c r="D6" i="18"/>
  <c r="K6" i="18"/>
  <c r="D7" i="18"/>
  <c r="K7" i="18"/>
  <c r="D8" i="18"/>
  <c r="K8" i="18"/>
  <c r="D9" i="18"/>
  <c r="K9" i="18"/>
  <c r="D10" i="18"/>
  <c r="K10" i="18"/>
  <c r="D11" i="18"/>
  <c r="K11" i="18"/>
  <c r="D12" i="18"/>
  <c r="K12" i="18"/>
  <c r="D13" i="18"/>
  <c r="K13" i="18"/>
  <c r="D14" i="18"/>
  <c r="K14" i="18"/>
  <c r="D15" i="18"/>
  <c r="K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G29" i="18"/>
  <c r="D6" i="17"/>
  <c r="K6" i="17"/>
  <c r="D7" i="17"/>
  <c r="K7" i="17"/>
  <c r="D8" i="17"/>
  <c r="K8" i="17"/>
  <c r="D9" i="17"/>
  <c r="K9" i="17"/>
  <c r="D10" i="17"/>
  <c r="K10" i="17"/>
  <c r="D11" i="17"/>
  <c r="K11" i="17"/>
  <c r="D12" i="17"/>
  <c r="K12" i="17"/>
  <c r="D13" i="17"/>
  <c r="K13" i="17"/>
  <c r="D14" i="17"/>
  <c r="K14" i="17"/>
  <c r="D15" i="17"/>
  <c r="K15" i="17"/>
  <c r="D16" i="17"/>
  <c r="D17" i="17"/>
  <c r="D18" i="17"/>
  <c r="D19" i="17"/>
  <c r="D20" i="17"/>
  <c r="D21" i="17"/>
  <c r="D22" i="17"/>
  <c r="D23" i="17"/>
  <c r="D24" i="17"/>
  <c r="D25" i="17"/>
  <c r="D26" i="17"/>
  <c r="G29" i="17"/>
  <c r="D6" i="16"/>
  <c r="K6" i="16"/>
  <c r="D7" i="16"/>
  <c r="K7" i="16"/>
  <c r="D8" i="16"/>
  <c r="K8" i="16"/>
  <c r="D9" i="16"/>
  <c r="K9" i="16"/>
  <c r="D10" i="16"/>
  <c r="K10" i="16"/>
  <c r="D11" i="16"/>
  <c r="K11" i="16"/>
  <c r="D12" i="16"/>
  <c r="K12" i="16"/>
  <c r="D13" i="16"/>
  <c r="K13" i="16"/>
  <c r="D14" i="16"/>
  <c r="D15" i="16"/>
  <c r="D16" i="16"/>
  <c r="D17" i="16"/>
  <c r="D18" i="16"/>
  <c r="D19" i="16"/>
  <c r="D20" i="16"/>
  <c r="G21" i="16"/>
  <c r="E6" i="15"/>
  <c r="L6" i="15"/>
  <c r="E7" i="15"/>
  <c r="L7" i="15"/>
  <c r="E8" i="15"/>
  <c r="L8" i="15"/>
  <c r="E9" i="15"/>
  <c r="L9" i="15"/>
  <c r="E10" i="15"/>
  <c r="L10" i="15"/>
  <c r="E11" i="15"/>
  <c r="H13" i="15"/>
  <c r="E13" i="1" l="1"/>
  <c r="E12" i="1"/>
  <c r="E11" i="1"/>
  <c r="E10" i="1"/>
  <c r="B13" i="11"/>
  <c r="E19" i="11"/>
  <c r="D13" i="11"/>
  <c r="C13" i="11"/>
  <c r="E22" i="11"/>
  <c r="E21" i="11"/>
  <c r="E20" i="11"/>
  <c r="E13" i="9"/>
  <c r="E12" i="9"/>
  <c r="E11" i="9"/>
  <c r="E10" i="9"/>
  <c r="F6" i="9"/>
  <c r="E10" i="7"/>
  <c r="E13" i="7"/>
  <c r="E12" i="7"/>
  <c r="E11" i="7"/>
  <c r="F6" i="7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<sst xmlns="http://schemas.openxmlformats.org/spreadsheetml/2006/main" count="547" uniqueCount="102">
  <si>
    <t>Assignment 1 - Q1</t>
  </si>
  <si>
    <t>P1</t>
  </si>
  <si>
    <t>P2</t>
  </si>
  <si>
    <t>P3</t>
  </si>
  <si>
    <t>Total Profits</t>
  </si>
  <si>
    <t>Numbers to Make</t>
  </si>
  <si>
    <t>Unit Profits</t>
  </si>
  <si>
    <t>Constraints</t>
  </si>
  <si>
    <t>c1</t>
  </si>
  <si>
    <t>c2</t>
  </si>
  <si>
    <t>c3</t>
  </si>
  <si>
    <t>c4</t>
  </si>
  <si>
    <t>Used</t>
  </si>
  <si>
    <t>Available</t>
  </si>
  <si>
    <t>Cell</t>
  </si>
  <si>
    <t>Name</t>
  </si>
  <si>
    <t>Variable Cells</t>
  </si>
  <si>
    <t>$B$6</t>
  </si>
  <si>
    <t>Numbers to Make P1</t>
  </si>
  <si>
    <t>$C$6</t>
  </si>
  <si>
    <t>Numbers to Make P2</t>
  </si>
  <si>
    <t>$D$6</t>
  </si>
  <si>
    <t>Numbers to Make P3</t>
  </si>
  <si>
    <t>$E$10</t>
  </si>
  <si>
    <t>c1 Used</t>
  </si>
  <si>
    <t>$E$11</t>
  </si>
  <si>
    <t>c2 Used</t>
  </si>
  <si>
    <t>$E$12</t>
  </si>
  <si>
    <t>c3 Used</t>
  </si>
  <si>
    <t>$E$13</t>
  </si>
  <si>
    <t>c4 Used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</si>
  <si>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</si>
  <si>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</si>
  <si>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</si>
  <si>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</si>
  <si>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</si>
  <si>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</si>
  <si>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</si>
  <si>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</si>
  <si>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</si>
  <si>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</si>
  <si>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</si>
  <si>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</si>
  <si>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</si>
  <si>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</si>
  <si>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Worksheet: [ass1_q1.xlsx]q1.e</t>
  </si>
  <si>
    <t>number to buy</t>
  </si>
  <si>
    <t># Available</t>
  </si>
  <si>
    <t># Needed</t>
  </si>
  <si>
    <t>cost to buy</t>
  </si>
  <si>
    <t>Overall P/L</t>
  </si>
  <si>
    <t>Worksheet: [ass1_q1.xlsx]q1.g</t>
  </si>
  <si>
    <t>Minimul Total Cost</t>
  </si>
  <si>
    <t>E</t>
  </si>
  <si>
    <t>D</t>
  </si>
  <si>
    <t>C</t>
  </si>
  <si>
    <t>B</t>
  </si>
  <si>
    <t>A</t>
  </si>
  <si>
    <t>Supply/Demand</t>
  </si>
  <si>
    <t>Net Flow</t>
  </si>
  <si>
    <t>Nodes</t>
  </si>
  <si>
    <t>unit cost</t>
  </si>
  <si>
    <t>to</t>
  </si>
  <si>
    <t>From</t>
  </si>
  <si>
    <t>Ship</t>
  </si>
  <si>
    <t>Ass q2</t>
  </si>
  <si>
    <t>Total transport cost</t>
  </si>
  <si>
    <t>H</t>
  </si>
  <si>
    <t>G</t>
  </si>
  <si>
    <t>F</t>
  </si>
  <si>
    <t>Unit cost</t>
  </si>
  <si>
    <t>To</t>
  </si>
  <si>
    <t>K</t>
  </si>
  <si>
    <t>J</t>
  </si>
  <si>
    <t xml:space="preserve"> </t>
  </si>
  <si>
    <t>positive flow(1) else 0</t>
  </si>
  <si>
    <t>list</t>
  </si>
  <si>
    <t>Worksheet: [ass1_q1.xlsx]q1.ProductsAndResources</t>
  </si>
  <si>
    <t>Report Created: 30/09/2021 5:40:00 AM</t>
  </si>
  <si>
    <t>Report Created: 30/09/2021 5:40:50 AM</t>
  </si>
  <si>
    <t>Report Created: 30/09/2021 5:41:46 AM</t>
  </si>
  <si>
    <t>Worksheet: [ass1_q1.xlsx]q1.j</t>
  </si>
  <si>
    <t>Report Created: 30/09/2021 5:46:12 AM</t>
  </si>
  <si>
    <t>$B$7</t>
  </si>
  <si>
    <t>number to buy P1</t>
  </si>
  <si>
    <t>$C$7</t>
  </si>
  <si>
    <t>number to buy P2</t>
  </si>
  <si>
    <t>$D$7</t>
  </si>
  <si>
    <t>number to buy P3</t>
  </si>
  <si>
    <t>$B$13</t>
  </si>
  <si>
    <t># Available P1</t>
  </si>
  <si>
    <t>$C$13</t>
  </si>
  <si>
    <t># Available P2</t>
  </si>
  <si>
    <t>$D$13</t>
  </si>
  <si>
    <t># Available P3</t>
  </si>
  <si>
    <t>$E$19</t>
  </si>
  <si>
    <t>$E$20</t>
  </si>
  <si>
    <t>$E$21</t>
  </si>
  <si>
    <t>$E$22</t>
  </si>
  <si>
    <t>Binary variables</t>
  </si>
  <si>
    <t>Linking Constraints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</si>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</sst>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2" borderId="0" xfId="0" applyFill="1"/>
    <xf numFmtId="6" fontId="0" fillId="0" borderId="0" xfId="0" applyNumberFormat="1"/>
    <xf numFmtId="0" fontId="4" fillId="3" borderId="0" xfId="0" applyFont="1" applyFill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5" xfId="0" applyFont="1" applyBorder="1"/>
    <xf numFmtId="0" fontId="5" fillId="0" borderId="0" xfId="0" applyFont="1"/>
    <xf numFmtId="0" fontId="6" fillId="0" borderId="0" xfId="0" applyFont="1"/>
    <xf numFmtId="0" fontId="0" fillId="4" borderId="0" xfId="0" applyFill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2" fillId="2" borderId="0" xfId="0" applyFont="1" applyFill="1"/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3" fillId="0" borderId="0" xfId="0" applyFont="1"/>
    <xf numFmtId="6" fontId="3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13</xdr:row>
      <xdr:rowOff>0</xdr:rowOff>
    </xdr:from>
    <xdr:to>
      <xdr:col>11</xdr:col>
      <xdr:colOff>752475</xdr:colOff>
      <xdr:row>17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9B6B9F-B217-4B84-967E-26151E479AA9}"/>
            </a:ext>
          </a:extLst>
        </xdr:cNvPr>
        <xdr:cNvSpPr txBox="1"/>
      </xdr:nvSpPr>
      <xdr:spPr>
        <a:xfrm>
          <a:off x="5667375" y="2476500"/>
          <a:ext cx="1647825" cy="9429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H13</a:t>
          </a:r>
        </a:p>
        <a:p>
          <a:r>
            <a:rPr lang="en-AU" sz="1100"/>
            <a:t>By Changing: C6:C11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B6:B20&gt;=0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L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6:L10=M6:M10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14</xdr:row>
      <xdr:rowOff>123825</xdr:rowOff>
    </xdr:from>
    <xdr:to>
      <xdr:col>11</xdr:col>
      <xdr:colOff>266700</xdr:colOff>
      <xdr:row>20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3F3317-526B-4BD4-A26D-A1B813339875}"/>
            </a:ext>
          </a:extLst>
        </xdr:cNvPr>
        <xdr:cNvSpPr txBox="1"/>
      </xdr:nvSpPr>
      <xdr:spPr>
        <a:xfrm>
          <a:off x="4895850" y="2790825"/>
          <a:ext cx="2076450" cy="1076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G21</a:t>
          </a:r>
        </a:p>
        <a:p>
          <a:r>
            <a:rPr lang="en-AU" sz="1100"/>
            <a:t>By Changing: B6:B20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B6:B20&gt;=0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K6:K13=L6:L13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22</xdr:row>
      <xdr:rowOff>57150</xdr:rowOff>
    </xdr:from>
    <xdr:to>
      <xdr:col>11</xdr:col>
      <xdr:colOff>619125</xdr:colOff>
      <xdr:row>27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21D3F5-BF1F-4F84-BBDE-A773039E6A62}"/>
            </a:ext>
          </a:extLst>
        </xdr:cNvPr>
        <xdr:cNvSpPr txBox="1"/>
      </xdr:nvSpPr>
      <xdr:spPr>
        <a:xfrm>
          <a:off x="5248275" y="4248150"/>
          <a:ext cx="2066925" cy="1076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G29</a:t>
          </a:r>
        </a:p>
        <a:p>
          <a:r>
            <a:rPr lang="en-AU" sz="1100"/>
            <a:t>By Changing: B6:B26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B6:B26&gt;=0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K6:K15=L6:L15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18</xdr:row>
      <xdr:rowOff>57150</xdr:rowOff>
    </xdr:from>
    <xdr:to>
      <xdr:col>11</xdr:col>
      <xdr:colOff>552450</xdr:colOff>
      <xdr:row>23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53E516-F931-47C6-9DC0-34A87BADE4A1}"/>
            </a:ext>
          </a:extLst>
        </xdr:cNvPr>
        <xdr:cNvSpPr txBox="1"/>
      </xdr:nvSpPr>
      <xdr:spPr>
        <a:xfrm>
          <a:off x="5181600" y="3486150"/>
          <a:ext cx="2076450" cy="1076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G29</a:t>
          </a:r>
        </a:p>
        <a:p>
          <a:r>
            <a:rPr lang="en-AU" sz="1100"/>
            <a:t>By Changing: B6:B27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B6:B27&gt;=0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K6:K15=L6:L15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18</xdr:row>
      <xdr:rowOff>57149</xdr:rowOff>
    </xdr:from>
    <xdr:to>
      <xdr:col>11</xdr:col>
      <xdr:colOff>552450</xdr:colOff>
      <xdr:row>26</xdr:row>
      <xdr:rowOff>161924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583BFD-1F36-4FEE-B149-199243BF8930}"/>
            </a:ext>
          </a:extLst>
        </xdr:cNvPr>
        <xdr:cNvSpPr txBox="1"/>
      </xdr:nvSpPr>
      <xdr:spPr>
        <a:xfrm>
          <a:off x="5181600" y="3486149"/>
          <a:ext cx="2076450" cy="16287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G29</a:t>
          </a:r>
        </a:p>
        <a:p>
          <a:r>
            <a:rPr lang="en-AU" sz="1100"/>
            <a:t>By Changing: B6:B27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B6:B27&gt;=0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K6:K15=L6:L15</a:t>
          </a:r>
          <a:endParaRPr lang="en-AU">
            <a:effectLst/>
          </a:endParaRPr>
        </a:p>
        <a:p>
          <a:endParaRPr lang="en-AU" sz="1100"/>
        </a:p>
        <a:p>
          <a:r>
            <a:rPr lang="en-AU" sz="1100"/>
            <a:t>AC</a:t>
          </a:r>
          <a:r>
            <a:rPr lang="en-AU" sz="1100" baseline="0"/>
            <a:t> : decrease by $1</a:t>
          </a:r>
        </a:p>
        <a:p>
          <a:r>
            <a:rPr lang="en-AU" sz="1100" baseline="0"/>
            <a:t>CF : increase by $2</a:t>
          </a:r>
        </a:p>
        <a:p>
          <a:r>
            <a:rPr lang="en-AU" sz="1100" baseline="0"/>
            <a:t>CG : decrease by $1</a:t>
          </a:r>
          <a:endParaRPr lang="en-A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12</xdr:row>
      <xdr:rowOff>0</xdr:rowOff>
    </xdr:from>
    <xdr:to>
      <xdr:col>11</xdr:col>
      <xdr:colOff>752475</xdr:colOff>
      <xdr:row>16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A95964-4B66-4C2C-B6A4-4FD89A95FCD6}"/>
            </a:ext>
          </a:extLst>
        </xdr:cNvPr>
        <xdr:cNvSpPr txBox="1"/>
      </xdr:nvSpPr>
      <xdr:spPr>
        <a:xfrm>
          <a:off x="5667375" y="2286000"/>
          <a:ext cx="1647825" cy="9429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H13</a:t>
          </a:r>
        </a:p>
        <a:p>
          <a:r>
            <a:rPr lang="en-AU" sz="1100"/>
            <a:t>By Changing: C6:C11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B6:B20&gt;=0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L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6:L10=M6:M10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18</xdr:row>
      <xdr:rowOff>57149</xdr:rowOff>
    </xdr:from>
    <xdr:to>
      <xdr:col>12</xdr:col>
      <xdr:colOff>552450</xdr:colOff>
      <xdr:row>28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065500-95F0-429F-BF89-DD522F53FAC1}"/>
            </a:ext>
          </a:extLst>
        </xdr:cNvPr>
        <xdr:cNvSpPr txBox="1"/>
      </xdr:nvSpPr>
      <xdr:spPr>
        <a:xfrm>
          <a:off x="5791200" y="3486149"/>
          <a:ext cx="2076450" cy="202882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G29</a:t>
          </a:r>
        </a:p>
        <a:p>
          <a:r>
            <a:rPr lang="en-AU" sz="1100"/>
            <a:t>By Changing: B6:B27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B6:B27&gt;=0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K6:K15=L6:L15</a:t>
          </a:r>
          <a:endParaRPr lang="en-AU">
            <a:effectLst/>
          </a:endParaRPr>
        </a:p>
        <a:p>
          <a:endParaRPr lang="en-AU" sz="1100"/>
        </a:p>
        <a:p>
          <a:r>
            <a:rPr lang="en-AU" sz="1100"/>
            <a:t>AC</a:t>
          </a:r>
          <a:r>
            <a:rPr lang="en-AU" sz="1100" baseline="0"/>
            <a:t> : decrease by $1</a:t>
          </a:r>
        </a:p>
        <a:p>
          <a:r>
            <a:rPr lang="en-AU" sz="1100" baseline="0"/>
            <a:t>CF : increase by $2</a:t>
          </a:r>
        </a:p>
        <a:p>
          <a:r>
            <a:rPr lang="en-AU" sz="1100" baseline="0"/>
            <a:t>CG : decrease by $1</a:t>
          </a:r>
          <a:endParaRPr lang="en-AU" sz="1100"/>
        </a:p>
      </xdr:txBody>
    </xdr:sp>
    <xdr:clientData/>
  </xdr:twoCellAnchor>
  <xdr:twoCellAnchor>
    <xdr:from>
      <xdr:col>14</xdr:col>
      <xdr:colOff>285750</xdr:colOff>
      <xdr:row>6</xdr:row>
      <xdr:rowOff>28575</xdr:rowOff>
    </xdr:from>
    <xdr:to>
      <xdr:col>17</xdr:col>
      <xdr:colOff>95250</xdr:colOff>
      <xdr:row>32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3A68FA-42A2-4153-9FA1-9821FD78289A}"/>
            </a:ext>
          </a:extLst>
        </xdr:cNvPr>
        <xdr:cNvSpPr txBox="1"/>
      </xdr:nvSpPr>
      <xdr:spPr>
        <a:xfrm>
          <a:off x="8820150" y="1171575"/>
          <a:ext cx="1638300" cy="499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From part 2.e, we notice that the edges where the flow is greater</a:t>
          </a:r>
          <a:r>
            <a:rPr lang="en-AU" sz="1100" baseline="0"/>
            <a:t> than 0 are, AE,BE,EH,HJ and HK.</a:t>
          </a:r>
        </a:p>
        <a:p>
          <a:endParaRPr lang="en-AU" sz="1100" baseline="0"/>
        </a:p>
        <a:p>
          <a:r>
            <a:rPr lang="en-AU" sz="1100" baseline="0"/>
            <a:t>The positive flow(1) else 0 column determines if the ship column is greater then 0 or not which help in applying the penatly term for the edges with flow greater than 0. </a:t>
          </a:r>
        </a:p>
        <a:p>
          <a:endParaRPr lang="en-AU" sz="1100" baseline="0"/>
        </a:p>
        <a:p>
          <a:r>
            <a:rPr lang="en-AU" sz="1100" baseline="0"/>
            <a:t>in the objective function we just update it by applying the additional penatly for the particular edges (SUMPRODUCT(B6:B27,C6:C27)*10).</a:t>
          </a:r>
        </a:p>
        <a:p>
          <a:endParaRPr lang="en-AU" sz="1100" baseline="0"/>
        </a:p>
        <a:p>
          <a:r>
            <a:rPr lang="en-AU" sz="1100" baseline="0"/>
            <a:t>We can see that the total minimum cost goes up from the solution of 2.e which makes sense as the penatly is increasing the cost.</a:t>
          </a:r>
        </a:p>
        <a:p>
          <a:endParaRPr lang="en-A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18</xdr:row>
      <xdr:rowOff>57149</xdr:rowOff>
    </xdr:from>
    <xdr:to>
      <xdr:col>12</xdr:col>
      <xdr:colOff>552450</xdr:colOff>
      <xdr:row>28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F095B5-0AFA-4939-8742-90D3FD2B0D98}"/>
            </a:ext>
          </a:extLst>
        </xdr:cNvPr>
        <xdr:cNvSpPr txBox="1"/>
      </xdr:nvSpPr>
      <xdr:spPr>
        <a:xfrm>
          <a:off x="5791200" y="3486149"/>
          <a:ext cx="2076450" cy="202882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G29</a:t>
          </a:r>
        </a:p>
        <a:p>
          <a:r>
            <a:rPr lang="en-AU" sz="1100"/>
            <a:t>By Changing: B6:B27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B6:B27&gt;=0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K6:K15=L6:L15</a:t>
          </a:r>
          <a:endParaRPr lang="en-AU">
            <a:effectLst/>
          </a:endParaRPr>
        </a:p>
        <a:p>
          <a:endParaRPr lang="en-AU" sz="1100"/>
        </a:p>
        <a:p>
          <a:r>
            <a:rPr lang="en-AU" sz="1100"/>
            <a:t>AC</a:t>
          </a:r>
          <a:r>
            <a:rPr lang="en-AU" sz="1100" baseline="0"/>
            <a:t> : decrease by $1</a:t>
          </a:r>
        </a:p>
        <a:p>
          <a:r>
            <a:rPr lang="en-AU" sz="1100" baseline="0"/>
            <a:t>CF : increase by $2</a:t>
          </a:r>
        </a:p>
        <a:p>
          <a:r>
            <a:rPr lang="en-AU" sz="1100" baseline="0"/>
            <a:t>CG : decrease by $1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B27B-FFAF-4E4D-8689-9F639A452ABB}">
  <dimension ref="A2:F13"/>
  <sheetViews>
    <sheetView tabSelected="1" workbookViewId="0">
      <selection activeCell="F6" sqref="F6"/>
    </sheetView>
  </sheetViews>
  <sheetFormatPr defaultRowHeight="15" x14ac:dyDescent="0.25"/>
  <cols>
    <col min="1" max="1" width="16.7109375" customWidth="1"/>
    <col min="5" max="5" width="12.42578125" customWidth="1"/>
  </cols>
  <sheetData>
    <row r="2" spans="1:6" x14ac:dyDescent="0.25">
      <c r="E2" s="1" t="s">
        <v>0</v>
      </c>
    </row>
    <row r="5" spans="1:6" x14ac:dyDescent="0.25">
      <c r="B5" s="5" t="s">
        <v>1</v>
      </c>
      <c r="C5" s="5" t="s">
        <v>2</v>
      </c>
      <c r="D5" s="5" t="s">
        <v>3</v>
      </c>
    </row>
    <row r="6" spans="1:6" x14ac:dyDescent="0.25">
      <c r="A6" t="s">
        <v>5</v>
      </c>
      <c r="B6" s="7">
        <v>80</v>
      </c>
      <c r="C6" s="7">
        <v>0</v>
      </c>
      <c r="D6" s="7">
        <v>0</v>
      </c>
      <c r="E6" t="s">
        <v>4</v>
      </c>
      <c r="F6" s="11">
        <f>SUMPRODUCT($B$6:$D$6,B7:D7)</f>
        <v>28000</v>
      </c>
    </row>
    <row r="7" spans="1:6" x14ac:dyDescent="0.25">
      <c r="A7" t="s">
        <v>6</v>
      </c>
      <c r="B7" s="6">
        <v>350</v>
      </c>
      <c r="C7" s="6">
        <v>300</v>
      </c>
      <c r="D7" s="6">
        <v>550</v>
      </c>
    </row>
    <row r="9" spans="1:6" x14ac:dyDescent="0.25">
      <c r="A9" t="s">
        <v>7</v>
      </c>
      <c r="E9" t="s">
        <v>12</v>
      </c>
      <c r="F9" t="s">
        <v>13</v>
      </c>
    </row>
    <row r="10" spans="1:6" x14ac:dyDescent="0.25">
      <c r="A10" t="s">
        <v>8</v>
      </c>
      <c r="B10">
        <v>1</v>
      </c>
      <c r="C10">
        <v>1</v>
      </c>
      <c r="D10">
        <v>2</v>
      </c>
      <c r="E10" s="8">
        <f>SUMPRODUCT($B$6:$D$6,B10:D10)</f>
        <v>80</v>
      </c>
      <c r="F10">
        <v>1557</v>
      </c>
    </row>
    <row r="11" spans="1:6" x14ac:dyDescent="0.25">
      <c r="A11" t="s">
        <v>9</v>
      </c>
      <c r="B11">
        <v>9</v>
      </c>
      <c r="C11">
        <v>6</v>
      </c>
      <c r="D11">
        <v>11</v>
      </c>
      <c r="E11" s="9">
        <f>SUMPRODUCT($B$6:$D$6,B11:D11)</f>
        <v>720</v>
      </c>
      <c r="F11">
        <v>1990</v>
      </c>
    </row>
    <row r="12" spans="1:6" x14ac:dyDescent="0.25">
      <c r="A12" t="s">
        <v>10</v>
      </c>
      <c r="B12">
        <v>12</v>
      </c>
      <c r="C12">
        <v>15</v>
      </c>
      <c r="D12">
        <v>23</v>
      </c>
      <c r="E12" s="9">
        <f>SUMPRODUCT($B$6:$D$6,B12:D12)</f>
        <v>960</v>
      </c>
      <c r="F12">
        <v>1321</v>
      </c>
    </row>
    <row r="13" spans="1:6" x14ac:dyDescent="0.25">
      <c r="A13" t="s">
        <v>11</v>
      </c>
      <c r="B13">
        <v>24</v>
      </c>
      <c r="C13">
        <v>30</v>
      </c>
      <c r="D13">
        <v>40</v>
      </c>
      <c r="E13" s="10">
        <f>SUMPRODUCT($B$6:$D$6,B13:D13)</f>
        <v>1920</v>
      </c>
      <c r="F13">
        <v>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F354-10B8-4C07-BFDD-BC0DB6C4102F}">
  <dimension ref="A1:H19"/>
  <sheetViews>
    <sheetView showGridLines="0" workbookViewId="0"/>
  </sheetViews>
  <sheetFormatPr defaultRowHeight="15" x14ac:dyDescent="0.25"/>
  <cols>
    <col min="1" max="1" width="2.28515625" customWidth="1"/>
    <col min="2" max="2" width="6" bestFit="1" customWidth="1"/>
    <col min="3" max="3" width="19.5703125" bestFit="1" customWidth="1"/>
    <col min="4" max="4" width="6.140625" bestFit="1" customWidth="1"/>
    <col min="5" max="5" width="12.7109375" bestFit="1" customWidth="1"/>
    <col min="6" max="6" width="10.85546875" bestFit="1" customWidth="1"/>
    <col min="7" max="7" width="12" bestFit="1" customWidth="1"/>
    <col min="8" max="8" width="10" bestFit="1" customWidth="1"/>
  </cols>
  <sheetData>
    <row r="1" spans="1:8" x14ac:dyDescent="0.25">
      <c r="A1" s="2" t="s">
        <v>31</v>
      </c>
    </row>
    <row r="2" spans="1:8" x14ac:dyDescent="0.25">
      <c r="A2" s="2" t="s">
        <v>77</v>
      </c>
    </row>
    <row r="3" spans="1:8" x14ac:dyDescent="0.25">
      <c r="A3" s="2" t="s">
        <v>78</v>
      </c>
    </row>
    <row r="6" spans="1:8" ht="15.75" thickBot="1" x14ac:dyDescent="0.3">
      <c r="A6" t="s">
        <v>16</v>
      </c>
    </row>
    <row r="7" spans="1:8" x14ac:dyDescent="0.25">
      <c r="B7" s="32"/>
      <c r="C7" s="32"/>
      <c r="D7" s="32" t="s">
        <v>32</v>
      </c>
      <c r="E7" s="32" t="s">
        <v>34</v>
      </c>
      <c r="F7" s="32" t="s">
        <v>36</v>
      </c>
      <c r="G7" s="32" t="s">
        <v>38</v>
      </c>
      <c r="H7" s="32" t="s">
        <v>38</v>
      </c>
    </row>
    <row r="8" spans="1:8" ht="15.75" thickBot="1" x14ac:dyDescent="0.3">
      <c r="B8" s="33" t="s">
        <v>14</v>
      </c>
      <c r="C8" s="33" t="s">
        <v>15</v>
      </c>
      <c r="D8" s="33" t="s">
        <v>33</v>
      </c>
      <c r="E8" s="33" t="s">
        <v>35</v>
      </c>
      <c r="F8" s="33" t="s">
        <v>37</v>
      </c>
      <c r="G8" s="33" t="s">
        <v>39</v>
      </c>
      <c r="H8" s="33" t="s">
        <v>40</v>
      </c>
    </row>
    <row r="9" spans="1:8" x14ac:dyDescent="0.25">
      <c r="B9" s="4" t="s">
        <v>17</v>
      </c>
      <c r="C9" s="4" t="s">
        <v>18</v>
      </c>
      <c r="D9" s="4">
        <v>80</v>
      </c>
      <c r="E9" s="4">
        <v>0</v>
      </c>
      <c r="F9" s="4">
        <v>350</v>
      </c>
      <c r="G9" s="4">
        <v>1E+30</v>
      </c>
      <c r="H9" s="4">
        <v>19.999999999999943</v>
      </c>
    </row>
    <row r="10" spans="1:8" x14ac:dyDescent="0.25">
      <c r="B10" s="4" t="s">
        <v>19</v>
      </c>
      <c r="C10" s="4" t="s">
        <v>20</v>
      </c>
      <c r="D10" s="4">
        <v>0</v>
      </c>
      <c r="E10" s="4">
        <v>-137.49999999999994</v>
      </c>
      <c r="F10" s="4">
        <v>300</v>
      </c>
      <c r="G10" s="4">
        <v>137.49999999999994</v>
      </c>
      <c r="H10" s="4">
        <v>1E+30</v>
      </c>
    </row>
    <row r="11" spans="1:8" ht="15.75" thickBot="1" x14ac:dyDescent="0.3">
      <c r="B11" s="3" t="s">
        <v>21</v>
      </c>
      <c r="C11" s="3" t="s">
        <v>22</v>
      </c>
      <c r="D11" s="3">
        <v>0</v>
      </c>
      <c r="E11" s="3">
        <v>-33.333333333333236</v>
      </c>
      <c r="F11" s="3">
        <v>550</v>
      </c>
      <c r="G11" s="3">
        <v>33.333333333333236</v>
      </c>
      <c r="H11" s="3">
        <v>1E+30</v>
      </c>
    </row>
    <row r="13" spans="1:8" ht="15.75" thickBot="1" x14ac:dyDescent="0.3">
      <c r="A13" t="s">
        <v>7</v>
      </c>
    </row>
    <row r="14" spans="1:8" x14ac:dyDescent="0.25">
      <c r="B14" s="32"/>
      <c r="C14" s="32"/>
      <c r="D14" s="32" t="s">
        <v>32</v>
      </c>
      <c r="E14" s="32" t="s">
        <v>41</v>
      </c>
      <c r="F14" s="32" t="s">
        <v>43</v>
      </c>
      <c r="G14" s="32" t="s">
        <v>38</v>
      </c>
      <c r="H14" s="32" t="s">
        <v>38</v>
      </c>
    </row>
    <row r="15" spans="1:8" ht="15.75" thickBot="1" x14ac:dyDescent="0.3">
      <c r="B15" s="33" t="s">
        <v>14</v>
      </c>
      <c r="C15" s="33" t="s">
        <v>15</v>
      </c>
      <c r="D15" s="33" t="s">
        <v>33</v>
      </c>
      <c r="E15" s="33" t="s">
        <v>42</v>
      </c>
      <c r="F15" s="33" t="s">
        <v>44</v>
      </c>
      <c r="G15" s="33" t="s">
        <v>39</v>
      </c>
      <c r="H15" s="33" t="s">
        <v>40</v>
      </c>
    </row>
    <row r="16" spans="1:8" x14ac:dyDescent="0.25">
      <c r="B16" s="4" t="s">
        <v>23</v>
      </c>
      <c r="C16" s="4" t="s">
        <v>24</v>
      </c>
      <c r="D16" s="4">
        <v>80</v>
      </c>
      <c r="E16" s="4">
        <v>0</v>
      </c>
      <c r="F16" s="4">
        <v>1557</v>
      </c>
      <c r="G16" s="4">
        <v>1E+30</v>
      </c>
      <c r="H16" s="4">
        <v>1477</v>
      </c>
    </row>
    <row r="17" spans="2:8" x14ac:dyDescent="0.25">
      <c r="B17" s="4" t="s">
        <v>25</v>
      </c>
      <c r="C17" s="4" t="s">
        <v>26</v>
      </c>
      <c r="D17" s="4">
        <v>720</v>
      </c>
      <c r="E17" s="4">
        <v>0</v>
      </c>
      <c r="F17" s="4">
        <v>1990</v>
      </c>
      <c r="G17" s="4">
        <v>1E+30</v>
      </c>
      <c r="H17" s="4">
        <v>1270</v>
      </c>
    </row>
    <row r="18" spans="2:8" x14ac:dyDescent="0.25">
      <c r="B18" s="4" t="s">
        <v>27</v>
      </c>
      <c r="C18" s="4" t="s">
        <v>28</v>
      </c>
      <c r="D18" s="4">
        <v>960</v>
      </c>
      <c r="E18" s="4">
        <v>0</v>
      </c>
      <c r="F18" s="4">
        <v>1321</v>
      </c>
      <c r="G18" s="4">
        <v>1E+30</v>
      </c>
      <c r="H18" s="4">
        <v>361.00000000000023</v>
      </c>
    </row>
    <row r="19" spans="2:8" ht="15.75" thickBot="1" x14ac:dyDescent="0.3">
      <c r="B19" s="3" t="s">
        <v>29</v>
      </c>
      <c r="C19" s="3" t="s">
        <v>30</v>
      </c>
      <c r="D19" s="3">
        <v>1920</v>
      </c>
      <c r="E19" s="3">
        <v>14.58333333333333</v>
      </c>
      <c r="F19" s="3">
        <v>1920</v>
      </c>
      <c r="G19" s="3">
        <v>722.00000000000045</v>
      </c>
      <c r="H19" s="3">
        <v>1920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AE08-05A2-420E-A9A3-BAC6ED147B05}">
  <dimension ref="A2:F13"/>
  <sheetViews>
    <sheetView workbookViewId="0">
      <selection activeCell="F6" sqref="F6"/>
    </sheetView>
  </sheetViews>
  <sheetFormatPr defaultRowHeight="15" x14ac:dyDescent="0.25"/>
  <cols>
    <col min="1" max="1" width="16.7109375" customWidth="1"/>
    <col min="5" max="5" width="12.42578125" customWidth="1"/>
  </cols>
  <sheetData>
    <row r="2" spans="1:6" x14ac:dyDescent="0.25">
      <c r="E2" s="1" t="s">
        <v>0</v>
      </c>
    </row>
    <row r="5" spans="1:6" x14ac:dyDescent="0.25">
      <c r="B5" s="5" t="s">
        <v>1</v>
      </c>
      <c r="C5" s="5" t="s">
        <v>2</v>
      </c>
      <c r="D5" s="5" t="s">
        <v>3</v>
      </c>
    </row>
    <row r="6" spans="1:6" x14ac:dyDescent="0.25">
      <c r="A6" t="s">
        <v>5</v>
      </c>
      <c r="B6" s="7">
        <v>30</v>
      </c>
      <c r="C6" s="7">
        <v>0</v>
      </c>
      <c r="D6" s="7">
        <v>30</v>
      </c>
      <c r="E6" t="s">
        <v>4</v>
      </c>
      <c r="F6" s="11">
        <f>SUMPRODUCT($B$6:$D$6,B7:D7)</f>
        <v>27000</v>
      </c>
    </row>
    <row r="7" spans="1:6" x14ac:dyDescent="0.25">
      <c r="A7" t="s">
        <v>6</v>
      </c>
      <c r="B7" s="6">
        <v>350</v>
      </c>
      <c r="C7" s="6">
        <v>300</v>
      </c>
      <c r="D7" s="6">
        <v>550</v>
      </c>
    </row>
    <row r="9" spans="1:6" x14ac:dyDescent="0.25">
      <c r="A9" t="s">
        <v>7</v>
      </c>
      <c r="E9" t="s">
        <v>12</v>
      </c>
      <c r="F9" t="s">
        <v>13</v>
      </c>
    </row>
    <row r="10" spans="1:6" x14ac:dyDescent="0.25">
      <c r="A10" t="s">
        <v>8</v>
      </c>
      <c r="B10">
        <v>1</v>
      </c>
      <c r="C10">
        <v>1</v>
      </c>
      <c r="D10">
        <v>2</v>
      </c>
      <c r="E10" s="8">
        <f>SUMPRODUCT($B$6:$D$6,B10:D10)</f>
        <v>90</v>
      </c>
      <c r="F10">
        <v>1557</v>
      </c>
    </row>
    <row r="11" spans="1:6" x14ac:dyDescent="0.25">
      <c r="A11" t="s">
        <v>9</v>
      </c>
      <c r="B11">
        <v>9</v>
      </c>
      <c r="C11">
        <v>6</v>
      </c>
      <c r="D11">
        <v>11</v>
      </c>
      <c r="E11" s="9">
        <f t="shared" ref="E11:E13" si="0">SUMPRODUCT($B$6:$D$6,B11:D11)</f>
        <v>600</v>
      </c>
      <c r="F11">
        <v>1990</v>
      </c>
    </row>
    <row r="12" spans="1:6" x14ac:dyDescent="0.25">
      <c r="A12" t="s">
        <v>10</v>
      </c>
      <c r="B12">
        <v>12</v>
      </c>
      <c r="C12">
        <v>15</v>
      </c>
      <c r="D12">
        <v>23</v>
      </c>
      <c r="E12" s="9">
        <f t="shared" si="0"/>
        <v>1050</v>
      </c>
      <c r="F12">
        <v>1321</v>
      </c>
    </row>
    <row r="13" spans="1:6" x14ac:dyDescent="0.25">
      <c r="A13" t="s">
        <v>11</v>
      </c>
      <c r="B13">
        <v>24</v>
      </c>
      <c r="C13">
        <v>30</v>
      </c>
      <c r="D13">
        <v>40</v>
      </c>
      <c r="E13" s="10">
        <f t="shared" si="0"/>
        <v>1920</v>
      </c>
      <c r="F13">
        <v>1920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0E86-1AD2-42AF-8DA1-82B9BEF2EE1C}">
  <dimension ref="A1:H20"/>
  <sheetViews>
    <sheetView showGridLines="0" workbookViewId="0"/>
  </sheetViews>
  <sheetFormatPr defaultRowHeight="15" x14ac:dyDescent="0.25"/>
  <cols>
    <col min="1" max="1" width="2.28515625" customWidth="1"/>
    <col min="2" max="2" width="6" bestFit="1" customWidth="1"/>
    <col min="3" max="3" width="19.5703125" bestFit="1" customWidth="1"/>
    <col min="4" max="4" width="6.140625" bestFit="1" customWidth="1"/>
    <col min="5" max="5" width="8.7109375" bestFit="1" customWidth="1"/>
    <col min="6" max="6" width="10.85546875" bestFit="1" customWidth="1"/>
    <col min="7" max="7" width="12" bestFit="1" customWidth="1"/>
    <col min="8" max="8" width="10" bestFit="1" customWidth="1"/>
  </cols>
  <sheetData>
    <row r="1" spans="1:8" x14ac:dyDescent="0.25">
      <c r="A1" s="2" t="s">
        <v>31</v>
      </c>
    </row>
    <row r="2" spans="1:8" x14ac:dyDescent="0.25">
      <c r="A2" s="2" t="s">
        <v>45</v>
      </c>
    </row>
    <row r="3" spans="1:8" x14ac:dyDescent="0.25">
      <c r="A3" s="2" t="s">
        <v>79</v>
      </c>
    </row>
    <row r="6" spans="1:8" ht="15.75" thickBot="1" x14ac:dyDescent="0.3">
      <c r="A6" t="s">
        <v>16</v>
      </c>
    </row>
    <row r="7" spans="1:8" x14ac:dyDescent="0.25">
      <c r="B7" s="32"/>
      <c r="C7" s="32"/>
      <c r="D7" s="32" t="s">
        <v>32</v>
      </c>
      <c r="E7" s="32" t="s">
        <v>34</v>
      </c>
      <c r="F7" s="32" t="s">
        <v>36</v>
      </c>
      <c r="G7" s="32" t="s">
        <v>38</v>
      </c>
      <c r="H7" s="32" t="s">
        <v>38</v>
      </c>
    </row>
    <row r="8" spans="1:8" ht="15.75" thickBot="1" x14ac:dyDescent="0.3">
      <c r="B8" s="33" t="s">
        <v>14</v>
      </c>
      <c r="C8" s="33" t="s">
        <v>15</v>
      </c>
      <c r="D8" s="33" t="s">
        <v>33</v>
      </c>
      <c r="E8" s="33" t="s">
        <v>35</v>
      </c>
      <c r="F8" s="33" t="s">
        <v>37</v>
      </c>
      <c r="G8" s="33" t="s">
        <v>39</v>
      </c>
      <c r="H8" s="33" t="s">
        <v>40</v>
      </c>
    </row>
    <row r="9" spans="1:8" x14ac:dyDescent="0.25">
      <c r="B9" s="4" t="s">
        <v>17</v>
      </c>
      <c r="C9" s="4" t="s">
        <v>18</v>
      </c>
      <c r="D9" s="4">
        <v>30</v>
      </c>
      <c r="E9" s="4">
        <v>0</v>
      </c>
      <c r="F9" s="4">
        <v>350</v>
      </c>
      <c r="G9" s="4">
        <v>1E+30</v>
      </c>
      <c r="H9" s="4">
        <v>260</v>
      </c>
    </row>
    <row r="10" spans="1:8" x14ac:dyDescent="0.25">
      <c r="B10" s="4" t="s">
        <v>19</v>
      </c>
      <c r="C10" s="4" t="s">
        <v>20</v>
      </c>
      <c r="D10" s="4">
        <v>0</v>
      </c>
      <c r="E10" s="4">
        <v>-121.875</v>
      </c>
      <c r="F10" s="4">
        <v>300</v>
      </c>
      <c r="G10" s="4">
        <v>121.875</v>
      </c>
      <c r="H10" s="4">
        <v>1E+30</v>
      </c>
    </row>
    <row r="11" spans="1:8" ht="15.75" thickBot="1" x14ac:dyDescent="0.3">
      <c r="B11" s="3" t="s">
        <v>21</v>
      </c>
      <c r="C11" s="3" t="s">
        <v>22</v>
      </c>
      <c r="D11" s="3">
        <v>30</v>
      </c>
      <c r="E11" s="3">
        <v>0</v>
      </c>
      <c r="F11" s="3">
        <v>550</v>
      </c>
      <c r="G11" s="3">
        <v>1E+30</v>
      </c>
      <c r="H11" s="3">
        <v>260</v>
      </c>
    </row>
    <row r="13" spans="1:8" ht="15.75" thickBot="1" x14ac:dyDescent="0.3">
      <c r="A13" t="s">
        <v>7</v>
      </c>
    </row>
    <row r="14" spans="1:8" x14ac:dyDescent="0.25">
      <c r="B14" s="32"/>
      <c r="C14" s="32"/>
      <c r="D14" s="32" t="s">
        <v>32</v>
      </c>
      <c r="E14" s="32" t="s">
        <v>41</v>
      </c>
      <c r="F14" s="32" t="s">
        <v>43</v>
      </c>
      <c r="G14" s="32" t="s">
        <v>38</v>
      </c>
      <c r="H14" s="32" t="s">
        <v>38</v>
      </c>
    </row>
    <row r="15" spans="1:8" ht="15.75" thickBot="1" x14ac:dyDescent="0.3">
      <c r="B15" s="33" t="s">
        <v>14</v>
      </c>
      <c r="C15" s="33" t="s">
        <v>15</v>
      </c>
      <c r="D15" s="33" t="s">
        <v>33</v>
      </c>
      <c r="E15" s="33" t="s">
        <v>42</v>
      </c>
      <c r="F15" s="33" t="s">
        <v>44</v>
      </c>
      <c r="G15" s="33" t="s">
        <v>39</v>
      </c>
      <c r="H15" s="33" t="s">
        <v>40</v>
      </c>
    </row>
    <row r="16" spans="1:8" x14ac:dyDescent="0.25">
      <c r="B16" s="4" t="s">
        <v>17</v>
      </c>
      <c r="C16" s="4" t="s">
        <v>18</v>
      </c>
      <c r="D16" s="4">
        <v>30</v>
      </c>
      <c r="E16" s="4">
        <v>12.5</v>
      </c>
      <c r="F16" s="4">
        <v>0</v>
      </c>
      <c r="G16" s="4">
        <v>80</v>
      </c>
      <c r="H16" s="4">
        <v>48</v>
      </c>
    </row>
    <row r="17" spans="2:8" x14ac:dyDescent="0.25">
      <c r="B17" s="4" t="s">
        <v>23</v>
      </c>
      <c r="C17" s="4" t="s">
        <v>24</v>
      </c>
      <c r="D17" s="4">
        <v>90</v>
      </c>
      <c r="E17" s="4">
        <v>0</v>
      </c>
      <c r="F17" s="4">
        <v>1557</v>
      </c>
      <c r="G17" s="4">
        <v>1E+30</v>
      </c>
      <c r="H17" s="4">
        <v>1467</v>
      </c>
    </row>
    <row r="18" spans="2:8" x14ac:dyDescent="0.25">
      <c r="B18" s="4" t="s">
        <v>25</v>
      </c>
      <c r="C18" s="4" t="s">
        <v>26</v>
      </c>
      <c r="D18" s="4">
        <v>600</v>
      </c>
      <c r="E18" s="4">
        <v>0</v>
      </c>
      <c r="F18" s="4">
        <v>1990</v>
      </c>
      <c r="G18" s="4">
        <v>1E+30</v>
      </c>
      <c r="H18" s="4">
        <v>1390</v>
      </c>
    </row>
    <row r="19" spans="2:8" x14ac:dyDescent="0.25">
      <c r="B19" s="4" t="s">
        <v>27</v>
      </c>
      <c r="C19" s="4" t="s">
        <v>28</v>
      </c>
      <c r="D19" s="4">
        <v>1050</v>
      </c>
      <c r="E19" s="4">
        <v>0</v>
      </c>
      <c r="F19" s="4">
        <v>1321</v>
      </c>
      <c r="G19" s="4">
        <v>1E+30</v>
      </c>
      <c r="H19" s="4">
        <v>271</v>
      </c>
    </row>
    <row r="20" spans="2:8" ht="15.75" thickBot="1" x14ac:dyDescent="0.3">
      <c r="B20" s="3" t="s">
        <v>29</v>
      </c>
      <c r="C20" s="3" t="s">
        <v>30</v>
      </c>
      <c r="D20" s="3">
        <v>1920</v>
      </c>
      <c r="E20" s="3">
        <v>14.0625</v>
      </c>
      <c r="F20" s="3">
        <v>1920</v>
      </c>
      <c r="G20" s="3">
        <v>495.54285714285714</v>
      </c>
      <c r="H20" s="3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9B9D-6F2D-45F4-8AA8-85C40D59701E}">
  <dimension ref="A2:F13"/>
  <sheetViews>
    <sheetView workbookViewId="0">
      <selection activeCell="F6" sqref="F6"/>
    </sheetView>
  </sheetViews>
  <sheetFormatPr defaultRowHeight="15" x14ac:dyDescent="0.25"/>
  <cols>
    <col min="1" max="1" width="22.85546875" customWidth="1"/>
    <col min="5" max="5" width="21" customWidth="1"/>
  </cols>
  <sheetData>
    <row r="2" spans="1:6" x14ac:dyDescent="0.25">
      <c r="E2" s="1" t="s">
        <v>0</v>
      </c>
    </row>
    <row r="5" spans="1:6" x14ac:dyDescent="0.25">
      <c r="B5" s="5" t="s">
        <v>1</v>
      </c>
      <c r="C5" s="5" t="s">
        <v>2</v>
      </c>
      <c r="D5" s="5" t="s">
        <v>3</v>
      </c>
    </row>
    <row r="6" spans="1:6" x14ac:dyDescent="0.25">
      <c r="A6" t="s">
        <v>5</v>
      </c>
      <c r="B6" s="7">
        <v>20.425531914893618</v>
      </c>
      <c r="C6" s="7">
        <v>20.425531914893618</v>
      </c>
      <c r="D6" s="7">
        <v>20.425531914893618</v>
      </c>
      <c r="E6" t="s">
        <v>4</v>
      </c>
      <c r="F6" s="11">
        <f>SUMPRODUCT($B$6:$D$6,B7:D7)</f>
        <v>24510.638297872341</v>
      </c>
    </row>
    <row r="7" spans="1:6" x14ac:dyDescent="0.25">
      <c r="A7" t="s">
        <v>6</v>
      </c>
      <c r="B7" s="6">
        <v>350</v>
      </c>
      <c r="C7" s="6">
        <v>300</v>
      </c>
      <c r="D7" s="6">
        <v>550</v>
      </c>
    </row>
    <row r="9" spans="1:6" x14ac:dyDescent="0.25">
      <c r="A9" t="s">
        <v>7</v>
      </c>
      <c r="E9" t="s">
        <v>12</v>
      </c>
      <c r="F9" t="s">
        <v>13</v>
      </c>
    </row>
    <row r="10" spans="1:6" x14ac:dyDescent="0.25">
      <c r="A10" t="s">
        <v>8</v>
      </c>
      <c r="B10">
        <v>1</v>
      </c>
      <c r="C10">
        <v>1</v>
      </c>
      <c r="D10">
        <v>2</v>
      </c>
      <c r="E10" s="8">
        <f>SUMPRODUCT($B$6:$D$6,B10:D10)</f>
        <v>81.702127659574472</v>
      </c>
      <c r="F10">
        <v>1557</v>
      </c>
    </row>
    <row r="11" spans="1:6" x14ac:dyDescent="0.25">
      <c r="A11" t="s">
        <v>9</v>
      </c>
      <c r="B11">
        <v>9</v>
      </c>
      <c r="C11">
        <v>6</v>
      </c>
      <c r="D11">
        <v>11</v>
      </c>
      <c r="E11" s="9">
        <f t="shared" ref="E11:E13" si="0">SUMPRODUCT($B$6:$D$6,B11:D11)</f>
        <v>531.06382978723411</v>
      </c>
      <c r="F11">
        <v>1990</v>
      </c>
    </row>
    <row r="12" spans="1:6" x14ac:dyDescent="0.25">
      <c r="A12" t="s">
        <v>10</v>
      </c>
      <c r="B12">
        <v>12</v>
      </c>
      <c r="C12">
        <v>15</v>
      </c>
      <c r="D12">
        <v>23</v>
      </c>
      <c r="E12" s="9">
        <f t="shared" si="0"/>
        <v>1021.2765957446809</v>
      </c>
      <c r="F12">
        <v>1321</v>
      </c>
    </row>
    <row r="13" spans="1:6" x14ac:dyDescent="0.25">
      <c r="A13" t="s">
        <v>11</v>
      </c>
      <c r="B13">
        <v>24</v>
      </c>
      <c r="C13">
        <v>30</v>
      </c>
      <c r="D13">
        <v>40</v>
      </c>
      <c r="E13" s="10">
        <f t="shared" si="0"/>
        <v>1920</v>
      </c>
      <c r="F13">
        <v>1920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C9CB-8E85-4BC0-B2A9-5EBAB294FE9D}">
  <dimension ref="A1:H21"/>
  <sheetViews>
    <sheetView showGridLines="0" workbookViewId="0"/>
  </sheetViews>
  <sheetFormatPr defaultRowHeight="15" x14ac:dyDescent="0.25"/>
  <cols>
    <col min="1" max="1" width="2.28515625" customWidth="1"/>
    <col min="2" max="2" width="6" bestFit="1" customWidth="1"/>
    <col min="3" max="3" width="19.570312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2" t="s">
        <v>31</v>
      </c>
    </row>
    <row r="2" spans="1:8" x14ac:dyDescent="0.25">
      <c r="A2" s="2" t="s">
        <v>51</v>
      </c>
    </row>
    <row r="3" spans="1:8" x14ac:dyDescent="0.25">
      <c r="A3" s="2" t="s">
        <v>80</v>
      </c>
    </row>
    <row r="6" spans="1:8" ht="15.75" thickBot="1" x14ac:dyDescent="0.3">
      <c r="A6" t="s">
        <v>16</v>
      </c>
    </row>
    <row r="7" spans="1:8" x14ac:dyDescent="0.25">
      <c r="B7" s="32"/>
      <c r="C7" s="32"/>
      <c r="D7" s="32" t="s">
        <v>32</v>
      </c>
      <c r="E7" s="32" t="s">
        <v>34</v>
      </c>
      <c r="F7" s="32" t="s">
        <v>36</v>
      </c>
      <c r="G7" s="32" t="s">
        <v>38</v>
      </c>
      <c r="H7" s="32" t="s">
        <v>38</v>
      </c>
    </row>
    <row r="8" spans="1:8" ht="15.75" thickBot="1" x14ac:dyDescent="0.3">
      <c r="B8" s="33" t="s">
        <v>14</v>
      </c>
      <c r="C8" s="33" t="s">
        <v>15</v>
      </c>
      <c r="D8" s="33" t="s">
        <v>33</v>
      </c>
      <c r="E8" s="33" t="s">
        <v>35</v>
      </c>
      <c r="F8" s="33" t="s">
        <v>37</v>
      </c>
      <c r="G8" s="33" t="s">
        <v>39</v>
      </c>
      <c r="H8" s="33" t="s">
        <v>40</v>
      </c>
    </row>
    <row r="9" spans="1:8" x14ac:dyDescent="0.25">
      <c r="B9" s="4" t="s">
        <v>17</v>
      </c>
      <c r="C9" s="4" t="s">
        <v>18</v>
      </c>
      <c r="D9" s="4">
        <v>20.425531914893618</v>
      </c>
      <c r="E9" s="4">
        <v>0</v>
      </c>
      <c r="F9" s="4">
        <v>350</v>
      </c>
      <c r="G9" s="4">
        <v>1E+30</v>
      </c>
      <c r="H9" s="4">
        <v>1200</v>
      </c>
    </row>
    <row r="10" spans="1:8" x14ac:dyDescent="0.25">
      <c r="B10" s="4" t="s">
        <v>19</v>
      </c>
      <c r="C10" s="4" t="s">
        <v>20</v>
      </c>
      <c r="D10" s="4">
        <v>20.425531914893618</v>
      </c>
      <c r="E10" s="4">
        <v>0</v>
      </c>
      <c r="F10" s="4">
        <v>300</v>
      </c>
      <c r="G10" s="4">
        <v>1E+30</v>
      </c>
      <c r="H10" s="4">
        <v>1200</v>
      </c>
    </row>
    <row r="11" spans="1:8" ht="15.75" thickBot="1" x14ac:dyDescent="0.3">
      <c r="B11" s="3" t="s">
        <v>21</v>
      </c>
      <c r="C11" s="3" t="s">
        <v>22</v>
      </c>
      <c r="D11" s="3">
        <v>20.425531914893618</v>
      </c>
      <c r="E11" s="3">
        <v>0</v>
      </c>
      <c r="F11" s="3">
        <v>550</v>
      </c>
      <c r="G11" s="3">
        <v>1E+30</v>
      </c>
      <c r="H11" s="3">
        <v>1200</v>
      </c>
    </row>
    <row r="13" spans="1:8" ht="15.75" thickBot="1" x14ac:dyDescent="0.3">
      <c r="A13" t="s">
        <v>7</v>
      </c>
    </row>
    <row r="14" spans="1:8" x14ac:dyDescent="0.25">
      <c r="B14" s="32"/>
      <c r="C14" s="32"/>
      <c r="D14" s="32" t="s">
        <v>32</v>
      </c>
      <c r="E14" s="32" t="s">
        <v>41</v>
      </c>
      <c r="F14" s="32" t="s">
        <v>43</v>
      </c>
      <c r="G14" s="32" t="s">
        <v>38</v>
      </c>
      <c r="H14" s="32" t="s">
        <v>38</v>
      </c>
    </row>
    <row r="15" spans="1:8" ht="15.75" thickBot="1" x14ac:dyDescent="0.3">
      <c r="B15" s="33" t="s">
        <v>14</v>
      </c>
      <c r="C15" s="33" t="s">
        <v>15</v>
      </c>
      <c r="D15" s="33" t="s">
        <v>33</v>
      </c>
      <c r="E15" s="33" t="s">
        <v>42</v>
      </c>
      <c r="F15" s="33" t="s">
        <v>44</v>
      </c>
      <c r="G15" s="33" t="s">
        <v>39</v>
      </c>
      <c r="H15" s="33" t="s">
        <v>40</v>
      </c>
    </row>
    <row r="16" spans="1:8" x14ac:dyDescent="0.25">
      <c r="B16" s="4" t="s">
        <v>17</v>
      </c>
      <c r="C16" s="4" t="s">
        <v>18</v>
      </c>
      <c r="D16" s="4">
        <v>20.425531914893618</v>
      </c>
      <c r="E16" s="4">
        <v>43.617021276595779</v>
      </c>
      <c r="F16" s="4">
        <v>0</v>
      </c>
      <c r="G16" s="4">
        <v>80.000000000000014</v>
      </c>
      <c r="H16" s="4">
        <v>27.428571428571427</v>
      </c>
    </row>
    <row r="17" spans="2:8" x14ac:dyDescent="0.25">
      <c r="B17" s="4" t="s">
        <v>19</v>
      </c>
      <c r="C17" s="4" t="s">
        <v>20</v>
      </c>
      <c r="D17" s="4">
        <v>20.425531914893618</v>
      </c>
      <c r="E17" s="4">
        <v>-39.361702127659555</v>
      </c>
      <c r="F17" s="4">
        <v>0</v>
      </c>
      <c r="G17" s="4">
        <v>35.555555555555564</v>
      </c>
      <c r="H17" s="4">
        <v>47.999999999999993</v>
      </c>
    </row>
    <row r="18" spans="2:8" x14ac:dyDescent="0.25">
      <c r="B18" s="4" t="s">
        <v>23</v>
      </c>
      <c r="C18" s="4" t="s">
        <v>24</v>
      </c>
      <c r="D18" s="4">
        <v>81.702127659574472</v>
      </c>
      <c r="E18" s="4">
        <v>0</v>
      </c>
      <c r="F18" s="4">
        <v>1557</v>
      </c>
      <c r="G18" s="4">
        <v>1E+30</v>
      </c>
      <c r="H18" s="4">
        <v>1475.2978723404256</v>
      </c>
    </row>
    <row r="19" spans="2:8" x14ac:dyDescent="0.25">
      <c r="B19" s="4" t="s">
        <v>25</v>
      </c>
      <c r="C19" s="4" t="s">
        <v>26</v>
      </c>
      <c r="D19" s="4">
        <v>531.06382978723411</v>
      </c>
      <c r="E19" s="4">
        <v>0</v>
      </c>
      <c r="F19" s="4">
        <v>1990</v>
      </c>
      <c r="G19" s="4">
        <v>1E+30</v>
      </c>
      <c r="H19" s="4">
        <v>1458.9361702127658</v>
      </c>
    </row>
    <row r="20" spans="2:8" x14ac:dyDescent="0.25">
      <c r="B20" s="4" t="s">
        <v>27</v>
      </c>
      <c r="C20" s="4" t="s">
        <v>28</v>
      </c>
      <c r="D20" s="4">
        <v>1021.2765957446809</v>
      </c>
      <c r="E20" s="4">
        <v>0</v>
      </c>
      <c r="F20" s="4">
        <v>1321</v>
      </c>
      <c r="G20" s="4">
        <v>1E+30</v>
      </c>
      <c r="H20" s="4">
        <v>299.72340425531911</v>
      </c>
    </row>
    <row r="21" spans="2:8" ht="15.75" thickBot="1" x14ac:dyDescent="0.3">
      <c r="B21" s="3" t="s">
        <v>29</v>
      </c>
      <c r="C21" s="3" t="s">
        <v>30</v>
      </c>
      <c r="D21" s="3">
        <v>1920</v>
      </c>
      <c r="E21" s="3">
        <v>12.76595744680851</v>
      </c>
      <c r="F21" s="3">
        <v>1920</v>
      </c>
      <c r="G21" s="3">
        <v>563.4799999999999</v>
      </c>
      <c r="H21" s="3">
        <v>1920.0000000000002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503A-57FD-4676-AE70-178C16C210C7}">
  <dimension ref="A2:F22"/>
  <sheetViews>
    <sheetView workbookViewId="0">
      <selection activeCell="F6" sqref="F6"/>
    </sheetView>
  </sheetViews>
  <sheetFormatPr defaultRowHeight="15" x14ac:dyDescent="0.25"/>
  <cols>
    <col min="1" max="1" width="18.85546875" customWidth="1"/>
    <col min="5" max="5" width="15.28515625" customWidth="1"/>
  </cols>
  <sheetData>
    <row r="2" spans="1:6" x14ac:dyDescent="0.25">
      <c r="E2" s="1" t="s">
        <v>0</v>
      </c>
    </row>
    <row r="5" spans="1:6" x14ac:dyDescent="0.25">
      <c r="B5" s="5" t="s">
        <v>1</v>
      </c>
      <c r="C5" s="5" t="s">
        <v>2</v>
      </c>
      <c r="D5" s="5" t="s">
        <v>3</v>
      </c>
    </row>
    <row r="6" spans="1:6" x14ac:dyDescent="0.25">
      <c r="A6" t="s">
        <v>5</v>
      </c>
      <c r="B6" s="7">
        <v>80</v>
      </c>
      <c r="C6" s="7">
        <v>0</v>
      </c>
      <c r="D6" s="7">
        <v>0</v>
      </c>
      <c r="E6" t="s">
        <v>50</v>
      </c>
      <c r="F6" s="11">
        <f>SUMPRODUCT($B$6:$D$6,B10:D10)-SUMPRODUCT($B$7:$D$7,B11:D11)</f>
        <v>-56900</v>
      </c>
    </row>
    <row r="7" spans="1:6" x14ac:dyDescent="0.25">
      <c r="A7" t="s">
        <v>46</v>
      </c>
      <c r="B7" s="12">
        <v>70</v>
      </c>
      <c r="C7" s="12">
        <v>100</v>
      </c>
      <c r="D7" s="12">
        <v>50</v>
      </c>
    </row>
    <row r="10" spans="1:6" x14ac:dyDescent="0.25">
      <c r="A10" t="s">
        <v>6</v>
      </c>
      <c r="B10" s="6">
        <v>350</v>
      </c>
      <c r="C10" s="6">
        <v>300</v>
      </c>
      <c r="D10" s="6">
        <v>550</v>
      </c>
    </row>
    <row r="11" spans="1:6" x14ac:dyDescent="0.25">
      <c r="A11" t="s">
        <v>49</v>
      </c>
      <c r="B11" s="6">
        <v>370</v>
      </c>
      <c r="C11" s="6">
        <v>320</v>
      </c>
      <c r="D11" s="6">
        <v>540</v>
      </c>
    </row>
    <row r="13" spans="1:6" x14ac:dyDescent="0.25">
      <c r="A13" t="s">
        <v>47</v>
      </c>
      <c r="B13" s="13">
        <f>SUM(B6+B7)</f>
        <v>150</v>
      </c>
      <c r="C13" s="13">
        <f>C6+C7</f>
        <v>100</v>
      </c>
      <c r="D13" s="13">
        <f>D6+D7</f>
        <v>50</v>
      </c>
    </row>
    <row r="14" spans="1:6" x14ac:dyDescent="0.25">
      <c r="A14" t="s">
        <v>48</v>
      </c>
      <c r="B14">
        <v>150</v>
      </c>
      <c r="C14">
        <v>100</v>
      </c>
      <c r="D14">
        <v>50</v>
      </c>
    </row>
    <row r="18" spans="1:6" x14ac:dyDescent="0.25">
      <c r="A18" t="s">
        <v>7</v>
      </c>
      <c r="E18" t="s">
        <v>12</v>
      </c>
      <c r="F18" t="s">
        <v>13</v>
      </c>
    </row>
    <row r="19" spans="1:6" x14ac:dyDescent="0.25">
      <c r="A19" t="s">
        <v>8</v>
      </c>
      <c r="B19">
        <v>1</v>
      </c>
      <c r="C19">
        <v>1</v>
      </c>
      <c r="D19">
        <v>2</v>
      </c>
      <c r="E19" s="8">
        <f>SUMPRODUCT($B$6:$D$6,B19:D19)</f>
        <v>80</v>
      </c>
      <c r="F19">
        <v>1557</v>
      </c>
    </row>
    <row r="20" spans="1:6" x14ac:dyDescent="0.25">
      <c r="A20" t="s">
        <v>9</v>
      </c>
      <c r="B20">
        <v>9</v>
      </c>
      <c r="C20">
        <v>6</v>
      </c>
      <c r="D20">
        <v>11</v>
      </c>
      <c r="E20" s="9">
        <f t="shared" ref="E20:E22" si="0">SUMPRODUCT($B$6:$D$6,B20:D20)</f>
        <v>720</v>
      </c>
      <c r="F20">
        <v>1990</v>
      </c>
    </row>
    <row r="21" spans="1:6" x14ac:dyDescent="0.25">
      <c r="A21" t="s">
        <v>10</v>
      </c>
      <c r="B21">
        <v>12</v>
      </c>
      <c r="C21">
        <v>15</v>
      </c>
      <c r="D21">
        <v>23</v>
      </c>
      <c r="E21" s="9">
        <f t="shared" si="0"/>
        <v>960</v>
      </c>
      <c r="F21">
        <v>1321</v>
      </c>
    </row>
    <row r="22" spans="1:6" x14ac:dyDescent="0.25">
      <c r="A22" t="s">
        <v>11</v>
      </c>
      <c r="B22">
        <v>24</v>
      </c>
      <c r="C22">
        <v>30</v>
      </c>
      <c r="D22">
        <v>40</v>
      </c>
      <c r="E22" s="10">
        <f t="shared" si="0"/>
        <v>1920</v>
      </c>
      <c r="F22">
        <v>1920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F71C-BD4D-4D70-A2E2-99B09CF2C56E}">
  <dimension ref="A1:H25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9.5703125" bestFit="1" customWidth="1"/>
    <col min="4" max="4" width="6.140625" bestFit="1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2" t="s">
        <v>31</v>
      </c>
    </row>
    <row r="2" spans="1:8" x14ac:dyDescent="0.25">
      <c r="A2" s="2" t="s">
        <v>81</v>
      </c>
    </row>
    <row r="3" spans="1:8" x14ac:dyDescent="0.25">
      <c r="A3" s="2" t="s">
        <v>82</v>
      </c>
    </row>
    <row r="6" spans="1:8" ht="15.75" thickBot="1" x14ac:dyDescent="0.3">
      <c r="A6" t="s">
        <v>16</v>
      </c>
    </row>
    <row r="7" spans="1:8" x14ac:dyDescent="0.25">
      <c r="B7" s="32"/>
      <c r="C7" s="32"/>
      <c r="D7" s="32" t="s">
        <v>32</v>
      </c>
      <c r="E7" s="32" t="s">
        <v>34</v>
      </c>
      <c r="F7" s="32" t="s">
        <v>36</v>
      </c>
      <c r="G7" s="32" t="s">
        <v>38</v>
      </c>
      <c r="H7" s="32" t="s">
        <v>38</v>
      </c>
    </row>
    <row r="8" spans="1:8" ht="15.75" thickBot="1" x14ac:dyDescent="0.3">
      <c r="B8" s="33" t="s">
        <v>14</v>
      </c>
      <c r="C8" s="33" t="s">
        <v>15</v>
      </c>
      <c r="D8" s="33" t="s">
        <v>33</v>
      </c>
      <c r="E8" s="33" t="s">
        <v>35</v>
      </c>
      <c r="F8" s="33" t="s">
        <v>37</v>
      </c>
      <c r="G8" s="33" t="s">
        <v>39</v>
      </c>
      <c r="H8" s="33" t="s">
        <v>40</v>
      </c>
    </row>
    <row r="9" spans="1:8" x14ac:dyDescent="0.25">
      <c r="B9" s="4" t="s">
        <v>17</v>
      </c>
      <c r="C9" s="4" t="s">
        <v>18</v>
      </c>
      <c r="D9" s="4">
        <v>80</v>
      </c>
      <c r="E9" s="4">
        <v>0</v>
      </c>
      <c r="F9" s="4">
        <v>350</v>
      </c>
      <c r="G9" s="4">
        <v>1E+30</v>
      </c>
      <c r="H9" s="4">
        <v>65.999999999999943</v>
      </c>
    </row>
    <row r="10" spans="1:8" x14ac:dyDescent="0.25">
      <c r="B10" s="4" t="s">
        <v>19</v>
      </c>
      <c r="C10" s="4" t="s">
        <v>20</v>
      </c>
      <c r="D10" s="4">
        <v>0</v>
      </c>
      <c r="E10" s="4">
        <v>-280</v>
      </c>
      <c r="F10" s="4">
        <v>300</v>
      </c>
      <c r="G10" s="4">
        <v>280</v>
      </c>
      <c r="H10" s="4">
        <v>1E+30</v>
      </c>
    </row>
    <row r="11" spans="1:8" x14ac:dyDescent="0.25">
      <c r="B11" s="4" t="s">
        <v>21</v>
      </c>
      <c r="C11" s="4" t="s">
        <v>22</v>
      </c>
      <c r="D11" s="4">
        <v>0</v>
      </c>
      <c r="E11" s="4">
        <v>-109.99999999999989</v>
      </c>
      <c r="F11" s="4">
        <v>550</v>
      </c>
      <c r="G11" s="4">
        <v>109.99999999999989</v>
      </c>
      <c r="H11" s="4">
        <v>1E+30</v>
      </c>
    </row>
    <row r="12" spans="1:8" x14ac:dyDescent="0.25">
      <c r="B12" s="4" t="s">
        <v>83</v>
      </c>
      <c r="C12" s="4" t="s">
        <v>84</v>
      </c>
      <c r="D12" s="4">
        <v>70</v>
      </c>
      <c r="E12" s="4">
        <v>0</v>
      </c>
      <c r="F12" s="4">
        <v>-370</v>
      </c>
      <c r="G12" s="4">
        <v>65.999999999999943</v>
      </c>
      <c r="H12" s="4">
        <v>1E+30</v>
      </c>
    </row>
    <row r="13" spans="1:8" x14ac:dyDescent="0.25">
      <c r="B13" s="4" t="s">
        <v>85</v>
      </c>
      <c r="C13" s="4" t="s">
        <v>86</v>
      </c>
      <c r="D13" s="4">
        <v>100</v>
      </c>
      <c r="E13" s="4">
        <v>0</v>
      </c>
      <c r="F13" s="4">
        <v>-320</v>
      </c>
      <c r="G13" s="4">
        <v>320</v>
      </c>
      <c r="H13" s="4">
        <v>280</v>
      </c>
    </row>
    <row r="14" spans="1:8" ht="15.75" thickBot="1" x14ac:dyDescent="0.3">
      <c r="B14" s="3" t="s">
        <v>87</v>
      </c>
      <c r="C14" s="3" t="s">
        <v>88</v>
      </c>
      <c r="D14" s="3">
        <v>50</v>
      </c>
      <c r="E14" s="3">
        <v>0</v>
      </c>
      <c r="F14" s="3">
        <v>-540</v>
      </c>
      <c r="G14" s="3">
        <v>540</v>
      </c>
      <c r="H14" s="3">
        <v>109.99999999999989</v>
      </c>
    </row>
    <row r="16" spans="1:8" ht="15.75" thickBot="1" x14ac:dyDescent="0.3">
      <c r="A16" t="s">
        <v>7</v>
      </c>
    </row>
    <row r="17" spans="2:8" x14ac:dyDescent="0.25">
      <c r="B17" s="32"/>
      <c r="C17" s="32"/>
      <c r="D17" s="32" t="s">
        <v>32</v>
      </c>
      <c r="E17" s="32" t="s">
        <v>41</v>
      </c>
      <c r="F17" s="32" t="s">
        <v>43</v>
      </c>
      <c r="G17" s="32" t="s">
        <v>38</v>
      </c>
      <c r="H17" s="32" t="s">
        <v>38</v>
      </c>
    </row>
    <row r="18" spans="2:8" ht="15.75" thickBot="1" x14ac:dyDescent="0.3">
      <c r="B18" s="33" t="s">
        <v>14</v>
      </c>
      <c r="C18" s="33" t="s">
        <v>15</v>
      </c>
      <c r="D18" s="33" t="s">
        <v>33</v>
      </c>
      <c r="E18" s="33" t="s">
        <v>42</v>
      </c>
      <c r="F18" s="33" t="s">
        <v>44</v>
      </c>
      <c r="G18" s="33" t="s">
        <v>39</v>
      </c>
      <c r="H18" s="33" t="s">
        <v>40</v>
      </c>
    </row>
    <row r="19" spans="2:8" x14ac:dyDescent="0.25">
      <c r="B19" s="4" t="s">
        <v>89</v>
      </c>
      <c r="C19" s="4" t="s">
        <v>90</v>
      </c>
      <c r="D19" s="4">
        <v>150</v>
      </c>
      <c r="E19" s="4">
        <v>-370</v>
      </c>
      <c r="F19" s="4">
        <v>150</v>
      </c>
      <c r="G19" s="4">
        <v>1E+30</v>
      </c>
      <c r="H19" s="4">
        <v>70</v>
      </c>
    </row>
    <row r="20" spans="2:8" x14ac:dyDescent="0.25">
      <c r="B20" s="4" t="s">
        <v>91</v>
      </c>
      <c r="C20" s="4" t="s">
        <v>92</v>
      </c>
      <c r="D20" s="4">
        <v>100</v>
      </c>
      <c r="E20" s="4">
        <v>-320</v>
      </c>
      <c r="F20" s="4">
        <v>100</v>
      </c>
      <c r="G20" s="4">
        <v>1E+30</v>
      </c>
      <c r="H20" s="4">
        <v>100</v>
      </c>
    </row>
    <row r="21" spans="2:8" x14ac:dyDescent="0.25">
      <c r="B21" s="4" t="s">
        <v>93</v>
      </c>
      <c r="C21" s="4" t="s">
        <v>94</v>
      </c>
      <c r="D21" s="4">
        <v>50</v>
      </c>
      <c r="E21" s="4">
        <v>-540</v>
      </c>
      <c r="F21" s="4">
        <v>50</v>
      </c>
      <c r="G21" s="4">
        <v>1E+30</v>
      </c>
      <c r="H21" s="4">
        <v>50</v>
      </c>
    </row>
    <row r="22" spans="2:8" x14ac:dyDescent="0.25">
      <c r="B22" s="4" t="s">
        <v>95</v>
      </c>
      <c r="C22" s="4" t="s">
        <v>24</v>
      </c>
      <c r="D22" s="4">
        <v>80</v>
      </c>
      <c r="E22" s="4">
        <v>0</v>
      </c>
      <c r="F22" s="4">
        <v>1557</v>
      </c>
      <c r="G22" s="4">
        <v>1E+30</v>
      </c>
      <c r="H22" s="4">
        <v>1477</v>
      </c>
    </row>
    <row r="23" spans="2:8" x14ac:dyDescent="0.25">
      <c r="B23" s="4" t="s">
        <v>96</v>
      </c>
      <c r="C23" s="4" t="s">
        <v>26</v>
      </c>
      <c r="D23" s="4">
        <v>720</v>
      </c>
      <c r="E23" s="4">
        <v>0</v>
      </c>
      <c r="F23" s="4">
        <v>1990</v>
      </c>
      <c r="G23" s="4">
        <v>1E+30</v>
      </c>
      <c r="H23" s="4">
        <v>1270</v>
      </c>
    </row>
    <row r="24" spans="2:8" x14ac:dyDescent="0.25">
      <c r="B24" s="4" t="s">
        <v>97</v>
      </c>
      <c r="C24" s="4" t="s">
        <v>28</v>
      </c>
      <c r="D24" s="4">
        <v>960</v>
      </c>
      <c r="E24" s="4">
        <v>0</v>
      </c>
      <c r="F24" s="4">
        <v>1321</v>
      </c>
      <c r="G24" s="4">
        <v>1E+30</v>
      </c>
      <c r="H24" s="4">
        <v>361</v>
      </c>
    </row>
    <row r="25" spans="2:8" ht="15.75" thickBot="1" x14ac:dyDescent="0.3">
      <c r="B25" s="3" t="s">
        <v>98</v>
      </c>
      <c r="C25" s="3" t="s">
        <v>30</v>
      </c>
      <c r="D25" s="3">
        <v>1920</v>
      </c>
      <c r="E25" s="3">
        <v>30</v>
      </c>
      <c r="F25" s="3">
        <v>1920</v>
      </c>
      <c r="G25" s="3">
        <v>722</v>
      </c>
      <c r="H25" s="3">
        <v>1920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6537-2D17-407F-A46A-CAEC79BACFE3}">
  <dimension ref="A2:F26"/>
  <sheetViews>
    <sheetView workbookViewId="0">
      <selection activeCell="F6" sqref="F6"/>
    </sheetView>
  </sheetViews>
  <sheetFormatPr defaultRowHeight="15" x14ac:dyDescent="0.25"/>
  <cols>
    <col min="1" max="1" width="23" customWidth="1"/>
    <col min="5" max="5" width="83.42578125" customWidth="1"/>
  </cols>
  <sheetData>
    <row r="2" spans="1:6" x14ac:dyDescent="0.25">
      <c r="E2" s="1" t="s">
        <v>0</v>
      </c>
    </row>
    <row r="5" spans="1:6" x14ac:dyDescent="0.25">
      <c r="B5" s="5" t="s">
        <v>1</v>
      </c>
      <c r="C5" s="5" t="s">
        <v>2</v>
      </c>
      <c r="D5" s="5" t="s">
        <v>3</v>
      </c>
    </row>
    <row r="6" spans="1:6" x14ac:dyDescent="0.25">
      <c r="A6" t="s">
        <v>5</v>
      </c>
      <c r="B6" s="7">
        <v>0</v>
      </c>
      <c r="C6" s="7">
        <v>0</v>
      </c>
      <c r="D6" s="7">
        <v>48</v>
      </c>
      <c r="E6" t="s">
        <v>50</v>
      </c>
      <c r="F6" s="35">
        <f>SUMPRODUCT(B10:D10,B6:D6)-SUMPRODUCT(B12:D12,B25:D25)</f>
        <v>26300</v>
      </c>
    </row>
    <row r="7" spans="1:6" x14ac:dyDescent="0.25">
      <c r="B7" s="12"/>
      <c r="C7" s="12"/>
      <c r="D7" s="12"/>
    </row>
    <row r="10" spans="1:6" x14ac:dyDescent="0.25">
      <c r="A10" t="s">
        <v>6</v>
      </c>
      <c r="B10" s="6">
        <v>350</v>
      </c>
      <c r="C10" s="6">
        <v>300</v>
      </c>
      <c r="D10" s="6">
        <v>550</v>
      </c>
    </row>
    <row r="11" spans="1:6" x14ac:dyDescent="0.25">
      <c r="B11" s="6"/>
      <c r="C11" s="6"/>
      <c r="D11" s="6"/>
    </row>
    <row r="12" spans="1:6" x14ac:dyDescent="0.25">
      <c r="A12" t="s">
        <v>101</v>
      </c>
      <c r="B12" s="6">
        <v>8000</v>
      </c>
      <c r="C12" s="6">
        <v>5000</v>
      </c>
      <c r="D12" s="6">
        <v>100</v>
      </c>
    </row>
    <row r="13" spans="1:6" x14ac:dyDescent="0.25">
      <c r="B13" s="13"/>
      <c r="C13" s="13"/>
      <c r="D13" s="13"/>
    </row>
    <row r="18" spans="1:6" x14ac:dyDescent="0.25">
      <c r="A18" t="s">
        <v>7</v>
      </c>
      <c r="E18" t="s">
        <v>12</v>
      </c>
      <c r="F18" t="s">
        <v>13</v>
      </c>
    </row>
    <row r="19" spans="1:6" x14ac:dyDescent="0.25">
      <c r="A19" t="s">
        <v>8</v>
      </c>
      <c r="B19">
        <v>1</v>
      </c>
      <c r="C19">
        <v>1</v>
      </c>
      <c r="D19">
        <v>2</v>
      </c>
      <c r="E19" s="8">
        <f>SUMPRODUCT($B$6:$D$6,B19:D19)</f>
        <v>96</v>
      </c>
      <c r="F19">
        <v>1557</v>
      </c>
    </row>
    <row r="20" spans="1:6" x14ac:dyDescent="0.25">
      <c r="A20" t="s">
        <v>9</v>
      </c>
      <c r="B20">
        <v>9</v>
      </c>
      <c r="C20">
        <v>6</v>
      </c>
      <c r="D20">
        <v>11</v>
      </c>
      <c r="E20" s="9">
        <f t="shared" ref="E20:E22" si="0">SUMPRODUCT($B$6:$D$6,B20:D20)</f>
        <v>528</v>
      </c>
      <c r="F20">
        <v>1990</v>
      </c>
    </row>
    <row r="21" spans="1:6" x14ac:dyDescent="0.25">
      <c r="A21" t="s">
        <v>10</v>
      </c>
      <c r="B21">
        <v>12</v>
      </c>
      <c r="C21">
        <v>15</v>
      </c>
      <c r="D21">
        <v>23</v>
      </c>
      <c r="E21" s="9">
        <f t="shared" si="0"/>
        <v>1104</v>
      </c>
      <c r="F21">
        <v>1321</v>
      </c>
    </row>
    <row r="22" spans="1:6" x14ac:dyDescent="0.25">
      <c r="A22" t="s">
        <v>11</v>
      </c>
      <c r="B22">
        <v>24</v>
      </c>
      <c r="C22">
        <v>30</v>
      </c>
      <c r="D22">
        <v>40</v>
      </c>
      <c r="E22" s="10">
        <f t="shared" si="0"/>
        <v>1920</v>
      </c>
      <c r="F22">
        <v>1920</v>
      </c>
    </row>
    <row r="25" spans="1:6" x14ac:dyDescent="0.25">
      <c r="A25" t="s">
        <v>99</v>
      </c>
      <c r="B25" s="34">
        <v>0</v>
      </c>
      <c r="C25" s="34">
        <v>0</v>
      </c>
      <c r="D25" s="34">
        <v>1</v>
      </c>
    </row>
    <row r="26" spans="1:6" x14ac:dyDescent="0.25">
      <c r="A26" t="s">
        <v>100</v>
      </c>
      <c r="B26" s="13">
        <f>B6-MIN($F$19/B19,$F$20/B20,$F$21/B21,$F$22/B22)*B25</f>
        <v>0</v>
      </c>
      <c r="C26" s="13">
        <f>C6-MIN($F$19/C19,$F$20/C20,$F$21/C21,$F$22/C22)*C25</f>
        <v>0</v>
      </c>
      <c r="D26" s="13">
        <f>D6-MIN($F$19/D19,$F$20/D20,$F$21/D21,$F$22/D22)*D25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3C76-F2B5-4915-9BF7-B07AE94AF867}">
  <dimension ref="C3:M13"/>
  <sheetViews>
    <sheetView workbookViewId="0">
      <selection activeCell="H13" sqref="H13"/>
    </sheetView>
  </sheetViews>
  <sheetFormatPr defaultRowHeight="15" x14ac:dyDescent="0.25"/>
  <cols>
    <col min="7" max="7" width="18.28515625" customWidth="1"/>
    <col min="12" max="12" width="18.5703125" customWidth="1"/>
    <col min="13" max="13" width="17.85546875" customWidth="1"/>
  </cols>
  <sheetData>
    <row r="3" spans="3:13" x14ac:dyDescent="0.25">
      <c r="E3" s="2" t="s">
        <v>65</v>
      </c>
    </row>
    <row r="5" spans="3:13" x14ac:dyDescent="0.25">
      <c r="C5" s="19" t="s">
        <v>64</v>
      </c>
      <c r="D5" s="19" t="s">
        <v>63</v>
      </c>
      <c r="E5" s="19"/>
      <c r="F5" s="19" t="s">
        <v>62</v>
      </c>
      <c r="G5" s="19"/>
      <c r="H5" s="19" t="s">
        <v>61</v>
      </c>
      <c r="I5" s="20"/>
      <c r="J5" s="20" t="s">
        <v>60</v>
      </c>
      <c r="K5" s="20"/>
      <c r="L5" s="19" t="s">
        <v>59</v>
      </c>
      <c r="M5" s="19" t="s">
        <v>58</v>
      </c>
    </row>
    <row r="6" spans="3:13" x14ac:dyDescent="0.25">
      <c r="C6" s="17">
        <v>60</v>
      </c>
      <c r="D6" s="16">
        <v>1</v>
      </c>
      <c r="E6" s="14" t="str">
        <f t="shared" ref="E6:E11" si="0">VLOOKUP(D6,$J$6:$K$10,2)</f>
        <v>A</v>
      </c>
      <c r="F6" s="16">
        <v>3</v>
      </c>
      <c r="G6" s="14" t="s">
        <v>55</v>
      </c>
      <c r="H6" s="16">
        <v>5</v>
      </c>
      <c r="I6" s="14"/>
      <c r="J6" s="16">
        <v>1</v>
      </c>
      <c r="K6" s="16" t="s">
        <v>57</v>
      </c>
      <c r="L6" s="18">
        <f>SUMIF($F$6:$F$11,J6,$C$6:$C$11)-SUMIF($D$6:$D$11,J6,$C$6:$C$11)</f>
        <v>-100</v>
      </c>
      <c r="M6" s="16">
        <v>-100</v>
      </c>
    </row>
    <row r="7" spans="3:13" x14ac:dyDescent="0.25">
      <c r="C7" s="17">
        <v>0</v>
      </c>
      <c r="D7" s="16">
        <v>1</v>
      </c>
      <c r="E7" s="14" t="str">
        <f t="shared" si="0"/>
        <v>A</v>
      </c>
      <c r="F7" s="16">
        <v>4</v>
      </c>
      <c r="G7" s="14" t="s">
        <v>54</v>
      </c>
      <c r="H7" s="16">
        <v>8</v>
      </c>
      <c r="I7" s="14"/>
      <c r="J7" s="16">
        <v>2</v>
      </c>
      <c r="K7" s="16" t="s">
        <v>56</v>
      </c>
      <c r="L7" s="18">
        <f>SUMIF($F$6:$F$11,J7,$C$6:$C$11)-SUMIF($D$6:$D$11,J7,$C$6:$C$11)</f>
        <v>-80</v>
      </c>
      <c r="M7" s="16">
        <v>-80</v>
      </c>
    </row>
    <row r="8" spans="3:13" x14ac:dyDescent="0.25">
      <c r="C8" s="17">
        <v>40</v>
      </c>
      <c r="D8" s="16">
        <v>1</v>
      </c>
      <c r="E8" s="14" t="str">
        <f t="shared" si="0"/>
        <v>A</v>
      </c>
      <c r="F8" s="16">
        <v>5</v>
      </c>
      <c r="G8" s="14" t="s">
        <v>53</v>
      </c>
      <c r="H8" s="16">
        <v>7</v>
      </c>
      <c r="I8" s="14"/>
      <c r="J8" s="16">
        <v>3</v>
      </c>
      <c r="K8" s="16" t="s">
        <v>55</v>
      </c>
      <c r="L8" s="18">
        <f>SUMIF($F$6:$F$11,J8,$C$6:$C$11)-SUMIF($D$6:$D$11,J8,$C$6:$C$11)</f>
        <v>60</v>
      </c>
      <c r="M8" s="16">
        <v>60</v>
      </c>
    </row>
    <row r="9" spans="3:13" x14ac:dyDescent="0.25">
      <c r="C9" s="17">
        <v>0</v>
      </c>
      <c r="D9" s="16">
        <v>2</v>
      </c>
      <c r="E9" s="14" t="str">
        <f t="shared" si="0"/>
        <v>B</v>
      </c>
      <c r="F9" s="16">
        <v>3</v>
      </c>
      <c r="G9" s="14" t="s">
        <v>55</v>
      </c>
      <c r="H9" s="16">
        <v>4</v>
      </c>
      <c r="I9" s="14"/>
      <c r="J9" s="16">
        <v>4</v>
      </c>
      <c r="K9" s="16" t="s">
        <v>54</v>
      </c>
      <c r="L9" s="18">
        <f>SUMIF($F$6:$F$11,J9,$C$6:$C$11)-SUMIF($D$6:$D$11,J9,$C$6:$C$11)</f>
        <v>60</v>
      </c>
      <c r="M9" s="16">
        <v>60</v>
      </c>
    </row>
    <row r="10" spans="3:13" x14ac:dyDescent="0.25">
      <c r="C10" s="17">
        <v>60</v>
      </c>
      <c r="D10" s="16">
        <v>2</v>
      </c>
      <c r="E10" s="14" t="str">
        <f t="shared" si="0"/>
        <v>B</v>
      </c>
      <c r="F10" s="16">
        <v>4</v>
      </c>
      <c r="G10" s="14" t="s">
        <v>54</v>
      </c>
      <c r="H10" s="16">
        <v>1</v>
      </c>
      <c r="I10" s="14"/>
      <c r="J10" s="16">
        <v>5</v>
      </c>
      <c r="K10" s="16" t="s">
        <v>53</v>
      </c>
      <c r="L10" s="18">
        <f>SUMIF($F$6:$F$11,J10,$C$6:$C$11)-SUMIF($D$6:$D$11,J10,$C$6:$C$11)</f>
        <v>60</v>
      </c>
      <c r="M10" s="16">
        <v>60</v>
      </c>
    </row>
    <row r="11" spans="3:13" x14ac:dyDescent="0.25">
      <c r="C11" s="17">
        <v>20</v>
      </c>
      <c r="D11" s="16">
        <v>2</v>
      </c>
      <c r="E11" s="14" t="str">
        <f t="shared" si="0"/>
        <v>B</v>
      </c>
      <c r="F11" s="16">
        <v>5</v>
      </c>
      <c r="G11" s="14" t="s">
        <v>53</v>
      </c>
      <c r="H11" s="16">
        <v>5</v>
      </c>
      <c r="I11" s="14"/>
      <c r="J11" s="14"/>
      <c r="K11" s="14"/>
      <c r="L11" s="14"/>
      <c r="M11" s="14"/>
    </row>
    <row r="12" spans="3:13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3:13" x14ac:dyDescent="0.25">
      <c r="C13" s="14"/>
      <c r="D13" s="14"/>
      <c r="E13" s="14"/>
      <c r="F13" s="14"/>
      <c r="G13" s="14" t="s">
        <v>52</v>
      </c>
      <c r="H13" s="15">
        <f>SUMPRODUCT(C6:C11,H6:H11)</f>
        <v>740</v>
      </c>
      <c r="I13" s="14"/>
      <c r="J13" s="14"/>
      <c r="K13" s="14"/>
      <c r="L13" s="14"/>
      <c r="M13" s="14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2B0-9B52-4E04-9C2F-4105F71A72AE}">
  <dimension ref="B3:M21"/>
  <sheetViews>
    <sheetView workbookViewId="0">
      <selection activeCell="G21" sqref="G21"/>
    </sheetView>
  </sheetViews>
  <sheetFormatPr defaultRowHeight="15" x14ac:dyDescent="0.25"/>
  <cols>
    <col min="6" max="6" width="18.140625" customWidth="1"/>
    <col min="12" max="12" width="17.5703125" customWidth="1"/>
  </cols>
  <sheetData>
    <row r="3" spans="2:13" x14ac:dyDescent="0.25">
      <c r="D3" s="2" t="s">
        <v>65</v>
      </c>
    </row>
    <row r="5" spans="2:13" x14ac:dyDescent="0.25">
      <c r="B5" s="27" t="s">
        <v>64</v>
      </c>
      <c r="C5" s="27" t="s">
        <v>63</v>
      </c>
      <c r="D5" s="27"/>
      <c r="E5" s="27" t="s">
        <v>71</v>
      </c>
      <c r="F5" s="27"/>
      <c r="G5" s="27" t="s">
        <v>70</v>
      </c>
      <c r="H5" s="26"/>
      <c r="I5" s="27" t="s">
        <v>60</v>
      </c>
      <c r="J5" s="26"/>
      <c r="K5" s="27" t="s">
        <v>59</v>
      </c>
      <c r="L5" s="27" t="s">
        <v>58</v>
      </c>
      <c r="M5" s="26"/>
    </row>
    <row r="6" spans="2:13" x14ac:dyDescent="0.25">
      <c r="B6" s="24">
        <v>100</v>
      </c>
      <c r="C6" s="23">
        <v>1</v>
      </c>
      <c r="D6" s="21" t="str">
        <f t="shared" ref="D6:D20" si="0">VLOOKUP(C6,$I$6:$J$13,2)</f>
        <v>A</v>
      </c>
      <c r="E6" s="23">
        <v>3</v>
      </c>
      <c r="F6" s="21" t="s">
        <v>55</v>
      </c>
      <c r="G6" s="23">
        <v>5</v>
      </c>
      <c r="H6" s="21"/>
      <c r="I6" s="23">
        <v>1</v>
      </c>
      <c r="J6" s="23" t="s">
        <v>57</v>
      </c>
      <c r="K6" s="25">
        <f t="shared" ref="K6:K13" si="1">SUMIF($E$6:$E$20,I6,$B$6:$B$20)-SUMIF($C$6:$C$20,I6,$B$6:$B$20)</f>
        <v>-100</v>
      </c>
      <c r="L6" s="23">
        <v>-100</v>
      </c>
      <c r="M6" s="21"/>
    </row>
    <row r="7" spans="2:13" x14ac:dyDescent="0.25">
      <c r="B7" s="24">
        <v>0</v>
      </c>
      <c r="C7" s="23">
        <v>1</v>
      </c>
      <c r="D7" s="21" t="str">
        <f t="shared" si="0"/>
        <v>A</v>
      </c>
      <c r="E7" s="23">
        <v>4</v>
      </c>
      <c r="F7" s="21" t="s">
        <v>54</v>
      </c>
      <c r="G7" s="23">
        <v>8</v>
      </c>
      <c r="H7" s="21"/>
      <c r="I7" s="23">
        <v>2</v>
      </c>
      <c r="J7" s="23" t="s">
        <v>56</v>
      </c>
      <c r="K7" s="25">
        <f t="shared" si="1"/>
        <v>-80</v>
      </c>
      <c r="L7" s="23">
        <v>-80</v>
      </c>
      <c r="M7" s="21"/>
    </row>
    <row r="8" spans="2:13" x14ac:dyDescent="0.25">
      <c r="B8" s="24">
        <v>0</v>
      </c>
      <c r="C8" s="23">
        <v>1</v>
      </c>
      <c r="D8" s="21" t="str">
        <f t="shared" si="0"/>
        <v>A</v>
      </c>
      <c r="E8" s="23">
        <v>5</v>
      </c>
      <c r="F8" s="21" t="s">
        <v>53</v>
      </c>
      <c r="G8" s="23">
        <v>7</v>
      </c>
      <c r="H8" s="21"/>
      <c r="I8" s="23">
        <v>3</v>
      </c>
      <c r="J8" s="23" t="s">
        <v>55</v>
      </c>
      <c r="K8" s="25">
        <f t="shared" si="1"/>
        <v>0</v>
      </c>
      <c r="L8" s="23">
        <v>0</v>
      </c>
      <c r="M8" s="21"/>
    </row>
    <row r="9" spans="2:13" x14ac:dyDescent="0.25">
      <c r="B9" s="24">
        <v>20</v>
      </c>
      <c r="C9" s="23">
        <v>2</v>
      </c>
      <c r="D9" s="21" t="str">
        <f t="shared" si="0"/>
        <v>B</v>
      </c>
      <c r="E9" s="23">
        <v>3</v>
      </c>
      <c r="F9" s="21" t="s">
        <v>55</v>
      </c>
      <c r="G9" s="23">
        <v>4</v>
      </c>
      <c r="H9" s="21"/>
      <c r="I9" s="23">
        <v>4</v>
      </c>
      <c r="J9" s="23" t="s">
        <v>54</v>
      </c>
      <c r="K9" s="25">
        <f t="shared" si="1"/>
        <v>0</v>
      </c>
      <c r="L9" s="23">
        <v>0</v>
      </c>
      <c r="M9" s="21"/>
    </row>
    <row r="10" spans="2:13" x14ac:dyDescent="0.25">
      <c r="B10" s="24">
        <v>60</v>
      </c>
      <c r="C10" s="23">
        <v>2</v>
      </c>
      <c r="D10" s="21" t="str">
        <f t="shared" si="0"/>
        <v>B</v>
      </c>
      <c r="E10" s="23">
        <v>4</v>
      </c>
      <c r="F10" s="21" t="s">
        <v>54</v>
      </c>
      <c r="G10" s="23">
        <v>1</v>
      </c>
      <c r="H10" s="21"/>
      <c r="I10" s="23">
        <v>5</v>
      </c>
      <c r="J10" s="23" t="s">
        <v>53</v>
      </c>
      <c r="K10" s="25">
        <f t="shared" si="1"/>
        <v>0</v>
      </c>
      <c r="L10" s="23">
        <v>0</v>
      </c>
      <c r="M10" s="21"/>
    </row>
    <row r="11" spans="2:13" x14ac:dyDescent="0.25">
      <c r="B11" s="24">
        <v>0</v>
      </c>
      <c r="C11" s="23">
        <v>2</v>
      </c>
      <c r="D11" s="21" t="str">
        <f t="shared" si="0"/>
        <v>B</v>
      </c>
      <c r="E11" s="23">
        <v>5</v>
      </c>
      <c r="F11" s="21" t="s">
        <v>53</v>
      </c>
      <c r="G11" s="23">
        <v>5</v>
      </c>
      <c r="H11" s="21"/>
      <c r="I11" s="23">
        <v>6</v>
      </c>
      <c r="J11" s="23" t="s">
        <v>69</v>
      </c>
      <c r="K11" s="25">
        <f t="shared" si="1"/>
        <v>60</v>
      </c>
      <c r="L11" s="23">
        <v>60</v>
      </c>
      <c r="M11" s="21"/>
    </row>
    <row r="12" spans="2:13" x14ac:dyDescent="0.25">
      <c r="B12" s="24">
        <v>0</v>
      </c>
      <c r="C12" s="23">
        <v>3</v>
      </c>
      <c r="D12" s="21" t="str">
        <f t="shared" si="0"/>
        <v>C</v>
      </c>
      <c r="E12" s="23">
        <v>6</v>
      </c>
      <c r="F12" s="21" t="s">
        <v>69</v>
      </c>
      <c r="G12" s="23">
        <v>8</v>
      </c>
      <c r="H12" s="21"/>
      <c r="I12" s="23">
        <v>7</v>
      </c>
      <c r="J12" s="23" t="s">
        <v>68</v>
      </c>
      <c r="K12" s="25">
        <f t="shared" si="1"/>
        <v>60</v>
      </c>
      <c r="L12" s="23">
        <v>60</v>
      </c>
      <c r="M12" s="21"/>
    </row>
    <row r="13" spans="2:13" x14ac:dyDescent="0.25">
      <c r="B13" s="24">
        <v>60</v>
      </c>
      <c r="C13" s="23">
        <v>3</v>
      </c>
      <c r="D13" s="21" t="str">
        <f t="shared" si="0"/>
        <v>C</v>
      </c>
      <c r="E13" s="23">
        <v>7</v>
      </c>
      <c r="F13" s="21" t="s">
        <v>68</v>
      </c>
      <c r="G13" s="23">
        <v>3</v>
      </c>
      <c r="H13" s="21"/>
      <c r="I13" s="23">
        <v>8</v>
      </c>
      <c r="J13" s="23" t="s">
        <v>67</v>
      </c>
      <c r="K13" s="25">
        <f t="shared" si="1"/>
        <v>60</v>
      </c>
      <c r="L13" s="23">
        <v>60</v>
      </c>
      <c r="M13" s="21"/>
    </row>
    <row r="14" spans="2:13" x14ac:dyDescent="0.25">
      <c r="B14" s="24">
        <v>60</v>
      </c>
      <c r="C14" s="23">
        <v>3</v>
      </c>
      <c r="D14" s="21" t="str">
        <f t="shared" si="0"/>
        <v>C</v>
      </c>
      <c r="E14" s="23">
        <v>8</v>
      </c>
      <c r="F14" s="21" t="s">
        <v>67</v>
      </c>
      <c r="G14" s="23">
        <v>4</v>
      </c>
      <c r="H14" s="21"/>
      <c r="I14" s="21"/>
      <c r="J14" s="21"/>
      <c r="K14" s="21"/>
      <c r="L14" s="21"/>
      <c r="M14" s="21"/>
    </row>
    <row r="15" spans="2:13" x14ac:dyDescent="0.25">
      <c r="B15" s="24">
        <v>60</v>
      </c>
      <c r="C15" s="23">
        <v>4</v>
      </c>
      <c r="D15" s="21" t="str">
        <f t="shared" si="0"/>
        <v>D</v>
      </c>
      <c r="E15" s="23">
        <v>6</v>
      </c>
      <c r="F15" s="21" t="s">
        <v>69</v>
      </c>
      <c r="G15" s="23">
        <v>4</v>
      </c>
      <c r="H15" s="21"/>
      <c r="I15" s="21"/>
      <c r="J15" s="21"/>
      <c r="K15" s="21"/>
      <c r="L15" s="21"/>
      <c r="M15" s="21"/>
    </row>
    <row r="16" spans="2:13" x14ac:dyDescent="0.25">
      <c r="B16" s="24">
        <v>0</v>
      </c>
      <c r="C16" s="23">
        <v>4</v>
      </c>
      <c r="D16" s="21" t="str">
        <f t="shared" si="0"/>
        <v>D</v>
      </c>
      <c r="E16" s="23">
        <v>7</v>
      </c>
      <c r="F16" s="21" t="s">
        <v>68</v>
      </c>
      <c r="G16" s="23">
        <v>8</v>
      </c>
      <c r="H16" s="21"/>
      <c r="I16" s="21"/>
      <c r="J16" s="21"/>
      <c r="K16" s="21"/>
      <c r="L16" s="21"/>
      <c r="M16" s="21"/>
    </row>
    <row r="17" spans="2:13" x14ac:dyDescent="0.25">
      <c r="B17" s="24">
        <v>0</v>
      </c>
      <c r="C17" s="23">
        <v>4</v>
      </c>
      <c r="D17" s="21" t="str">
        <f t="shared" si="0"/>
        <v>D</v>
      </c>
      <c r="E17" s="23">
        <v>8</v>
      </c>
      <c r="F17" s="21" t="s">
        <v>67</v>
      </c>
      <c r="G17" s="23">
        <v>9</v>
      </c>
      <c r="H17" s="21"/>
      <c r="I17" s="21"/>
      <c r="J17" s="21"/>
      <c r="K17" s="21"/>
      <c r="L17" s="21"/>
      <c r="M17" s="21"/>
    </row>
    <row r="18" spans="2:13" x14ac:dyDescent="0.25">
      <c r="B18" s="24">
        <v>0</v>
      </c>
      <c r="C18" s="23">
        <v>5</v>
      </c>
      <c r="D18" s="21" t="str">
        <f t="shared" si="0"/>
        <v>E</v>
      </c>
      <c r="E18" s="23">
        <v>6</v>
      </c>
      <c r="F18" s="21" t="s">
        <v>69</v>
      </c>
      <c r="G18" s="23">
        <v>10</v>
      </c>
      <c r="H18" s="21"/>
      <c r="I18" s="21"/>
      <c r="J18" s="21"/>
      <c r="K18" s="21"/>
      <c r="L18" s="21"/>
      <c r="M18" s="21"/>
    </row>
    <row r="19" spans="2:13" x14ac:dyDescent="0.25">
      <c r="B19" s="24">
        <v>0</v>
      </c>
      <c r="C19" s="23">
        <v>5</v>
      </c>
      <c r="D19" s="21" t="str">
        <f t="shared" si="0"/>
        <v>E</v>
      </c>
      <c r="E19" s="23">
        <v>7</v>
      </c>
      <c r="F19" s="21" t="s">
        <v>68</v>
      </c>
      <c r="G19" s="23">
        <v>13</v>
      </c>
      <c r="H19" s="21"/>
      <c r="I19" s="21"/>
      <c r="J19" s="21"/>
      <c r="K19" s="21"/>
      <c r="L19" s="21"/>
      <c r="M19" s="21"/>
    </row>
    <row r="20" spans="2:13" x14ac:dyDescent="0.25">
      <c r="B20" s="24">
        <v>0</v>
      </c>
      <c r="C20" s="23">
        <v>5</v>
      </c>
      <c r="D20" s="21" t="str">
        <f t="shared" si="0"/>
        <v>E</v>
      </c>
      <c r="E20" s="23">
        <v>8</v>
      </c>
      <c r="F20" s="21" t="s">
        <v>67</v>
      </c>
      <c r="G20" s="23">
        <v>12</v>
      </c>
      <c r="H20" s="21"/>
      <c r="I20" s="21"/>
      <c r="J20" s="21"/>
      <c r="K20" s="21"/>
      <c r="L20" s="21"/>
      <c r="M20" s="21"/>
    </row>
    <row r="21" spans="2:13" x14ac:dyDescent="0.25">
      <c r="B21" s="21"/>
      <c r="C21" s="21"/>
      <c r="D21" s="21"/>
      <c r="E21" s="21"/>
      <c r="F21" s="21" t="s">
        <v>66</v>
      </c>
      <c r="G21" s="22">
        <f>SUMPRODUCT(B6:B20,G6:G20)</f>
        <v>1300</v>
      </c>
      <c r="H21" s="21"/>
      <c r="I21" s="21"/>
      <c r="J21" s="21"/>
      <c r="K21" s="21"/>
      <c r="L21" s="21"/>
      <c r="M21" s="2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ABEF-0A8D-4FD6-B7B8-EC10A99C04EE}">
  <dimension ref="B3:M29"/>
  <sheetViews>
    <sheetView topLeftCell="A4" workbookViewId="0">
      <selection activeCell="G29" sqref="G29"/>
    </sheetView>
  </sheetViews>
  <sheetFormatPr defaultRowHeight="15" x14ac:dyDescent="0.25"/>
  <cols>
    <col min="11" max="11" width="11.7109375" customWidth="1"/>
    <col min="12" max="12" width="16.5703125" customWidth="1"/>
  </cols>
  <sheetData>
    <row r="3" spans="2:13" x14ac:dyDescent="0.25">
      <c r="D3" s="2" t="s">
        <v>65</v>
      </c>
    </row>
    <row r="4" spans="2:13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2:13" x14ac:dyDescent="0.25">
      <c r="B5" s="27" t="s">
        <v>64</v>
      </c>
      <c r="C5" s="27" t="s">
        <v>63</v>
      </c>
      <c r="D5" s="27"/>
      <c r="E5" s="27" t="s">
        <v>71</v>
      </c>
      <c r="F5" s="27"/>
      <c r="G5" s="27" t="s">
        <v>70</v>
      </c>
      <c r="H5" s="26"/>
      <c r="I5" s="27" t="s">
        <v>60</v>
      </c>
      <c r="J5" s="26"/>
      <c r="K5" s="27" t="s">
        <v>59</v>
      </c>
      <c r="L5" s="27" t="s">
        <v>58</v>
      </c>
      <c r="M5" s="30"/>
    </row>
    <row r="6" spans="2:13" x14ac:dyDescent="0.25">
      <c r="B6" s="24">
        <v>100</v>
      </c>
      <c r="C6" s="23">
        <v>1</v>
      </c>
      <c r="D6" s="21" t="str">
        <f t="shared" ref="D6:D26" si="0">VLOOKUP(C6,$I$6:$J$15,2)</f>
        <v>A</v>
      </c>
      <c r="E6" s="23">
        <v>3</v>
      </c>
      <c r="F6" s="21" t="s">
        <v>55</v>
      </c>
      <c r="G6" s="23">
        <v>5</v>
      </c>
      <c r="H6" s="21"/>
      <c r="I6" s="23">
        <v>1</v>
      </c>
      <c r="J6" s="23" t="s">
        <v>57</v>
      </c>
      <c r="K6" s="25">
        <f t="shared" ref="K6:K15" si="1">SUMIF($E$6:$E$26,I6,$B$6:$B$26)-SUMIF($C$6:$C$26,I6,$B$6:$B$26)</f>
        <v>-100</v>
      </c>
      <c r="L6" s="23">
        <v>-100</v>
      </c>
      <c r="M6" s="29"/>
    </row>
    <row r="7" spans="2:13" x14ac:dyDescent="0.25">
      <c r="B7" s="24">
        <v>0</v>
      </c>
      <c r="C7" s="23">
        <v>1</v>
      </c>
      <c r="D7" s="21" t="str">
        <f t="shared" si="0"/>
        <v>A</v>
      </c>
      <c r="E7" s="23">
        <v>4</v>
      </c>
      <c r="F7" s="21" t="s">
        <v>54</v>
      </c>
      <c r="G7" s="23">
        <v>8</v>
      </c>
      <c r="H7" s="21"/>
      <c r="I7" s="23">
        <v>2</v>
      </c>
      <c r="J7" s="23" t="s">
        <v>56</v>
      </c>
      <c r="K7" s="25">
        <f t="shared" si="1"/>
        <v>-80</v>
      </c>
      <c r="L7" s="23">
        <v>-80</v>
      </c>
      <c r="M7" s="29"/>
    </row>
    <row r="8" spans="2:13" x14ac:dyDescent="0.25">
      <c r="B8" s="24">
        <v>0</v>
      </c>
      <c r="C8" s="23">
        <v>1</v>
      </c>
      <c r="D8" s="21" t="str">
        <f t="shared" si="0"/>
        <v>A</v>
      </c>
      <c r="E8" s="23">
        <v>5</v>
      </c>
      <c r="F8" s="21" t="s">
        <v>53</v>
      </c>
      <c r="G8" s="23">
        <v>7</v>
      </c>
      <c r="H8" s="21"/>
      <c r="I8" s="23">
        <v>3</v>
      </c>
      <c r="J8" s="23" t="s">
        <v>55</v>
      </c>
      <c r="K8" s="25">
        <f t="shared" si="1"/>
        <v>0</v>
      </c>
      <c r="L8" s="23">
        <v>0</v>
      </c>
      <c r="M8" s="29"/>
    </row>
    <row r="9" spans="2:13" x14ac:dyDescent="0.25">
      <c r="B9" s="24">
        <v>0</v>
      </c>
      <c r="C9" s="23">
        <v>2</v>
      </c>
      <c r="D9" s="21" t="str">
        <f t="shared" si="0"/>
        <v>B</v>
      </c>
      <c r="E9" s="23">
        <v>3</v>
      </c>
      <c r="F9" s="21" t="s">
        <v>55</v>
      </c>
      <c r="G9" s="23">
        <v>4</v>
      </c>
      <c r="H9" s="21"/>
      <c r="I9" s="23">
        <v>4</v>
      </c>
      <c r="J9" s="23" t="s">
        <v>54</v>
      </c>
      <c r="K9" s="25">
        <f t="shared" si="1"/>
        <v>0</v>
      </c>
      <c r="L9" s="23">
        <v>0</v>
      </c>
      <c r="M9" s="29"/>
    </row>
    <row r="10" spans="2:13" x14ac:dyDescent="0.25">
      <c r="B10" s="24">
        <v>80</v>
      </c>
      <c r="C10" s="23">
        <v>2</v>
      </c>
      <c r="D10" s="21" t="str">
        <f t="shared" si="0"/>
        <v>B</v>
      </c>
      <c r="E10" s="23">
        <v>4</v>
      </c>
      <c r="F10" s="21" t="s">
        <v>54</v>
      </c>
      <c r="G10" s="23">
        <v>1</v>
      </c>
      <c r="H10" s="21"/>
      <c r="I10" s="23">
        <v>5</v>
      </c>
      <c r="J10" s="23" t="s">
        <v>53</v>
      </c>
      <c r="K10" s="25">
        <f t="shared" si="1"/>
        <v>0</v>
      </c>
      <c r="L10" s="23">
        <v>0</v>
      </c>
      <c r="M10" s="29"/>
    </row>
    <row r="11" spans="2:13" x14ac:dyDescent="0.25">
      <c r="B11" s="24">
        <v>0</v>
      </c>
      <c r="C11" s="23">
        <v>2</v>
      </c>
      <c r="D11" s="21" t="str">
        <f t="shared" si="0"/>
        <v>B</v>
      </c>
      <c r="E11" s="23">
        <v>5</v>
      </c>
      <c r="F11" s="21" t="s">
        <v>53</v>
      </c>
      <c r="G11" s="23">
        <v>5</v>
      </c>
      <c r="H11" s="21"/>
      <c r="I11" s="23">
        <v>6</v>
      </c>
      <c r="J11" s="23" t="s">
        <v>69</v>
      </c>
      <c r="K11" s="25">
        <f t="shared" si="1"/>
        <v>0</v>
      </c>
      <c r="L11" s="23">
        <v>0</v>
      </c>
      <c r="M11" s="29"/>
    </row>
    <row r="12" spans="2:13" x14ac:dyDescent="0.25">
      <c r="B12" s="24">
        <v>0</v>
      </c>
      <c r="C12" s="23">
        <v>3</v>
      </c>
      <c r="D12" s="21" t="str">
        <f t="shared" si="0"/>
        <v>C</v>
      </c>
      <c r="E12" s="23">
        <v>6</v>
      </c>
      <c r="F12" s="21" t="s">
        <v>69</v>
      </c>
      <c r="G12" s="23">
        <v>8</v>
      </c>
      <c r="H12" s="21"/>
      <c r="I12" s="23">
        <v>7</v>
      </c>
      <c r="J12" s="23" t="s">
        <v>68</v>
      </c>
      <c r="K12" s="25">
        <f t="shared" si="1"/>
        <v>0</v>
      </c>
      <c r="L12" s="23">
        <v>0</v>
      </c>
      <c r="M12" s="29"/>
    </row>
    <row r="13" spans="2:13" x14ac:dyDescent="0.25">
      <c r="B13" s="24">
        <v>100</v>
      </c>
      <c r="C13" s="23">
        <v>3</v>
      </c>
      <c r="D13" s="21" t="str">
        <f t="shared" si="0"/>
        <v>C</v>
      </c>
      <c r="E13" s="23">
        <v>7</v>
      </c>
      <c r="F13" s="21" t="s">
        <v>68</v>
      </c>
      <c r="G13" s="23">
        <v>3</v>
      </c>
      <c r="H13" s="21"/>
      <c r="I13" s="23">
        <v>8</v>
      </c>
      <c r="J13" s="23" t="s">
        <v>67</v>
      </c>
      <c r="K13" s="25">
        <f t="shared" si="1"/>
        <v>0</v>
      </c>
      <c r="L13" s="23">
        <v>0</v>
      </c>
      <c r="M13" s="29"/>
    </row>
    <row r="14" spans="2:13" x14ac:dyDescent="0.25">
      <c r="B14" s="24">
        <v>0</v>
      </c>
      <c r="C14" s="23">
        <v>3</v>
      </c>
      <c r="D14" s="21" t="str">
        <f t="shared" si="0"/>
        <v>C</v>
      </c>
      <c r="E14" s="23">
        <v>8</v>
      </c>
      <c r="F14" s="21" t="s">
        <v>67</v>
      </c>
      <c r="G14" s="23">
        <v>4</v>
      </c>
      <c r="H14" s="21"/>
      <c r="I14" s="23">
        <v>9</v>
      </c>
      <c r="J14" s="23" t="s">
        <v>73</v>
      </c>
      <c r="K14" s="25">
        <f t="shared" si="1"/>
        <v>90</v>
      </c>
      <c r="L14" s="23">
        <v>90</v>
      </c>
      <c r="M14" s="29"/>
    </row>
    <row r="15" spans="2:13" x14ac:dyDescent="0.25">
      <c r="B15" s="24">
        <v>80</v>
      </c>
      <c r="C15" s="23">
        <v>4</v>
      </c>
      <c r="D15" s="21" t="str">
        <f t="shared" si="0"/>
        <v>D</v>
      </c>
      <c r="E15" s="23">
        <v>6</v>
      </c>
      <c r="F15" s="21" t="s">
        <v>69</v>
      </c>
      <c r="G15" s="23">
        <v>4</v>
      </c>
      <c r="H15" s="21"/>
      <c r="I15" s="23">
        <v>10</v>
      </c>
      <c r="J15" s="23" t="s">
        <v>72</v>
      </c>
      <c r="K15" s="25">
        <f t="shared" si="1"/>
        <v>90</v>
      </c>
      <c r="L15" s="23">
        <v>90</v>
      </c>
      <c r="M15" s="29"/>
    </row>
    <row r="16" spans="2:13" x14ac:dyDescent="0.25">
      <c r="B16" s="24">
        <v>0</v>
      </c>
      <c r="C16" s="23">
        <v>4</v>
      </c>
      <c r="D16" s="21" t="str">
        <f t="shared" si="0"/>
        <v>D</v>
      </c>
      <c r="E16" s="23">
        <v>7</v>
      </c>
      <c r="F16" s="21" t="s">
        <v>68</v>
      </c>
      <c r="G16" s="23">
        <v>8</v>
      </c>
      <c r="H16" s="21"/>
      <c r="I16" s="21"/>
      <c r="J16" s="21"/>
      <c r="K16" s="21"/>
      <c r="L16" s="21"/>
      <c r="M16" s="29"/>
    </row>
    <row r="17" spans="2:13" x14ac:dyDescent="0.25">
      <c r="B17" s="24">
        <v>0</v>
      </c>
      <c r="C17" s="23">
        <v>4</v>
      </c>
      <c r="D17" s="21" t="str">
        <f t="shared" si="0"/>
        <v>D</v>
      </c>
      <c r="E17" s="23">
        <v>8</v>
      </c>
      <c r="F17" s="21" t="s">
        <v>67</v>
      </c>
      <c r="G17" s="23">
        <v>9</v>
      </c>
      <c r="H17" s="21"/>
      <c r="I17" s="21"/>
      <c r="J17" s="21"/>
      <c r="K17" s="21"/>
      <c r="L17" s="21"/>
      <c r="M17" s="29"/>
    </row>
    <row r="18" spans="2:13" x14ac:dyDescent="0.25">
      <c r="B18" s="24">
        <v>0</v>
      </c>
      <c r="C18" s="23">
        <v>5</v>
      </c>
      <c r="D18" s="21" t="str">
        <f t="shared" si="0"/>
        <v>E</v>
      </c>
      <c r="E18" s="23">
        <v>6</v>
      </c>
      <c r="F18" s="21" t="s">
        <v>69</v>
      </c>
      <c r="G18" s="23">
        <v>10</v>
      </c>
      <c r="H18" s="21"/>
      <c r="I18" s="21"/>
      <c r="J18" s="21"/>
      <c r="K18" s="21"/>
      <c r="L18" s="21"/>
      <c r="M18" s="29"/>
    </row>
    <row r="19" spans="2:13" x14ac:dyDescent="0.25">
      <c r="B19" s="24">
        <v>0</v>
      </c>
      <c r="C19" s="23">
        <v>5</v>
      </c>
      <c r="D19" s="21" t="str">
        <f t="shared" si="0"/>
        <v>E</v>
      </c>
      <c r="E19" s="23">
        <v>7</v>
      </c>
      <c r="F19" s="21" t="s">
        <v>68</v>
      </c>
      <c r="G19" s="23">
        <v>13</v>
      </c>
      <c r="H19" s="21"/>
      <c r="I19" s="21"/>
      <c r="J19" s="21"/>
      <c r="K19" s="21"/>
      <c r="L19" s="21"/>
      <c r="M19" s="29"/>
    </row>
    <row r="20" spans="2:13" x14ac:dyDescent="0.25">
      <c r="B20" s="24">
        <v>0</v>
      </c>
      <c r="C20" s="23">
        <v>5</v>
      </c>
      <c r="D20" s="21" t="str">
        <f t="shared" si="0"/>
        <v>E</v>
      </c>
      <c r="E20" s="23">
        <v>8</v>
      </c>
      <c r="F20" s="21" t="s">
        <v>67</v>
      </c>
      <c r="G20" s="23">
        <v>12</v>
      </c>
      <c r="H20" s="21"/>
      <c r="I20" s="21"/>
      <c r="J20" s="21"/>
      <c r="K20" s="21"/>
      <c r="L20" s="21"/>
      <c r="M20" s="29"/>
    </row>
    <row r="21" spans="2:13" x14ac:dyDescent="0.25">
      <c r="B21" s="24">
        <v>0</v>
      </c>
      <c r="C21" s="23">
        <v>6</v>
      </c>
      <c r="D21" s="21" t="str">
        <f t="shared" si="0"/>
        <v>F</v>
      </c>
      <c r="E21" s="23">
        <v>9</v>
      </c>
      <c r="F21" s="21" t="s">
        <v>73</v>
      </c>
      <c r="G21" s="23">
        <v>11</v>
      </c>
      <c r="H21" s="21"/>
      <c r="I21" s="21"/>
      <c r="J21" s="21"/>
      <c r="K21" s="21"/>
      <c r="L21" s="21"/>
      <c r="M21" s="29"/>
    </row>
    <row r="22" spans="2:13" x14ac:dyDescent="0.25">
      <c r="B22" s="24">
        <v>80</v>
      </c>
      <c r="C22" s="23">
        <v>6</v>
      </c>
      <c r="D22" s="21" t="str">
        <f t="shared" si="0"/>
        <v>F</v>
      </c>
      <c r="E22" s="23">
        <v>10</v>
      </c>
      <c r="F22" s="21" t="s">
        <v>72</v>
      </c>
      <c r="G22" s="23">
        <v>5</v>
      </c>
      <c r="H22" s="21"/>
      <c r="I22" s="21"/>
      <c r="J22" s="21"/>
      <c r="K22" s="21"/>
      <c r="L22" s="21"/>
      <c r="M22" s="29"/>
    </row>
    <row r="23" spans="2:13" x14ac:dyDescent="0.25">
      <c r="B23" s="24">
        <v>90</v>
      </c>
      <c r="C23" s="23">
        <v>7</v>
      </c>
      <c r="D23" s="21" t="str">
        <f t="shared" si="0"/>
        <v>G</v>
      </c>
      <c r="E23" s="23">
        <v>9</v>
      </c>
      <c r="F23" s="21" t="s">
        <v>73</v>
      </c>
      <c r="G23" s="23">
        <v>6</v>
      </c>
      <c r="H23" s="21"/>
      <c r="I23" s="21"/>
      <c r="J23" s="21"/>
      <c r="K23" s="21"/>
      <c r="L23" s="21"/>
      <c r="M23" s="29"/>
    </row>
    <row r="24" spans="2:13" x14ac:dyDescent="0.25">
      <c r="B24" s="24">
        <v>10</v>
      </c>
      <c r="C24" s="23">
        <v>7</v>
      </c>
      <c r="D24" s="21" t="str">
        <f t="shared" si="0"/>
        <v>G</v>
      </c>
      <c r="E24" s="23">
        <v>10</v>
      </c>
      <c r="F24" s="21" t="s">
        <v>72</v>
      </c>
      <c r="G24" s="23">
        <v>7</v>
      </c>
      <c r="H24" s="21"/>
      <c r="I24" s="21"/>
      <c r="J24" s="21"/>
      <c r="K24" s="21"/>
      <c r="L24" s="21"/>
      <c r="M24" s="29"/>
    </row>
    <row r="25" spans="2:13" x14ac:dyDescent="0.25">
      <c r="B25" s="24">
        <v>0</v>
      </c>
      <c r="C25" s="23">
        <v>8</v>
      </c>
      <c r="D25" s="21" t="str">
        <f t="shared" si="0"/>
        <v>H</v>
      </c>
      <c r="E25" s="23">
        <v>9</v>
      </c>
      <c r="F25" s="21" t="s">
        <v>73</v>
      </c>
      <c r="G25" s="23">
        <v>10</v>
      </c>
      <c r="H25" s="28"/>
      <c r="I25" s="28"/>
      <c r="J25" s="28"/>
      <c r="K25" s="28"/>
      <c r="L25" s="28"/>
    </row>
    <row r="26" spans="2:13" x14ac:dyDescent="0.25">
      <c r="B26" s="24">
        <v>0</v>
      </c>
      <c r="C26" s="23">
        <v>8</v>
      </c>
      <c r="D26" s="21" t="str">
        <f t="shared" si="0"/>
        <v>H</v>
      </c>
      <c r="E26" s="23">
        <v>10</v>
      </c>
      <c r="F26" s="21" t="s">
        <v>72</v>
      </c>
      <c r="G26" s="23">
        <v>9</v>
      </c>
      <c r="H26" s="28"/>
      <c r="I26" s="28"/>
      <c r="J26" s="28"/>
      <c r="K26" s="28"/>
      <c r="L26" s="28"/>
    </row>
    <row r="27" spans="2:13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3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3" x14ac:dyDescent="0.25">
      <c r="B29" s="28"/>
      <c r="C29" s="28"/>
      <c r="D29" s="28"/>
      <c r="E29" s="21"/>
      <c r="F29" s="21" t="s">
        <v>66</v>
      </c>
      <c r="G29" s="22">
        <f>SUMPRODUCT(B6:B26,G6:G26)</f>
        <v>2210</v>
      </c>
      <c r="H29" s="28"/>
      <c r="I29" s="28"/>
      <c r="J29" s="28"/>
      <c r="K29" s="28"/>
      <c r="L29" s="2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75D9-7D4F-4FCF-B80E-AF95B2FAC7E0}">
  <dimension ref="B3:M31"/>
  <sheetViews>
    <sheetView topLeftCell="A4" workbookViewId="0">
      <selection activeCell="G29" sqref="G29"/>
    </sheetView>
  </sheetViews>
  <sheetFormatPr defaultRowHeight="15" x14ac:dyDescent="0.25"/>
  <cols>
    <col min="11" max="11" width="15.140625" customWidth="1"/>
    <col min="12" max="12" width="17.28515625" customWidth="1"/>
  </cols>
  <sheetData>
    <row r="3" spans="2:13" x14ac:dyDescent="0.25">
      <c r="D3" s="2" t="s">
        <v>65</v>
      </c>
    </row>
    <row r="4" spans="2:13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2:13" x14ac:dyDescent="0.25">
      <c r="B5" s="27" t="s">
        <v>64</v>
      </c>
      <c r="C5" s="27" t="s">
        <v>63</v>
      </c>
      <c r="D5" s="27"/>
      <c r="E5" s="27" t="s">
        <v>71</v>
      </c>
      <c r="F5" s="27"/>
      <c r="G5" s="27" t="s">
        <v>70</v>
      </c>
      <c r="H5" s="26"/>
      <c r="I5" s="27" t="s">
        <v>60</v>
      </c>
      <c r="J5" s="26"/>
      <c r="K5" s="27" t="s">
        <v>59</v>
      </c>
      <c r="L5" s="27" t="s">
        <v>58</v>
      </c>
      <c r="M5" s="30"/>
    </row>
    <row r="6" spans="2:13" x14ac:dyDescent="0.25">
      <c r="B6" s="24">
        <v>90</v>
      </c>
      <c r="C6" s="23">
        <v>1</v>
      </c>
      <c r="D6" s="21" t="str">
        <f t="shared" ref="D6:D27" si="0">VLOOKUP(C6,$I$6:$J$15,2)</f>
        <v>A</v>
      </c>
      <c r="E6" s="23">
        <v>3</v>
      </c>
      <c r="F6" s="21" t="s">
        <v>55</v>
      </c>
      <c r="G6" s="23">
        <v>5</v>
      </c>
      <c r="H6" s="21"/>
      <c r="I6" s="23">
        <v>1</v>
      </c>
      <c r="J6" s="23" t="s">
        <v>57</v>
      </c>
      <c r="K6" s="25">
        <f t="shared" ref="K6:K15" si="1">SUMIF($E$6:$E$27,I6,$B$6:$B$27)-SUMIF($C$6:$C$27,I6,$B$6:$B$27)</f>
        <v>-100</v>
      </c>
      <c r="L6" s="23">
        <v>-100</v>
      </c>
      <c r="M6" s="29"/>
    </row>
    <row r="7" spans="2:13" x14ac:dyDescent="0.25">
      <c r="B7" s="24">
        <v>0</v>
      </c>
      <c r="C7" s="23">
        <v>1</v>
      </c>
      <c r="D7" s="21" t="str">
        <f t="shared" si="0"/>
        <v>A</v>
      </c>
      <c r="E7" s="23">
        <v>4</v>
      </c>
      <c r="F7" s="21" t="s">
        <v>54</v>
      </c>
      <c r="G7" s="23">
        <v>8</v>
      </c>
      <c r="H7" s="21"/>
      <c r="I7" s="23">
        <v>2</v>
      </c>
      <c r="J7" s="23" t="s">
        <v>56</v>
      </c>
      <c r="K7" s="25">
        <f t="shared" si="1"/>
        <v>-80</v>
      </c>
      <c r="L7" s="23">
        <v>-80</v>
      </c>
      <c r="M7" s="29"/>
    </row>
    <row r="8" spans="2:13" x14ac:dyDescent="0.25">
      <c r="B8" s="24">
        <v>0</v>
      </c>
      <c r="C8" s="23">
        <v>1</v>
      </c>
      <c r="D8" s="21" t="str">
        <f t="shared" si="0"/>
        <v>A</v>
      </c>
      <c r="E8" s="23">
        <v>5</v>
      </c>
      <c r="F8" s="21" t="s">
        <v>53</v>
      </c>
      <c r="G8" s="23">
        <v>7</v>
      </c>
      <c r="H8" s="21"/>
      <c r="I8" s="23">
        <v>3</v>
      </c>
      <c r="J8" s="23" t="s">
        <v>55</v>
      </c>
      <c r="K8" s="25">
        <f t="shared" si="1"/>
        <v>0</v>
      </c>
      <c r="L8" s="23">
        <v>0</v>
      </c>
      <c r="M8" s="29"/>
    </row>
    <row r="9" spans="2:13" x14ac:dyDescent="0.25">
      <c r="B9" s="24">
        <v>10</v>
      </c>
      <c r="C9" s="23">
        <v>1</v>
      </c>
      <c r="D9" s="21" t="str">
        <f t="shared" si="0"/>
        <v>A</v>
      </c>
      <c r="E9" s="23">
        <v>10</v>
      </c>
      <c r="F9" s="21" t="s">
        <v>72</v>
      </c>
      <c r="G9" s="23">
        <v>12</v>
      </c>
      <c r="H9" s="28"/>
      <c r="I9" s="23">
        <v>4</v>
      </c>
      <c r="J9" s="23" t="s">
        <v>54</v>
      </c>
      <c r="K9" s="25">
        <f t="shared" si="1"/>
        <v>0</v>
      </c>
      <c r="L9" s="23">
        <v>0</v>
      </c>
      <c r="M9" s="29"/>
    </row>
    <row r="10" spans="2:13" x14ac:dyDescent="0.25">
      <c r="B10" s="24">
        <v>0</v>
      </c>
      <c r="C10" s="23">
        <v>2</v>
      </c>
      <c r="D10" s="21" t="str">
        <f t="shared" si="0"/>
        <v>B</v>
      </c>
      <c r="E10" s="23">
        <v>3</v>
      </c>
      <c r="F10" s="21" t="s">
        <v>55</v>
      </c>
      <c r="G10" s="23">
        <v>4</v>
      </c>
      <c r="H10" s="21"/>
      <c r="I10" s="23">
        <v>5</v>
      </c>
      <c r="J10" s="23" t="s">
        <v>53</v>
      </c>
      <c r="K10" s="25">
        <f t="shared" si="1"/>
        <v>0</v>
      </c>
      <c r="L10" s="23">
        <v>0</v>
      </c>
      <c r="M10" s="29"/>
    </row>
    <row r="11" spans="2:13" x14ac:dyDescent="0.25">
      <c r="B11" s="24">
        <v>80</v>
      </c>
      <c r="C11" s="23">
        <v>2</v>
      </c>
      <c r="D11" s="21" t="str">
        <f t="shared" si="0"/>
        <v>B</v>
      </c>
      <c r="E11" s="23">
        <v>4</v>
      </c>
      <c r="F11" s="21" t="s">
        <v>54</v>
      </c>
      <c r="G11" s="23">
        <v>1</v>
      </c>
      <c r="H11" s="21"/>
      <c r="I11" s="23">
        <v>6</v>
      </c>
      <c r="J11" s="23" t="s">
        <v>69</v>
      </c>
      <c r="K11" s="25">
        <f t="shared" si="1"/>
        <v>0</v>
      </c>
      <c r="L11" s="23">
        <v>0</v>
      </c>
      <c r="M11" s="29"/>
    </row>
    <row r="12" spans="2:13" x14ac:dyDescent="0.25">
      <c r="B12" s="24">
        <v>0</v>
      </c>
      <c r="C12" s="23">
        <v>2</v>
      </c>
      <c r="D12" s="21" t="str">
        <f t="shared" si="0"/>
        <v>B</v>
      </c>
      <c r="E12" s="23">
        <v>5</v>
      </c>
      <c r="F12" s="21" t="s">
        <v>53</v>
      </c>
      <c r="G12" s="23">
        <v>5</v>
      </c>
      <c r="H12" s="21"/>
      <c r="I12" s="23">
        <v>7</v>
      </c>
      <c r="J12" s="23" t="s">
        <v>68</v>
      </c>
      <c r="K12" s="25">
        <f t="shared" si="1"/>
        <v>0</v>
      </c>
      <c r="L12" s="23">
        <v>0</v>
      </c>
      <c r="M12" s="29"/>
    </row>
    <row r="13" spans="2:13" x14ac:dyDescent="0.25">
      <c r="B13" s="24">
        <v>0</v>
      </c>
      <c r="C13" s="23">
        <v>3</v>
      </c>
      <c r="D13" s="21" t="str">
        <f t="shared" si="0"/>
        <v>C</v>
      </c>
      <c r="E13" s="23">
        <v>6</v>
      </c>
      <c r="F13" s="21" t="s">
        <v>69</v>
      </c>
      <c r="G13" s="23">
        <v>8</v>
      </c>
      <c r="H13" s="21"/>
      <c r="I13" s="23">
        <v>8</v>
      </c>
      <c r="J13" s="23" t="s">
        <v>67</v>
      </c>
      <c r="K13" s="25">
        <f t="shared" si="1"/>
        <v>0</v>
      </c>
      <c r="L13" s="23">
        <v>0</v>
      </c>
      <c r="M13" s="29"/>
    </row>
    <row r="14" spans="2:13" x14ac:dyDescent="0.25">
      <c r="B14" s="24">
        <v>90</v>
      </c>
      <c r="C14" s="23">
        <v>3</v>
      </c>
      <c r="D14" s="21" t="str">
        <f t="shared" si="0"/>
        <v>C</v>
      </c>
      <c r="E14" s="23">
        <v>7</v>
      </c>
      <c r="F14" s="21" t="s">
        <v>68</v>
      </c>
      <c r="G14" s="23">
        <v>3</v>
      </c>
      <c r="H14" s="21"/>
      <c r="I14" s="23">
        <v>9</v>
      </c>
      <c r="J14" s="23" t="s">
        <v>73</v>
      </c>
      <c r="K14" s="25">
        <f t="shared" si="1"/>
        <v>90</v>
      </c>
      <c r="L14" s="23">
        <v>90</v>
      </c>
      <c r="M14" s="29"/>
    </row>
    <row r="15" spans="2:13" x14ac:dyDescent="0.25">
      <c r="B15" s="24">
        <v>0</v>
      </c>
      <c r="C15" s="23">
        <v>3</v>
      </c>
      <c r="D15" s="21" t="str">
        <f t="shared" si="0"/>
        <v>C</v>
      </c>
      <c r="E15" s="23">
        <v>8</v>
      </c>
      <c r="F15" s="21" t="s">
        <v>67</v>
      </c>
      <c r="G15" s="23">
        <v>4</v>
      </c>
      <c r="H15" s="21"/>
      <c r="I15" s="23">
        <v>10</v>
      </c>
      <c r="J15" s="23" t="s">
        <v>72</v>
      </c>
      <c r="K15" s="25">
        <f t="shared" si="1"/>
        <v>90</v>
      </c>
      <c r="L15" s="23">
        <v>90</v>
      </c>
      <c r="M15" s="29"/>
    </row>
    <row r="16" spans="2:13" x14ac:dyDescent="0.25">
      <c r="B16" s="24">
        <v>80</v>
      </c>
      <c r="C16" s="23">
        <v>4</v>
      </c>
      <c r="D16" s="21" t="str">
        <f t="shared" si="0"/>
        <v>D</v>
      </c>
      <c r="E16" s="23">
        <v>6</v>
      </c>
      <c r="F16" s="21" t="s">
        <v>69</v>
      </c>
      <c r="G16" s="23">
        <v>4</v>
      </c>
      <c r="H16" s="21"/>
      <c r="I16" s="21"/>
      <c r="J16" s="21"/>
      <c r="K16" s="21"/>
      <c r="L16" s="21"/>
      <c r="M16" s="29"/>
    </row>
    <row r="17" spans="2:13" x14ac:dyDescent="0.25">
      <c r="B17" s="24">
        <v>0</v>
      </c>
      <c r="C17" s="23">
        <v>4</v>
      </c>
      <c r="D17" s="21" t="str">
        <f t="shared" si="0"/>
        <v>D</v>
      </c>
      <c r="E17" s="23">
        <v>7</v>
      </c>
      <c r="F17" s="21" t="s">
        <v>68</v>
      </c>
      <c r="G17" s="23">
        <v>8</v>
      </c>
      <c r="H17" s="21"/>
      <c r="I17" s="21"/>
      <c r="J17" s="21"/>
      <c r="K17" s="21"/>
      <c r="L17" s="21"/>
      <c r="M17" s="29"/>
    </row>
    <row r="18" spans="2:13" x14ac:dyDescent="0.25">
      <c r="B18" s="24">
        <v>0</v>
      </c>
      <c r="C18" s="23">
        <v>4</v>
      </c>
      <c r="D18" s="21" t="str">
        <f t="shared" si="0"/>
        <v>D</v>
      </c>
      <c r="E18" s="23">
        <v>8</v>
      </c>
      <c r="F18" s="21" t="s">
        <v>67</v>
      </c>
      <c r="G18" s="23">
        <v>9</v>
      </c>
      <c r="H18" s="21"/>
      <c r="I18" s="21"/>
      <c r="J18" s="21"/>
      <c r="K18" s="21"/>
      <c r="L18" s="21"/>
      <c r="M18" s="29"/>
    </row>
    <row r="19" spans="2:13" x14ac:dyDescent="0.25">
      <c r="B19" s="24">
        <v>0</v>
      </c>
      <c r="C19" s="23">
        <v>5</v>
      </c>
      <c r="D19" s="21" t="str">
        <f t="shared" si="0"/>
        <v>E</v>
      </c>
      <c r="E19" s="23">
        <v>6</v>
      </c>
      <c r="F19" s="21" t="s">
        <v>69</v>
      </c>
      <c r="G19" s="23">
        <v>10</v>
      </c>
      <c r="H19" s="21"/>
      <c r="I19" s="21"/>
      <c r="J19" s="21"/>
      <c r="K19" s="21"/>
      <c r="L19" s="21"/>
      <c r="M19" s="29"/>
    </row>
    <row r="20" spans="2:13" x14ac:dyDescent="0.25">
      <c r="B20" s="24">
        <v>0</v>
      </c>
      <c r="C20" s="23">
        <v>5</v>
      </c>
      <c r="D20" s="21" t="str">
        <f t="shared" si="0"/>
        <v>E</v>
      </c>
      <c r="E20" s="23">
        <v>7</v>
      </c>
      <c r="F20" s="21" t="s">
        <v>68</v>
      </c>
      <c r="G20" s="23">
        <v>13</v>
      </c>
      <c r="H20" s="21"/>
      <c r="I20" s="21"/>
      <c r="J20" s="21"/>
      <c r="K20" s="21"/>
      <c r="L20" s="21"/>
      <c r="M20" s="29"/>
    </row>
    <row r="21" spans="2:13" x14ac:dyDescent="0.25">
      <c r="B21" s="24">
        <v>0</v>
      </c>
      <c r="C21" s="23">
        <v>5</v>
      </c>
      <c r="D21" s="21" t="str">
        <f t="shared" si="0"/>
        <v>E</v>
      </c>
      <c r="E21" s="23">
        <v>8</v>
      </c>
      <c r="F21" s="21" t="s">
        <v>67</v>
      </c>
      <c r="G21" s="23">
        <v>12</v>
      </c>
      <c r="H21" s="21"/>
      <c r="I21" s="21"/>
      <c r="J21" s="21"/>
      <c r="K21" s="21"/>
      <c r="L21" s="21"/>
      <c r="M21" s="29"/>
    </row>
    <row r="22" spans="2:13" x14ac:dyDescent="0.25">
      <c r="B22" s="24">
        <v>0</v>
      </c>
      <c r="C22" s="23">
        <v>6</v>
      </c>
      <c r="D22" s="21" t="str">
        <f t="shared" si="0"/>
        <v>F</v>
      </c>
      <c r="E22" s="23">
        <v>9</v>
      </c>
      <c r="F22" s="21" t="s">
        <v>73</v>
      </c>
      <c r="G22" s="23">
        <v>11</v>
      </c>
      <c r="H22" s="21"/>
      <c r="I22" s="21"/>
      <c r="J22" s="21"/>
      <c r="K22" s="21"/>
      <c r="L22" s="21"/>
      <c r="M22" s="29"/>
    </row>
    <row r="23" spans="2:13" x14ac:dyDescent="0.25">
      <c r="B23" s="24">
        <v>80</v>
      </c>
      <c r="C23" s="23">
        <v>6</v>
      </c>
      <c r="D23" s="21" t="str">
        <f t="shared" si="0"/>
        <v>F</v>
      </c>
      <c r="E23" s="23">
        <v>10</v>
      </c>
      <c r="F23" s="21" t="s">
        <v>72</v>
      </c>
      <c r="G23" s="23">
        <v>5</v>
      </c>
      <c r="H23" s="21"/>
      <c r="I23" s="21"/>
      <c r="J23" s="21"/>
      <c r="K23" s="21"/>
      <c r="L23" s="21"/>
      <c r="M23" s="29"/>
    </row>
    <row r="24" spans="2:13" x14ac:dyDescent="0.25">
      <c r="B24" s="24">
        <v>90</v>
      </c>
      <c r="C24" s="23">
        <v>7</v>
      </c>
      <c r="D24" s="21" t="str">
        <f t="shared" si="0"/>
        <v>G</v>
      </c>
      <c r="E24" s="23">
        <v>9</v>
      </c>
      <c r="F24" s="21" t="s">
        <v>73</v>
      </c>
      <c r="G24" s="23">
        <v>6</v>
      </c>
      <c r="H24" s="21"/>
      <c r="I24" s="21"/>
      <c r="J24" s="21"/>
      <c r="K24" s="21"/>
      <c r="L24" s="21"/>
      <c r="M24" s="29"/>
    </row>
    <row r="25" spans="2:13" x14ac:dyDescent="0.25">
      <c r="B25" s="24">
        <v>0</v>
      </c>
      <c r="C25" s="23">
        <v>7</v>
      </c>
      <c r="D25" s="21" t="str">
        <f t="shared" si="0"/>
        <v>G</v>
      </c>
      <c r="E25" s="23">
        <v>10</v>
      </c>
      <c r="F25" s="21" t="s">
        <v>72</v>
      </c>
      <c r="G25" s="23">
        <v>7</v>
      </c>
      <c r="H25" s="21"/>
      <c r="I25" s="28"/>
      <c r="J25" s="28"/>
      <c r="K25" s="28"/>
      <c r="L25" s="28"/>
    </row>
    <row r="26" spans="2:13" x14ac:dyDescent="0.25">
      <c r="B26" s="24">
        <v>0</v>
      </c>
      <c r="C26" s="23">
        <v>8</v>
      </c>
      <c r="D26" s="21" t="str">
        <f t="shared" si="0"/>
        <v>H</v>
      </c>
      <c r="E26" s="23">
        <v>9</v>
      </c>
      <c r="F26" s="21" t="s">
        <v>73</v>
      </c>
      <c r="G26" s="23">
        <v>10</v>
      </c>
      <c r="H26" s="28"/>
      <c r="I26" s="28"/>
      <c r="J26" s="28"/>
      <c r="K26" s="28"/>
      <c r="L26" s="28"/>
    </row>
    <row r="27" spans="2:13" x14ac:dyDescent="0.25">
      <c r="B27" s="24">
        <v>0</v>
      </c>
      <c r="C27" s="23">
        <v>8</v>
      </c>
      <c r="D27" s="21" t="str">
        <f t="shared" si="0"/>
        <v>H</v>
      </c>
      <c r="E27" s="23">
        <v>10</v>
      </c>
      <c r="F27" s="21" t="s">
        <v>72</v>
      </c>
      <c r="G27" s="23">
        <v>9</v>
      </c>
      <c r="H27" s="28"/>
      <c r="I27" s="28"/>
      <c r="J27" s="28"/>
      <c r="K27" s="28"/>
      <c r="L27" s="28"/>
    </row>
    <row r="28" spans="2:13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3" x14ac:dyDescent="0.25">
      <c r="B29" s="28"/>
      <c r="C29" s="28"/>
      <c r="D29" s="28"/>
      <c r="E29" s="21"/>
      <c r="F29" s="21" t="s">
        <v>66</v>
      </c>
      <c r="G29" s="22">
        <f>SUMPRODUCT(B6:B27,G6:G27)</f>
        <v>2180</v>
      </c>
      <c r="H29" s="28"/>
      <c r="I29" s="28"/>
      <c r="J29" s="28"/>
      <c r="K29" s="28"/>
      <c r="L29" s="28"/>
    </row>
    <row r="31" spans="2:13" x14ac:dyDescent="0.25">
      <c r="E31" t="s">
        <v>74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E45C-B9EE-4D10-AF3E-F5262BDEBD08}">
  <dimension ref="B3:M29"/>
  <sheetViews>
    <sheetView topLeftCell="A4" workbookViewId="0">
      <selection activeCell="G29" sqref="G29"/>
    </sheetView>
  </sheetViews>
  <sheetFormatPr defaultRowHeight="15" x14ac:dyDescent="0.25"/>
  <cols>
    <col min="12" max="12" width="18.7109375" customWidth="1"/>
  </cols>
  <sheetData>
    <row r="3" spans="2:13" x14ac:dyDescent="0.25">
      <c r="D3" s="2" t="s">
        <v>65</v>
      </c>
    </row>
    <row r="4" spans="2:13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2:13" x14ac:dyDescent="0.25">
      <c r="B5" s="27" t="s">
        <v>64</v>
      </c>
      <c r="C5" s="27" t="s">
        <v>63</v>
      </c>
      <c r="D5" s="27"/>
      <c r="E5" s="27" t="s">
        <v>71</v>
      </c>
      <c r="F5" s="27"/>
      <c r="G5" s="27" t="s">
        <v>70</v>
      </c>
      <c r="H5" s="26"/>
      <c r="I5" s="27" t="s">
        <v>60</v>
      </c>
      <c r="J5" s="26"/>
      <c r="K5" s="27" t="s">
        <v>59</v>
      </c>
      <c r="L5" s="27" t="s">
        <v>58</v>
      </c>
      <c r="M5" s="30"/>
    </row>
    <row r="6" spans="2:13" x14ac:dyDescent="0.25">
      <c r="B6" s="24">
        <v>0</v>
      </c>
      <c r="C6" s="23">
        <v>1</v>
      </c>
      <c r="D6" s="21" t="str">
        <f t="shared" ref="D6:D27" si="0">VLOOKUP(C6,$I$6:$J$15,2)</f>
        <v>A</v>
      </c>
      <c r="E6" s="23">
        <v>3</v>
      </c>
      <c r="F6" s="21" t="s">
        <v>55</v>
      </c>
      <c r="G6" s="23">
        <v>4</v>
      </c>
      <c r="H6" s="21"/>
      <c r="I6" s="23">
        <v>1</v>
      </c>
      <c r="J6" s="23" t="s">
        <v>57</v>
      </c>
      <c r="K6" s="25">
        <f t="shared" ref="K6:K15" si="1">SUMIF($E$6:$E$27,I6,$B$6:$B$27)-SUMIF($C$6:$C$27,I6,$B$6:$B$27)</f>
        <v>-100</v>
      </c>
      <c r="L6" s="23">
        <v>-100</v>
      </c>
      <c r="M6" s="29"/>
    </row>
    <row r="7" spans="2:13" x14ac:dyDescent="0.25">
      <c r="B7" s="24">
        <v>0</v>
      </c>
      <c r="C7" s="23">
        <v>1</v>
      </c>
      <c r="D7" s="21" t="str">
        <f t="shared" si="0"/>
        <v>A</v>
      </c>
      <c r="E7" s="23">
        <v>4</v>
      </c>
      <c r="F7" s="21" t="s">
        <v>54</v>
      </c>
      <c r="G7" s="23">
        <v>8</v>
      </c>
      <c r="H7" s="21"/>
      <c r="I7" s="23">
        <v>2</v>
      </c>
      <c r="J7" s="23" t="s">
        <v>56</v>
      </c>
      <c r="K7" s="25">
        <f t="shared" si="1"/>
        <v>-80</v>
      </c>
      <c r="L7" s="23">
        <v>-80</v>
      </c>
      <c r="M7" s="29"/>
    </row>
    <row r="8" spans="2:13" x14ac:dyDescent="0.25">
      <c r="B8" s="24">
        <v>100</v>
      </c>
      <c r="C8" s="23">
        <v>1</v>
      </c>
      <c r="D8" s="21" t="str">
        <f t="shared" si="0"/>
        <v>A</v>
      </c>
      <c r="E8" s="23">
        <v>5</v>
      </c>
      <c r="F8" s="21" t="s">
        <v>53</v>
      </c>
      <c r="G8" s="23">
        <v>7</v>
      </c>
      <c r="H8" s="21"/>
      <c r="I8" s="23">
        <v>3</v>
      </c>
      <c r="J8" s="23" t="s">
        <v>55</v>
      </c>
      <c r="K8" s="25">
        <f t="shared" si="1"/>
        <v>0</v>
      </c>
      <c r="L8" s="23">
        <v>0</v>
      </c>
      <c r="M8" s="29"/>
    </row>
    <row r="9" spans="2:13" x14ac:dyDescent="0.25">
      <c r="B9" s="24">
        <v>0</v>
      </c>
      <c r="C9" s="23">
        <v>1</v>
      </c>
      <c r="D9" s="21" t="str">
        <f t="shared" si="0"/>
        <v>A</v>
      </c>
      <c r="E9" s="23">
        <v>10</v>
      </c>
      <c r="F9" s="21" t="s">
        <v>72</v>
      </c>
      <c r="G9" s="23">
        <v>12</v>
      </c>
      <c r="H9" s="28"/>
      <c r="I9" s="23">
        <v>4</v>
      </c>
      <c r="J9" s="23" t="s">
        <v>54</v>
      </c>
      <c r="K9" s="25">
        <f t="shared" si="1"/>
        <v>0</v>
      </c>
      <c r="L9" s="23">
        <v>0</v>
      </c>
      <c r="M9" s="29"/>
    </row>
    <row r="10" spans="2:13" x14ac:dyDescent="0.25">
      <c r="B10" s="24">
        <v>0</v>
      </c>
      <c r="C10" s="23">
        <v>2</v>
      </c>
      <c r="D10" s="21" t="str">
        <f t="shared" si="0"/>
        <v>B</v>
      </c>
      <c r="E10" s="23">
        <v>3</v>
      </c>
      <c r="F10" s="21" t="s">
        <v>55</v>
      </c>
      <c r="G10" s="23">
        <v>4</v>
      </c>
      <c r="H10" s="21"/>
      <c r="I10" s="23">
        <v>5</v>
      </c>
      <c r="J10" s="23" t="s">
        <v>53</v>
      </c>
      <c r="K10" s="25">
        <f t="shared" si="1"/>
        <v>0</v>
      </c>
      <c r="L10" s="23">
        <v>0</v>
      </c>
      <c r="M10" s="29"/>
    </row>
    <row r="11" spans="2:13" x14ac:dyDescent="0.25">
      <c r="B11" s="24">
        <v>0</v>
      </c>
      <c r="C11" s="23">
        <v>2</v>
      </c>
      <c r="D11" s="21" t="str">
        <f t="shared" si="0"/>
        <v>B</v>
      </c>
      <c r="E11" s="23">
        <v>4</v>
      </c>
      <c r="F11" s="21" t="s">
        <v>54</v>
      </c>
      <c r="G11" s="23">
        <v>1</v>
      </c>
      <c r="H11" s="21"/>
      <c r="I11" s="23">
        <v>6</v>
      </c>
      <c r="J11" s="23" t="s">
        <v>69</v>
      </c>
      <c r="K11" s="25">
        <f t="shared" si="1"/>
        <v>0</v>
      </c>
      <c r="L11" s="23">
        <v>0</v>
      </c>
      <c r="M11" s="29"/>
    </row>
    <row r="12" spans="2:13" x14ac:dyDescent="0.25">
      <c r="B12" s="24">
        <v>80</v>
      </c>
      <c r="C12" s="23">
        <v>2</v>
      </c>
      <c r="D12" s="21" t="str">
        <f t="shared" si="0"/>
        <v>B</v>
      </c>
      <c r="E12" s="23">
        <v>5</v>
      </c>
      <c r="F12" s="21" t="s">
        <v>53</v>
      </c>
      <c r="G12" s="23">
        <v>5</v>
      </c>
      <c r="H12" s="21"/>
      <c r="I12" s="23">
        <v>7</v>
      </c>
      <c r="J12" s="23" t="s">
        <v>68</v>
      </c>
      <c r="K12" s="25">
        <f t="shared" si="1"/>
        <v>0</v>
      </c>
      <c r="L12" s="23">
        <v>0</v>
      </c>
      <c r="M12" s="29"/>
    </row>
    <row r="13" spans="2:13" x14ac:dyDescent="0.25">
      <c r="B13" s="24">
        <v>0</v>
      </c>
      <c r="C13" s="23">
        <v>3</v>
      </c>
      <c r="D13" s="21" t="str">
        <f t="shared" si="0"/>
        <v>C</v>
      </c>
      <c r="E13" s="23">
        <v>6</v>
      </c>
      <c r="F13" s="21" t="s">
        <v>69</v>
      </c>
      <c r="G13" s="23">
        <v>10</v>
      </c>
      <c r="H13" s="21"/>
      <c r="I13" s="23">
        <v>8</v>
      </c>
      <c r="J13" s="23" t="s">
        <v>67</v>
      </c>
      <c r="K13" s="25">
        <f t="shared" si="1"/>
        <v>0</v>
      </c>
      <c r="L13" s="23">
        <v>0</v>
      </c>
      <c r="M13" s="29"/>
    </row>
    <row r="14" spans="2:13" x14ac:dyDescent="0.25">
      <c r="B14" s="24">
        <v>0</v>
      </c>
      <c r="C14" s="23">
        <v>3</v>
      </c>
      <c r="D14" s="21" t="str">
        <f t="shared" si="0"/>
        <v>C</v>
      </c>
      <c r="E14" s="23">
        <v>7</v>
      </c>
      <c r="F14" s="21" t="s">
        <v>68</v>
      </c>
      <c r="G14" s="23">
        <v>2</v>
      </c>
      <c r="H14" s="21"/>
      <c r="I14" s="23">
        <v>9</v>
      </c>
      <c r="J14" s="23" t="s">
        <v>73</v>
      </c>
      <c r="K14" s="25">
        <f t="shared" si="1"/>
        <v>90</v>
      </c>
      <c r="L14" s="23">
        <v>90</v>
      </c>
      <c r="M14" s="29"/>
    </row>
    <row r="15" spans="2:13" x14ac:dyDescent="0.25">
      <c r="B15" s="24">
        <v>0</v>
      </c>
      <c r="C15" s="23">
        <v>3</v>
      </c>
      <c r="D15" s="21" t="str">
        <f t="shared" si="0"/>
        <v>C</v>
      </c>
      <c r="E15" s="23">
        <v>8</v>
      </c>
      <c r="F15" s="21" t="s">
        <v>67</v>
      </c>
      <c r="G15" s="23">
        <v>4</v>
      </c>
      <c r="H15" s="21"/>
      <c r="I15" s="23">
        <v>10</v>
      </c>
      <c r="J15" s="23" t="s">
        <v>72</v>
      </c>
      <c r="K15" s="25">
        <f t="shared" si="1"/>
        <v>90</v>
      </c>
      <c r="L15" s="23">
        <v>90</v>
      </c>
      <c r="M15" s="29"/>
    </row>
    <row r="16" spans="2:13" x14ac:dyDescent="0.25">
      <c r="B16" s="24">
        <v>0</v>
      </c>
      <c r="C16" s="23">
        <v>4</v>
      </c>
      <c r="D16" s="21" t="str">
        <f t="shared" si="0"/>
        <v>D</v>
      </c>
      <c r="E16" s="23">
        <v>6</v>
      </c>
      <c r="F16" s="21" t="s">
        <v>69</v>
      </c>
      <c r="G16" s="23">
        <v>4</v>
      </c>
      <c r="H16" s="21"/>
      <c r="I16" s="21"/>
      <c r="J16" s="21"/>
      <c r="K16" s="21"/>
      <c r="L16" s="21"/>
      <c r="M16" s="29"/>
    </row>
    <row r="17" spans="2:13" x14ac:dyDescent="0.25">
      <c r="B17" s="24">
        <v>0</v>
      </c>
      <c r="C17" s="23">
        <v>4</v>
      </c>
      <c r="D17" s="21" t="str">
        <f t="shared" si="0"/>
        <v>D</v>
      </c>
      <c r="E17" s="23">
        <v>7</v>
      </c>
      <c r="F17" s="21" t="s">
        <v>68</v>
      </c>
      <c r="G17" s="23">
        <v>8</v>
      </c>
      <c r="H17" s="21"/>
      <c r="I17" s="21"/>
      <c r="J17" s="21"/>
      <c r="K17" s="21"/>
      <c r="L17" s="21"/>
      <c r="M17" s="29"/>
    </row>
    <row r="18" spans="2:13" x14ac:dyDescent="0.25">
      <c r="B18" s="24">
        <v>0</v>
      </c>
      <c r="C18" s="23">
        <v>4</v>
      </c>
      <c r="D18" s="21" t="str">
        <f t="shared" si="0"/>
        <v>D</v>
      </c>
      <c r="E18" s="23">
        <v>8</v>
      </c>
      <c r="F18" s="21" t="s">
        <v>67</v>
      </c>
      <c r="G18" s="23">
        <v>9</v>
      </c>
      <c r="H18" s="21"/>
      <c r="I18" s="21"/>
      <c r="J18" s="21"/>
      <c r="K18" s="21"/>
      <c r="L18" s="21"/>
      <c r="M18" s="29"/>
    </row>
    <row r="19" spans="2:13" x14ac:dyDescent="0.25">
      <c r="B19" s="24">
        <v>0</v>
      </c>
      <c r="C19" s="23">
        <v>5</v>
      </c>
      <c r="D19" s="21" t="str">
        <f t="shared" si="0"/>
        <v>E</v>
      </c>
      <c r="E19" s="23">
        <v>6</v>
      </c>
      <c r="F19" s="21" t="s">
        <v>69</v>
      </c>
      <c r="G19" s="23">
        <v>10</v>
      </c>
      <c r="H19" s="21"/>
      <c r="I19" s="21"/>
      <c r="J19" s="21"/>
      <c r="K19" s="21"/>
      <c r="L19" s="21"/>
      <c r="M19" s="29"/>
    </row>
    <row r="20" spans="2:13" x14ac:dyDescent="0.25">
      <c r="B20" s="24">
        <v>0</v>
      </c>
      <c r="C20" s="23">
        <v>5</v>
      </c>
      <c r="D20" s="21" t="str">
        <f t="shared" si="0"/>
        <v>E</v>
      </c>
      <c r="E20" s="23">
        <v>7</v>
      </c>
      <c r="F20" s="21" t="s">
        <v>68</v>
      </c>
      <c r="G20" s="23">
        <v>13</v>
      </c>
      <c r="H20" s="21"/>
      <c r="I20" s="21"/>
      <c r="J20" s="21"/>
      <c r="K20" s="21"/>
      <c r="L20" s="21"/>
      <c r="M20" s="29"/>
    </row>
    <row r="21" spans="2:13" x14ac:dyDescent="0.25">
      <c r="B21" s="24">
        <v>180</v>
      </c>
      <c r="C21" s="23">
        <v>5</v>
      </c>
      <c r="D21" s="21" t="str">
        <f t="shared" si="0"/>
        <v>E</v>
      </c>
      <c r="E21" s="23">
        <v>8</v>
      </c>
      <c r="F21" s="21" t="s">
        <v>67</v>
      </c>
      <c r="G21" s="23">
        <v>12</v>
      </c>
      <c r="H21" s="21"/>
      <c r="I21" s="21"/>
      <c r="J21" s="21"/>
      <c r="K21" s="21"/>
      <c r="L21" s="21"/>
      <c r="M21" s="29"/>
    </row>
    <row r="22" spans="2:13" x14ac:dyDescent="0.25">
      <c r="B22" s="24">
        <v>0</v>
      </c>
      <c r="C22" s="23">
        <v>6</v>
      </c>
      <c r="D22" s="21" t="str">
        <f t="shared" si="0"/>
        <v>F</v>
      </c>
      <c r="E22" s="23">
        <v>9</v>
      </c>
      <c r="F22" s="21" t="s">
        <v>73</v>
      </c>
      <c r="G22" s="23">
        <v>11</v>
      </c>
      <c r="H22" s="21"/>
      <c r="I22" s="21"/>
      <c r="J22" s="21"/>
      <c r="K22" s="21"/>
      <c r="L22" s="21"/>
      <c r="M22" s="29"/>
    </row>
    <row r="23" spans="2:13" x14ac:dyDescent="0.25">
      <c r="B23" s="24">
        <v>0</v>
      </c>
      <c r="C23" s="23">
        <v>6</v>
      </c>
      <c r="D23" s="21" t="str">
        <f t="shared" si="0"/>
        <v>F</v>
      </c>
      <c r="E23" s="23">
        <v>10</v>
      </c>
      <c r="F23" s="21" t="s">
        <v>72</v>
      </c>
      <c r="G23" s="23">
        <v>5</v>
      </c>
      <c r="H23" s="21"/>
      <c r="I23" s="21"/>
      <c r="J23" s="21"/>
      <c r="K23" s="21"/>
      <c r="L23" s="21"/>
      <c r="M23" s="29"/>
    </row>
    <row r="24" spans="2:13" x14ac:dyDescent="0.25">
      <c r="B24" s="24">
        <v>0</v>
      </c>
      <c r="C24" s="23">
        <v>7</v>
      </c>
      <c r="D24" s="21" t="str">
        <f t="shared" si="0"/>
        <v>G</v>
      </c>
      <c r="E24" s="23">
        <v>9</v>
      </c>
      <c r="F24" s="21" t="s">
        <v>73</v>
      </c>
      <c r="G24" s="23">
        <v>6</v>
      </c>
      <c r="H24" s="21"/>
      <c r="I24" s="21"/>
      <c r="J24" s="21"/>
      <c r="K24" s="21"/>
      <c r="L24" s="21"/>
      <c r="M24" s="29"/>
    </row>
    <row r="25" spans="2:13" x14ac:dyDescent="0.25">
      <c r="B25" s="24">
        <v>0</v>
      </c>
      <c r="C25" s="23">
        <v>7</v>
      </c>
      <c r="D25" s="21" t="str">
        <f t="shared" si="0"/>
        <v>G</v>
      </c>
      <c r="E25" s="23">
        <v>10</v>
      </c>
      <c r="F25" s="21" t="s">
        <v>72</v>
      </c>
      <c r="G25" s="23">
        <v>7</v>
      </c>
      <c r="H25" s="21"/>
      <c r="I25" s="28"/>
      <c r="J25" s="28"/>
      <c r="K25" s="28"/>
      <c r="L25" s="28"/>
    </row>
    <row r="26" spans="2:13" x14ac:dyDescent="0.25">
      <c r="B26" s="24">
        <v>90</v>
      </c>
      <c r="C26" s="23">
        <v>8</v>
      </c>
      <c r="D26" s="21" t="str">
        <f t="shared" si="0"/>
        <v>H</v>
      </c>
      <c r="E26" s="23">
        <v>9</v>
      </c>
      <c r="F26" s="21" t="s">
        <v>73</v>
      </c>
      <c r="G26" s="23">
        <v>10</v>
      </c>
      <c r="H26" s="28"/>
      <c r="I26" s="28"/>
      <c r="J26" s="28"/>
      <c r="K26" s="28"/>
      <c r="L26" s="28"/>
    </row>
    <row r="27" spans="2:13" x14ac:dyDescent="0.25">
      <c r="B27" s="24">
        <v>90</v>
      </c>
      <c r="C27" s="23">
        <v>8</v>
      </c>
      <c r="D27" s="21" t="str">
        <f t="shared" si="0"/>
        <v>H</v>
      </c>
      <c r="E27" s="23">
        <v>10</v>
      </c>
      <c r="F27" s="21" t="s">
        <v>72</v>
      </c>
      <c r="G27" s="23">
        <v>9</v>
      </c>
      <c r="H27" s="28"/>
      <c r="I27" s="28"/>
      <c r="J27" s="28"/>
      <c r="K27" s="28"/>
      <c r="L27" s="28"/>
    </row>
    <row r="28" spans="2:13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3" x14ac:dyDescent="0.25">
      <c r="B29" s="28"/>
      <c r="C29" s="28"/>
      <c r="D29" s="28"/>
      <c r="E29" s="21"/>
      <c r="F29" s="21" t="s">
        <v>66</v>
      </c>
      <c r="G29" s="22">
        <f>SUMPRODUCT(B6:B27,G6:G27)</f>
        <v>4970</v>
      </c>
      <c r="H29" s="28"/>
      <c r="I29" s="28"/>
      <c r="J29" s="28"/>
      <c r="K29" s="28"/>
      <c r="L29" s="28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02B6-FB38-44FC-83AB-7ED9BE481EF6}">
  <dimension ref="C3:M12"/>
  <sheetViews>
    <sheetView workbookViewId="0">
      <selection activeCell="H12" sqref="H12"/>
    </sheetView>
  </sheetViews>
  <sheetFormatPr defaultRowHeight="15" x14ac:dyDescent="0.25"/>
  <cols>
    <col min="12" max="12" width="20.140625" customWidth="1"/>
    <col min="13" max="13" width="18.28515625" customWidth="1"/>
  </cols>
  <sheetData>
    <row r="3" spans="3:13" x14ac:dyDescent="0.25">
      <c r="E3" s="2" t="s">
        <v>65</v>
      </c>
    </row>
    <row r="5" spans="3:13" x14ac:dyDescent="0.25">
      <c r="C5" s="19" t="s">
        <v>64</v>
      </c>
      <c r="D5" s="19" t="s">
        <v>63</v>
      </c>
      <c r="E5" s="19"/>
      <c r="F5" s="19" t="s">
        <v>62</v>
      </c>
      <c r="G5" s="19"/>
      <c r="H5" s="19" t="s">
        <v>61</v>
      </c>
      <c r="I5" s="20"/>
      <c r="J5" s="20" t="s">
        <v>60</v>
      </c>
      <c r="K5" s="20"/>
      <c r="L5" s="19" t="s">
        <v>59</v>
      </c>
      <c r="M5" s="19" t="s">
        <v>58</v>
      </c>
    </row>
    <row r="6" spans="3:13" x14ac:dyDescent="0.25">
      <c r="C6" s="17">
        <v>100</v>
      </c>
      <c r="D6" s="16">
        <v>1</v>
      </c>
      <c r="E6" s="14" t="str">
        <f>VLOOKUP(D6,$J$6:$K$11,2)</f>
        <v>A</v>
      </c>
      <c r="F6" s="16">
        <v>3</v>
      </c>
      <c r="G6" s="14" t="s">
        <v>53</v>
      </c>
      <c r="H6" s="16">
        <v>7</v>
      </c>
      <c r="I6" s="14"/>
      <c r="J6" s="16">
        <v>1</v>
      </c>
      <c r="K6" s="16" t="s">
        <v>57</v>
      </c>
      <c r="L6" s="18">
        <f t="shared" ref="L6:L11" si="0">SUMIF($F$6:$F$10,J6,$C$6:$C$10)-SUMIF($D$6:$D$10,J6,$C$6:$C$10)</f>
        <v>-100</v>
      </c>
      <c r="M6" s="16">
        <v>-100</v>
      </c>
    </row>
    <row r="7" spans="3:13" x14ac:dyDescent="0.25">
      <c r="C7" s="17">
        <v>80</v>
      </c>
      <c r="D7" s="16">
        <v>2</v>
      </c>
      <c r="E7" s="14" t="str">
        <f>VLOOKUP(D7,$J$6:$K$11,2)</f>
        <v>B</v>
      </c>
      <c r="F7" s="16">
        <v>3</v>
      </c>
      <c r="G7" s="14" t="s">
        <v>53</v>
      </c>
      <c r="H7" s="16">
        <v>5</v>
      </c>
      <c r="I7" s="14"/>
      <c r="J7" s="16">
        <v>2</v>
      </c>
      <c r="K7" s="16" t="s">
        <v>56</v>
      </c>
      <c r="L7" s="18">
        <f t="shared" si="0"/>
        <v>-80</v>
      </c>
      <c r="M7" s="16">
        <v>-80</v>
      </c>
    </row>
    <row r="8" spans="3:13" x14ac:dyDescent="0.25">
      <c r="C8" s="17">
        <v>180</v>
      </c>
      <c r="D8" s="16">
        <v>3</v>
      </c>
      <c r="E8" s="14" t="str">
        <f>VLOOKUP(D8,$J$6:$K$11,2)</f>
        <v>E</v>
      </c>
      <c r="F8" s="16">
        <v>4</v>
      </c>
      <c r="G8" s="14" t="s">
        <v>67</v>
      </c>
      <c r="H8" s="16">
        <v>12</v>
      </c>
      <c r="I8" s="14"/>
      <c r="J8" s="16">
        <v>3</v>
      </c>
      <c r="K8" s="16" t="s">
        <v>53</v>
      </c>
      <c r="L8" s="18">
        <f t="shared" si="0"/>
        <v>0</v>
      </c>
      <c r="M8" s="16">
        <v>0</v>
      </c>
    </row>
    <row r="9" spans="3:13" x14ac:dyDescent="0.25">
      <c r="C9" s="17">
        <v>90</v>
      </c>
      <c r="D9" s="16">
        <v>4</v>
      </c>
      <c r="E9" s="14" t="str">
        <f>VLOOKUP(D9,$J$6:$K$11,2)</f>
        <v>H</v>
      </c>
      <c r="F9" s="16">
        <v>5</v>
      </c>
      <c r="G9" s="14" t="s">
        <v>73</v>
      </c>
      <c r="H9" s="16">
        <v>10</v>
      </c>
      <c r="I9" s="14"/>
      <c r="J9" s="16">
        <v>4</v>
      </c>
      <c r="K9" s="16" t="s">
        <v>67</v>
      </c>
      <c r="L9" s="18">
        <f t="shared" si="0"/>
        <v>0</v>
      </c>
      <c r="M9" s="16">
        <v>0</v>
      </c>
    </row>
    <row r="10" spans="3:13" x14ac:dyDescent="0.25">
      <c r="C10" s="17">
        <v>90</v>
      </c>
      <c r="D10" s="16">
        <v>4</v>
      </c>
      <c r="E10" s="14" t="str">
        <f>VLOOKUP(D10,$J$6:$K$11,2)</f>
        <v>H</v>
      </c>
      <c r="F10" s="16">
        <v>6</v>
      </c>
      <c r="G10" s="14" t="s">
        <v>72</v>
      </c>
      <c r="H10" s="16">
        <v>9</v>
      </c>
      <c r="I10" s="14"/>
      <c r="J10" s="16">
        <v>5</v>
      </c>
      <c r="K10" s="16" t="s">
        <v>73</v>
      </c>
      <c r="L10" s="18">
        <f t="shared" si="0"/>
        <v>90</v>
      </c>
      <c r="M10" s="16">
        <v>90</v>
      </c>
    </row>
    <row r="11" spans="3:13" x14ac:dyDescent="0.25">
      <c r="C11" s="14"/>
      <c r="D11" s="14"/>
      <c r="E11" s="14"/>
      <c r="F11" s="14"/>
      <c r="G11" s="14"/>
      <c r="H11" s="14"/>
      <c r="I11" s="14"/>
      <c r="J11" s="16">
        <v>6</v>
      </c>
      <c r="K11" s="16" t="s">
        <v>72</v>
      </c>
      <c r="L11" s="18">
        <f t="shared" si="0"/>
        <v>90</v>
      </c>
      <c r="M11" s="16">
        <v>90</v>
      </c>
    </row>
    <row r="12" spans="3:13" x14ac:dyDescent="0.25">
      <c r="C12" s="14"/>
      <c r="D12" s="14"/>
      <c r="E12" s="14"/>
      <c r="F12" s="14"/>
      <c r="G12" s="14" t="s">
        <v>66</v>
      </c>
      <c r="H12" s="15">
        <f>SUMPRODUCT(C6:C10,H6:H10)</f>
        <v>4970</v>
      </c>
      <c r="I12" s="14"/>
      <c r="J12" s="14"/>
      <c r="K12" s="14"/>
      <c r="L12" s="14"/>
      <c r="M12" s="14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21DC-147E-4687-8F6D-5AE6BA6EDECA}">
  <dimension ref="B3:M29"/>
  <sheetViews>
    <sheetView topLeftCell="A4" workbookViewId="0">
      <selection activeCell="H29" sqref="H29"/>
    </sheetView>
  </sheetViews>
  <sheetFormatPr defaultRowHeight="15" x14ac:dyDescent="0.25"/>
  <cols>
    <col min="3" max="3" width="21" customWidth="1"/>
  </cols>
  <sheetData>
    <row r="3" spans="2:13" x14ac:dyDescent="0.25">
      <c r="D3" s="2" t="s">
        <v>65</v>
      </c>
    </row>
    <row r="4" spans="2:13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2:13" x14ac:dyDescent="0.25">
      <c r="B5" s="27" t="s">
        <v>64</v>
      </c>
      <c r="C5" s="31" t="s">
        <v>75</v>
      </c>
      <c r="D5" s="27" t="s">
        <v>63</v>
      </c>
      <c r="E5" s="27"/>
      <c r="F5" s="27" t="s">
        <v>71</v>
      </c>
      <c r="G5" s="27"/>
      <c r="H5" s="27" t="s">
        <v>70</v>
      </c>
      <c r="I5" s="26"/>
      <c r="J5" s="27" t="s">
        <v>60</v>
      </c>
      <c r="K5" s="26"/>
      <c r="L5" s="27" t="s">
        <v>59</v>
      </c>
      <c r="M5" s="27" t="s">
        <v>58</v>
      </c>
    </row>
    <row r="6" spans="2:13" x14ac:dyDescent="0.25">
      <c r="B6" s="24">
        <v>10</v>
      </c>
      <c r="C6" s="28" cm="1">
        <f t="array" ref="C6:C27">IF($B$6:$B$27&gt;0,1,0)</f>
        <v>1</v>
      </c>
      <c r="D6" s="23">
        <v>1</v>
      </c>
      <c r="E6" s="21" t="str">
        <f t="shared" ref="E6:E27" si="0">VLOOKUP(D6,$J$6:$K$15,2)</f>
        <v>A</v>
      </c>
      <c r="F6" s="23">
        <v>3</v>
      </c>
      <c r="G6" s="21" t="s">
        <v>55</v>
      </c>
      <c r="H6" s="23">
        <v>4</v>
      </c>
      <c r="I6" s="21"/>
      <c r="J6" s="23">
        <v>1</v>
      </c>
      <c r="K6" s="23" t="s">
        <v>57</v>
      </c>
      <c r="L6" s="25">
        <f t="shared" ref="L6:L15" si="1">SUMIF($F$6:$F$27,J6,$B$6:$B$27)-SUMIF($D$6:$D$27,J6,$B$6:$B$27)</f>
        <v>-100</v>
      </c>
      <c r="M6" s="23">
        <v>-100</v>
      </c>
    </row>
    <row r="7" spans="2:13" x14ac:dyDescent="0.25">
      <c r="B7" s="24">
        <v>0</v>
      </c>
      <c r="C7" s="28">
        <v>0</v>
      </c>
      <c r="D7" s="23">
        <v>1</v>
      </c>
      <c r="E7" s="21" t="str">
        <f t="shared" si="0"/>
        <v>A</v>
      </c>
      <c r="F7" s="23">
        <v>4</v>
      </c>
      <c r="G7" s="21" t="s">
        <v>54</v>
      </c>
      <c r="H7" s="23">
        <v>8</v>
      </c>
      <c r="I7" s="21"/>
      <c r="J7" s="23">
        <v>2</v>
      </c>
      <c r="K7" s="23" t="s">
        <v>56</v>
      </c>
      <c r="L7" s="25">
        <f t="shared" si="1"/>
        <v>-80</v>
      </c>
      <c r="M7" s="23">
        <v>-80</v>
      </c>
    </row>
    <row r="8" spans="2:13" x14ac:dyDescent="0.25">
      <c r="B8" s="24">
        <v>0</v>
      </c>
      <c r="C8" s="28">
        <v>0</v>
      </c>
      <c r="D8" s="23">
        <v>1</v>
      </c>
      <c r="E8" s="21" t="str">
        <f t="shared" si="0"/>
        <v>A</v>
      </c>
      <c r="F8" s="23">
        <v>5</v>
      </c>
      <c r="G8" s="21" t="s">
        <v>53</v>
      </c>
      <c r="H8" s="23">
        <v>7</v>
      </c>
      <c r="I8" s="21"/>
      <c r="J8" s="23">
        <v>3</v>
      </c>
      <c r="K8" s="23" t="s">
        <v>55</v>
      </c>
      <c r="L8" s="25">
        <f t="shared" si="1"/>
        <v>0</v>
      </c>
      <c r="M8" s="23">
        <v>0</v>
      </c>
    </row>
    <row r="9" spans="2:13" x14ac:dyDescent="0.25">
      <c r="B9" s="24">
        <v>90</v>
      </c>
      <c r="C9" s="28">
        <v>1</v>
      </c>
      <c r="D9" s="23">
        <v>1</v>
      </c>
      <c r="E9" s="21" t="str">
        <f t="shared" si="0"/>
        <v>A</v>
      </c>
      <c r="F9" s="23">
        <v>10</v>
      </c>
      <c r="G9" s="21" t="s">
        <v>72</v>
      </c>
      <c r="H9" s="23">
        <v>12</v>
      </c>
      <c r="I9" s="28"/>
      <c r="J9" s="23">
        <v>4</v>
      </c>
      <c r="K9" s="23" t="s">
        <v>54</v>
      </c>
      <c r="L9" s="25">
        <f t="shared" si="1"/>
        <v>0</v>
      </c>
      <c r="M9" s="23">
        <v>0</v>
      </c>
    </row>
    <row r="10" spans="2:13" x14ac:dyDescent="0.25">
      <c r="B10" s="24">
        <v>80</v>
      </c>
      <c r="C10" s="28">
        <v>1</v>
      </c>
      <c r="D10" s="23">
        <v>2</v>
      </c>
      <c r="E10" s="21" t="str">
        <f t="shared" si="0"/>
        <v>B</v>
      </c>
      <c r="F10" s="23">
        <v>3</v>
      </c>
      <c r="G10" s="21" t="s">
        <v>55</v>
      </c>
      <c r="H10" s="23">
        <v>4</v>
      </c>
      <c r="I10" s="21"/>
      <c r="J10" s="23">
        <v>5</v>
      </c>
      <c r="K10" s="23" t="s">
        <v>53</v>
      </c>
      <c r="L10" s="25">
        <f t="shared" si="1"/>
        <v>0</v>
      </c>
      <c r="M10" s="23">
        <v>0</v>
      </c>
    </row>
    <row r="11" spans="2:13" x14ac:dyDescent="0.25">
      <c r="B11" s="24">
        <v>0</v>
      </c>
      <c r="C11" s="28">
        <v>0</v>
      </c>
      <c r="D11" s="23">
        <v>2</v>
      </c>
      <c r="E11" s="21" t="str">
        <f t="shared" si="0"/>
        <v>B</v>
      </c>
      <c r="F11" s="23">
        <v>4</v>
      </c>
      <c r="G11" s="21" t="s">
        <v>54</v>
      </c>
      <c r="H11" s="23">
        <v>1</v>
      </c>
      <c r="I11" s="21"/>
      <c r="J11" s="23">
        <v>6</v>
      </c>
      <c r="K11" s="23" t="s">
        <v>69</v>
      </c>
      <c r="L11" s="25">
        <f t="shared" si="1"/>
        <v>0</v>
      </c>
      <c r="M11" s="23">
        <v>0</v>
      </c>
    </row>
    <row r="12" spans="2:13" x14ac:dyDescent="0.25">
      <c r="B12" s="24">
        <v>0</v>
      </c>
      <c r="C12" s="28">
        <v>0</v>
      </c>
      <c r="D12" s="23">
        <v>2</v>
      </c>
      <c r="E12" s="21" t="str">
        <f t="shared" si="0"/>
        <v>B</v>
      </c>
      <c r="F12" s="23">
        <v>5</v>
      </c>
      <c r="G12" s="21" t="s">
        <v>53</v>
      </c>
      <c r="H12" s="23">
        <v>5</v>
      </c>
      <c r="I12" s="21"/>
      <c r="J12" s="23">
        <v>7</v>
      </c>
      <c r="K12" s="23" t="s">
        <v>68</v>
      </c>
      <c r="L12" s="25">
        <f t="shared" si="1"/>
        <v>0</v>
      </c>
      <c r="M12" s="23">
        <v>0</v>
      </c>
    </row>
    <row r="13" spans="2:13" x14ac:dyDescent="0.25">
      <c r="B13" s="24">
        <v>0</v>
      </c>
      <c r="C13" s="28">
        <v>0</v>
      </c>
      <c r="D13" s="23">
        <v>3</v>
      </c>
      <c r="E13" s="21" t="str">
        <f t="shared" si="0"/>
        <v>C</v>
      </c>
      <c r="F13" s="23">
        <v>6</v>
      </c>
      <c r="G13" s="21" t="s">
        <v>69</v>
      </c>
      <c r="H13" s="23">
        <v>10</v>
      </c>
      <c r="I13" s="21"/>
      <c r="J13" s="23">
        <v>8</v>
      </c>
      <c r="K13" s="23" t="s">
        <v>67</v>
      </c>
      <c r="L13" s="25">
        <f t="shared" si="1"/>
        <v>0</v>
      </c>
      <c r="M13" s="23">
        <v>0</v>
      </c>
    </row>
    <row r="14" spans="2:13" x14ac:dyDescent="0.25">
      <c r="B14" s="24">
        <v>90</v>
      </c>
      <c r="C14" s="28">
        <v>1</v>
      </c>
      <c r="D14" s="23">
        <v>3</v>
      </c>
      <c r="E14" s="21" t="str">
        <f t="shared" si="0"/>
        <v>C</v>
      </c>
      <c r="F14" s="23">
        <v>7</v>
      </c>
      <c r="G14" s="21" t="s">
        <v>68</v>
      </c>
      <c r="H14" s="23">
        <v>2</v>
      </c>
      <c r="I14" s="21"/>
      <c r="J14" s="23">
        <v>9</v>
      </c>
      <c r="K14" s="23" t="s">
        <v>73</v>
      </c>
      <c r="L14" s="25">
        <f t="shared" si="1"/>
        <v>90</v>
      </c>
      <c r="M14" s="23">
        <v>90</v>
      </c>
    </row>
    <row r="15" spans="2:13" x14ac:dyDescent="0.25">
      <c r="B15" s="24">
        <v>0</v>
      </c>
      <c r="C15" s="28">
        <v>0</v>
      </c>
      <c r="D15" s="23">
        <v>3</v>
      </c>
      <c r="E15" s="21" t="str">
        <f t="shared" si="0"/>
        <v>C</v>
      </c>
      <c r="F15" s="23">
        <v>8</v>
      </c>
      <c r="G15" s="21" t="s">
        <v>67</v>
      </c>
      <c r="H15" s="23">
        <v>4</v>
      </c>
      <c r="I15" s="21"/>
      <c r="J15" s="23">
        <v>10</v>
      </c>
      <c r="K15" s="23" t="s">
        <v>72</v>
      </c>
      <c r="L15" s="25">
        <f t="shared" si="1"/>
        <v>90</v>
      </c>
      <c r="M15" s="23">
        <v>90</v>
      </c>
    </row>
    <row r="16" spans="2:13" x14ac:dyDescent="0.25">
      <c r="B16" s="24">
        <v>0</v>
      </c>
      <c r="C16" s="28">
        <v>0</v>
      </c>
      <c r="D16" s="23">
        <v>4</v>
      </c>
      <c r="E16" s="21" t="str">
        <f t="shared" si="0"/>
        <v>D</v>
      </c>
      <c r="F16" s="23">
        <v>6</v>
      </c>
      <c r="G16" s="21" t="s">
        <v>69</v>
      </c>
      <c r="H16" s="23">
        <v>4</v>
      </c>
      <c r="I16" s="21"/>
      <c r="J16" s="21"/>
      <c r="K16" s="21"/>
      <c r="L16" s="21"/>
      <c r="M16" s="21"/>
    </row>
    <row r="17" spans="2:13" x14ac:dyDescent="0.25">
      <c r="B17" s="24">
        <v>0</v>
      </c>
      <c r="C17" s="28">
        <v>0</v>
      </c>
      <c r="D17" s="23">
        <v>4</v>
      </c>
      <c r="E17" s="21" t="str">
        <f t="shared" si="0"/>
        <v>D</v>
      </c>
      <c r="F17" s="23">
        <v>7</v>
      </c>
      <c r="G17" s="21" t="s">
        <v>68</v>
      </c>
      <c r="H17" s="23">
        <v>8</v>
      </c>
      <c r="I17" s="21"/>
      <c r="J17" s="21"/>
      <c r="K17" s="21"/>
      <c r="L17" s="21"/>
      <c r="M17" s="21"/>
    </row>
    <row r="18" spans="2:13" x14ac:dyDescent="0.25">
      <c r="B18" s="24">
        <v>0</v>
      </c>
      <c r="C18" s="28">
        <v>0</v>
      </c>
      <c r="D18" s="23">
        <v>4</v>
      </c>
      <c r="E18" s="21" t="str">
        <f t="shared" si="0"/>
        <v>D</v>
      </c>
      <c r="F18" s="23">
        <v>8</v>
      </c>
      <c r="G18" s="21" t="s">
        <v>67</v>
      </c>
      <c r="H18" s="23">
        <v>9</v>
      </c>
      <c r="I18" s="21"/>
      <c r="J18" s="21"/>
      <c r="K18" s="21"/>
      <c r="L18" s="21"/>
      <c r="M18" s="21"/>
    </row>
    <row r="19" spans="2:13" x14ac:dyDescent="0.25">
      <c r="B19" s="24">
        <v>0</v>
      </c>
      <c r="C19" s="28">
        <v>0</v>
      </c>
      <c r="D19" s="23">
        <v>5</v>
      </c>
      <c r="E19" s="21" t="str">
        <f t="shared" si="0"/>
        <v>E</v>
      </c>
      <c r="F19" s="23">
        <v>6</v>
      </c>
      <c r="G19" s="21" t="s">
        <v>69</v>
      </c>
      <c r="H19" s="23">
        <v>10</v>
      </c>
      <c r="I19" s="21"/>
      <c r="J19" s="21"/>
      <c r="K19" s="21"/>
      <c r="L19" s="21"/>
      <c r="M19" s="21"/>
    </row>
    <row r="20" spans="2:13" x14ac:dyDescent="0.25">
      <c r="B20" s="24">
        <v>0</v>
      </c>
      <c r="C20" s="28">
        <v>0</v>
      </c>
      <c r="D20" s="23">
        <v>5</v>
      </c>
      <c r="E20" s="21" t="str">
        <f t="shared" si="0"/>
        <v>E</v>
      </c>
      <c r="F20" s="23">
        <v>7</v>
      </c>
      <c r="G20" s="21" t="s">
        <v>68</v>
      </c>
      <c r="H20" s="23">
        <v>13</v>
      </c>
      <c r="I20" s="21"/>
      <c r="J20" s="21"/>
      <c r="K20" s="21"/>
      <c r="L20" s="21"/>
      <c r="M20" s="21"/>
    </row>
    <row r="21" spans="2:13" x14ac:dyDescent="0.25">
      <c r="B21" s="24">
        <v>0</v>
      </c>
      <c r="C21" s="28">
        <v>0</v>
      </c>
      <c r="D21" s="23">
        <v>5</v>
      </c>
      <c r="E21" s="21" t="str">
        <f t="shared" si="0"/>
        <v>E</v>
      </c>
      <c r="F21" s="23">
        <v>8</v>
      </c>
      <c r="G21" s="21" t="s">
        <v>67</v>
      </c>
      <c r="H21" s="23">
        <v>12</v>
      </c>
      <c r="I21" s="21"/>
      <c r="J21" s="21"/>
      <c r="K21" s="21"/>
      <c r="L21" s="21"/>
      <c r="M21" s="21"/>
    </row>
    <row r="22" spans="2:13" x14ac:dyDescent="0.25">
      <c r="B22" s="24">
        <v>0</v>
      </c>
      <c r="C22" s="28">
        <v>0</v>
      </c>
      <c r="D22" s="23">
        <v>6</v>
      </c>
      <c r="E22" s="21" t="str">
        <f t="shared" si="0"/>
        <v>F</v>
      </c>
      <c r="F22" s="23">
        <v>9</v>
      </c>
      <c r="G22" s="21" t="s">
        <v>73</v>
      </c>
      <c r="H22" s="23">
        <v>11</v>
      </c>
      <c r="I22" s="21"/>
      <c r="J22" s="21"/>
      <c r="K22" s="21"/>
      <c r="L22" s="21"/>
      <c r="M22" s="21"/>
    </row>
    <row r="23" spans="2:13" x14ac:dyDescent="0.25">
      <c r="B23" s="24">
        <v>0</v>
      </c>
      <c r="C23" s="28">
        <v>0</v>
      </c>
      <c r="D23" s="23">
        <v>6</v>
      </c>
      <c r="E23" s="21" t="str">
        <f t="shared" si="0"/>
        <v>F</v>
      </c>
      <c r="F23" s="23">
        <v>10</v>
      </c>
      <c r="G23" s="21" t="s">
        <v>72</v>
      </c>
      <c r="H23" s="23">
        <v>5</v>
      </c>
      <c r="I23" s="21"/>
      <c r="J23" s="21"/>
      <c r="K23" s="21"/>
      <c r="L23" s="21"/>
      <c r="M23" s="21"/>
    </row>
    <row r="24" spans="2:13" x14ac:dyDescent="0.25">
      <c r="B24" s="24">
        <v>90</v>
      </c>
      <c r="C24" s="28">
        <v>1</v>
      </c>
      <c r="D24" s="23">
        <v>7</v>
      </c>
      <c r="E24" s="21" t="str">
        <f t="shared" si="0"/>
        <v>G</v>
      </c>
      <c r="F24" s="23">
        <v>9</v>
      </c>
      <c r="G24" s="21" t="s">
        <v>73</v>
      </c>
      <c r="H24" s="23">
        <v>6</v>
      </c>
      <c r="I24" s="21"/>
      <c r="J24" s="21"/>
      <c r="K24" s="21"/>
      <c r="L24" s="21"/>
      <c r="M24" s="21"/>
    </row>
    <row r="25" spans="2:13" x14ac:dyDescent="0.25">
      <c r="B25" s="24">
        <v>0</v>
      </c>
      <c r="C25" s="28">
        <v>0</v>
      </c>
      <c r="D25" s="23">
        <v>7</v>
      </c>
      <c r="E25" s="21" t="str">
        <f t="shared" si="0"/>
        <v>G</v>
      </c>
      <c r="F25" s="23">
        <v>10</v>
      </c>
      <c r="G25" s="21" t="s">
        <v>72</v>
      </c>
      <c r="H25" s="23">
        <v>7</v>
      </c>
      <c r="I25" s="21"/>
      <c r="J25" s="28"/>
      <c r="K25" s="28"/>
      <c r="L25" s="28"/>
      <c r="M25" s="28"/>
    </row>
    <row r="26" spans="2:13" x14ac:dyDescent="0.25">
      <c r="B26" s="24">
        <v>0</v>
      </c>
      <c r="C26" s="28">
        <v>0</v>
      </c>
      <c r="D26" s="23">
        <v>8</v>
      </c>
      <c r="E26" s="21" t="str">
        <f t="shared" si="0"/>
        <v>H</v>
      </c>
      <c r="F26" s="23">
        <v>9</v>
      </c>
      <c r="G26" s="21" t="s">
        <v>73</v>
      </c>
      <c r="H26" s="23">
        <v>10</v>
      </c>
      <c r="I26" s="28"/>
      <c r="J26" s="28"/>
      <c r="K26" s="28"/>
      <c r="L26" s="28"/>
      <c r="M26" s="28"/>
    </row>
    <row r="27" spans="2:13" x14ac:dyDescent="0.25">
      <c r="B27" s="24">
        <v>0</v>
      </c>
      <c r="C27" s="28">
        <v>0</v>
      </c>
      <c r="D27" s="23">
        <v>8</v>
      </c>
      <c r="E27" s="21" t="str">
        <f t="shared" si="0"/>
        <v>H</v>
      </c>
      <c r="F27" s="23">
        <v>10</v>
      </c>
      <c r="G27" s="21" t="s">
        <v>72</v>
      </c>
      <c r="H27" s="23">
        <v>9</v>
      </c>
      <c r="I27" s="28"/>
      <c r="J27" s="28"/>
      <c r="K27" s="28"/>
      <c r="L27" s="28"/>
      <c r="M27" s="28"/>
    </row>
    <row r="28" spans="2:13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2:13" x14ac:dyDescent="0.25">
      <c r="B29" s="28"/>
      <c r="C29" s="28"/>
      <c r="D29" s="28"/>
      <c r="E29" s="28"/>
      <c r="F29" s="21"/>
      <c r="G29" s="21" t="s">
        <v>66</v>
      </c>
      <c r="H29" s="22">
        <f>SUMPRODUCT(B6:B27,H6:H27)+SUMPRODUCT(B6:B27,C6:C27)*10</f>
        <v>5760</v>
      </c>
      <c r="I29" s="28"/>
      <c r="J29" s="28"/>
      <c r="K29" s="28"/>
      <c r="L29" s="28"/>
      <c r="M29" s="28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9C49-DAFC-406D-A74D-5AACA99DFF4C}">
  <dimension ref="B1:O29"/>
  <sheetViews>
    <sheetView topLeftCell="B4" workbookViewId="0">
      <selection activeCell="H29" sqref="H29"/>
    </sheetView>
  </sheetViews>
  <sheetFormatPr defaultRowHeight="15" x14ac:dyDescent="0.25"/>
  <cols>
    <col min="13" max="13" width="15.5703125" customWidth="1"/>
    <col min="15" max="15" width="14.42578125" customWidth="1"/>
  </cols>
  <sheetData>
    <row r="1" spans="2:15" x14ac:dyDescent="0.25">
      <c r="O1" s="5" t="s">
        <v>76</v>
      </c>
    </row>
    <row r="2" spans="2:15" x14ac:dyDescent="0.25">
      <c r="O2" s="28">
        <v>5</v>
      </c>
    </row>
    <row r="3" spans="2:15" x14ac:dyDescent="0.25">
      <c r="D3" s="2" t="s">
        <v>65</v>
      </c>
      <c r="O3" s="28">
        <v>25</v>
      </c>
    </row>
    <row r="4" spans="2:15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O4" s="28">
        <v>50</v>
      </c>
    </row>
    <row r="5" spans="2:15" x14ac:dyDescent="0.25">
      <c r="B5" s="27" t="s">
        <v>64</v>
      </c>
      <c r="C5" s="31" t="s">
        <v>75</v>
      </c>
      <c r="D5" s="27" t="s">
        <v>63</v>
      </c>
      <c r="E5" s="27"/>
      <c r="F5" s="27" t="s">
        <v>71</v>
      </c>
      <c r="G5" s="27"/>
      <c r="H5" s="27" t="s">
        <v>70</v>
      </c>
      <c r="I5" s="26"/>
      <c r="J5" s="27" t="s">
        <v>60</v>
      </c>
      <c r="K5" s="26"/>
      <c r="L5" s="27" t="s">
        <v>59</v>
      </c>
      <c r="M5" s="27" t="s">
        <v>58</v>
      </c>
      <c r="O5" s="28">
        <v>86</v>
      </c>
    </row>
    <row r="6" spans="2:15" x14ac:dyDescent="0.25">
      <c r="B6" s="24">
        <v>10</v>
      </c>
      <c r="C6" s="28" cm="1">
        <f t="array" ref="C6:C27">IF($B$6:$B$27&gt;0,1,0)</f>
        <v>1</v>
      </c>
      <c r="D6" s="23">
        <v>1</v>
      </c>
      <c r="E6" s="21" t="str">
        <f t="shared" ref="E6:E27" si="0">VLOOKUP(D6,$J$6:$K$15,2)</f>
        <v>A</v>
      </c>
      <c r="F6" s="23">
        <v>3</v>
      </c>
      <c r="G6" s="21" t="s">
        <v>55</v>
      </c>
      <c r="H6" s="23">
        <v>4</v>
      </c>
      <c r="I6" s="21"/>
      <c r="J6" s="23">
        <v>1</v>
      </c>
      <c r="K6" s="23" t="s">
        <v>57</v>
      </c>
      <c r="L6" s="25">
        <f t="shared" ref="L6:L15" si="1">SUMIF($F$6:$F$27,J6,$B$6:$B$27)-SUMIF($D$6:$D$27,J6,$B$6:$B$27)</f>
        <v>-100</v>
      </c>
      <c r="M6" s="23">
        <v>-100</v>
      </c>
      <c r="O6" s="28">
        <v>91</v>
      </c>
    </row>
    <row r="7" spans="2:15" x14ac:dyDescent="0.25">
      <c r="B7" s="24">
        <v>0</v>
      </c>
      <c r="C7" s="28">
        <v>0</v>
      </c>
      <c r="D7" s="23">
        <v>1</v>
      </c>
      <c r="E7" s="21" t="str">
        <f t="shared" si="0"/>
        <v>A</v>
      </c>
      <c r="F7" s="23">
        <v>4</v>
      </c>
      <c r="G7" s="21" t="s">
        <v>54</v>
      </c>
      <c r="H7" s="23">
        <v>8</v>
      </c>
      <c r="I7" s="21"/>
      <c r="J7" s="23">
        <v>2</v>
      </c>
      <c r="K7" s="23" t="s">
        <v>56</v>
      </c>
      <c r="L7" s="25">
        <f t="shared" si="1"/>
        <v>-80</v>
      </c>
      <c r="M7" s="23">
        <v>-80</v>
      </c>
    </row>
    <row r="8" spans="2:15" x14ac:dyDescent="0.25">
      <c r="B8" s="24">
        <v>0</v>
      </c>
      <c r="C8" s="28">
        <v>0</v>
      </c>
      <c r="D8" s="23">
        <v>1</v>
      </c>
      <c r="E8" s="21" t="str">
        <f t="shared" si="0"/>
        <v>A</v>
      </c>
      <c r="F8" s="23">
        <v>5</v>
      </c>
      <c r="G8" s="21" t="s">
        <v>53</v>
      </c>
      <c r="H8" s="23">
        <v>7</v>
      </c>
      <c r="I8" s="21"/>
      <c r="J8" s="23">
        <v>3</v>
      </c>
      <c r="K8" s="23" t="s">
        <v>55</v>
      </c>
      <c r="L8" s="25">
        <f t="shared" si="1"/>
        <v>0</v>
      </c>
      <c r="M8" s="23">
        <v>0</v>
      </c>
    </row>
    <row r="9" spans="2:15" x14ac:dyDescent="0.25">
      <c r="B9" s="24">
        <v>90</v>
      </c>
      <c r="C9" s="28">
        <v>1</v>
      </c>
      <c r="D9" s="23">
        <v>1</v>
      </c>
      <c r="E9" s="21" t="str">
        <f t="shared" si="0"/>
        <v>A</v>
      </c>
      <c r="F9" s="23">
        <v>10</v>
      </c>
      <c r="G9" s="21" t="s">
        <v>72</v>
      </c>
      <c r="H9" s="23">
        <v>12</v>
      </c>
      <c r="I9" s="28"/>
      <c r="J9" s="23">
        <v>4</v>
      </c>
      <c r="K9" s="23" t="s">
        <v>54</v>
      </c>
      <c r="L9" s="25">
        <f t="shared" si="1"/>
        <v>0</v>
      </c>
      <c r="M9" s="23">
        <v>0</v>
      </c>
    </row>
    <row r="10" spans="2:15" x14ac:dyDescent="0.25">
      <c r="B10" s="24">
        <v>80</v>
      </c>
      <c r="C10" s="28">
        <v>1</v>
      </c>
      <c r="D10" s="23">
        <v>2</v>
      </c>
      <c r="E10" s="21" t="str">
        <f t="shared" si="0"/>
        <v>B</v>
      </c>
      <c r="F10" s="23">
        <v>3</v>
      </c>
      <c r="G10" s="21" t="s">
        <v>55</v>
      </c>
      <c r="H10" s="23">
        <v>4</v>
      </c>
      <c r="I10" s="21"/>
      <c r="J10" s="23">
        <v>5</v>
      </c>
      <c r="K10" s="23" t="s">
        <v>53</v>
      </c>
      <c r="L10" s="25">
        <f t="shared" si="1"/>
        <v>0</v>
      </c>
      <c r="M10" s="23">
        <v>0</v>
      </c>
    </row>
    <row r="11" spans="2:15" x14ac:dyDescent="0.25">
      <c r="B11" s="24">
        <v>0</v>
      </c>
      <c r="C11" s="28">
        <v>0</v>
      </c>
      <c r="D11" s="23">
        <v>2</v>
      </c>
      <c r="E11" s="21" t="str">
        <f t="shared" si="0"/>
        <v>B</v>
      </c>
      <c r="F11" s="23">
        <v>4</v>
      </c>
      <c r="G11" s="21" t="s">
        <v>54</v>
      </c>
      <c r="H11" s="23">
        <v>1</v>
      </c>
      <c r="I11" s="21"/>
      <c r="J11" s="23">
        <v>6</v>
      </c>
      <c r="K11" s="23" t="s">
        <v>69</v>
      </c>
      <c r="L11" s="25">
        <f t="shared" si="1"/>
        <v>0</v>
      </c>
      <c r="M11" s="23">
        <v>0</v>
      </c>
    </row>
    <row r="12" spans="2:15" x14ac:dyDescent="0.25">
      <c r="B12" s="24">
        <v>0</v>
      </c>
      <c r="C12" s="28">
        <v>0</v>
      </c>
      <c r="D12" s="23">
        <v>2</v>
      </c>
      <c r="E12" s="21" t="str">
        <f t="shared" si="0"/>
        <v>B</v>
      </c>
      <c r="F12" s="23">
        <v>5</v>
      </c>
      <c r="G12" s="21" t="s">
        <v>53</v>
      </c>
      <c r="H12" s="23">
        <v>5</v>
      </c>
      <c r="I12" s="21"/>
      <c r="J12" s="23">
        <v>7</v>
      </c>
      <c r="K12" s="23" t="s">
        <v>68</v>
      </c>
      <c r="L12" s="25">
        <f t="shared" si="1"/>
        <v>0</v>
      </c>
      <c r="M12" s="23">
        <v>0</v>
      </c>
    </row>
    <row r="13" spans="2:15" x14ac:dyDescent="0.25">
      <c r="B13" s="24">
        <v>0</v>
      </c>
      <c r="C13" s="28">
        <v>0</v>
      </c>
      <c r="D13" s="23">
        <v>3</v>
      </c>
      <c r="E13" s="21" t="str">
        <f t="shared" si="0"/>
        <v>C</v>
      </c>
      <c r="F13" s="23">
        <v>6</v>
      </c>
      <c r="G13" s="21" t="s">
        <v>69</v>
      </c>
      <c r="H13" s="23">
        <v>10</v>
      </c>
      <c r="I13" s="21"/>
      <c r="J13" s="23">
        <v>8</v>
      </c>
      <c r="K13" s="23" t="s">
        <v>67</v>
      </c>
      <c r="L13" s="25">
        <f t="shared" si="1"/>
        <v>0</v>
      </c>
      <c r="M13" s="23">
        <v>0</v>
      </c>
    </row>
    <row r="14" spans="2:15" x14ac:dyDescent="0.25">
      <c r="B14" s="24">
        <v>90</v>
      </c>
      <c r="C14" s="28">
        <v>1</v>
      </c>
      <c r="D14" s="23">
        <v>3</v>
      </c>
      <c r="E14" s="21" t="str">
        <f t="shared" si="0"/>
        <v>C</v>
      </c>
      <c r="F14" s="23">
        <v>7</v>
      </c>
      <c r="G14" s="21" t="s">
        <v>68</v>
      </c>
      <c r="H14" s="23">
        <v>2</v>
      </c>
      <c r="I14" s="21"/>
      <c r="J14" s="23">
        <v>9</v>
      </c>
      <c r="K14" s="23" t="s">
        <v>73</v>
      </c>
      <c r="L14" s="25">
        <f t="shared" si="1"/>
        <v>90</v>
      </c>
      <c r="M14" s="23">
        <v>90</v>
      </c>
    </row>
    <row r="15" spans="2:15" x14ac:dyDescent="0.25">
      <c r="B15" s="24">
        <v>0</v>
      </c>
      <c r="C15" s="28">
        <v>0</v>
      </c>
      <c r="D15" s="23">
        <v>3</v>
      </c>
      <c r="E15" s="21" t="str">
        <f t="shared" si="0"/>
        <v>C</v>
      </c>
      <c r="F15" s="23">
        <v>8</v>
      </c>
      <c r="G15" s="21" t="s">
        <v>67</v>
      </c>
      <c r="H15" s="23">
        <v>4</v>
      </c>
      <c r="I15" s="21"/>
      <c r="J15" s="23">
        <v>10</v>
      </c>
      <c r="K15" s="23" t="s">
        <v>72</v>
      </c>
      <c r="L15" s="25">
        <f t="shared" si="1"/>
        <v>90</v>
      </c>
      <c r="M15" s="23">
        <v>90</v>
      </c>
    </row>
    <row r="16" spans="2:15" x14ac:dyDescent="0.25">
      <c r="B16" s="24">
        <v>0</v>
      </c>
      <c r="C16" s="28">
        <v>0</v>
      </c>
      <c r="D16" s="23">
        <v>4</v>
      </c>
      <c r="E16" s="21" t="str">
        <f t="shared" si="0"/>
        <v>D</v>
      </c>
      <c r="F16" s="23">
        <v>6</v>
      </c>
      <c r="G16" s="21" t="s">
        <v>69</v>
      </c>
      <c r="H16" s="23">
        <v>4</v>
      </c>
      <c r="I16" s="21"/>
      <c r="J16" s="21"/>
      <c r="K16" s="21"/>
      <c r="L16" s="21"/>
      <c r="M16" s="21"/>
    </row>
    <row r="17" spans="2:13" x14ac:dyDescent="0.25">
      <c r="B17" s="24">
        <v>0</v>
      </c>
      <c r="C17" s="28">
        <v>0</v>
      </c>
      <c r="D17" s="23">
        <v>4</v>
      </c>
      <c r="E17" s="21" t="str">
        <f t="shared" si="0"/>
        <v>D</v>
      </c>
      <c r="F17" s="23">
        <v>7</v>
      </c>
      <c r="G17" s="21" t="s">
        <v>68</v>
      </c>
      <c r="H17" s="23">
        <v>8</v>
      </c>
      <c r="I17" s="21"/>
      <c r="J17" s="21"/>
      <c r="K17" s="21"/>
      <c r="L17" s="21"/>
      <c r="M17" s="21"/>
    </row>
    <row r="18" spans="2:13" x14ac:dyDescent="0.25">
      <c r="B18" s="24">
        <v>0</v>
      </c>
      <c r="C18" s="28">
        <v>0</v>
      </c>
      <c r="D18" s="23">
        <v>4</v>
      </c>
      <c r="E18" s="21" t="str">
        <f t="shared" si="0"/>
        <v>D</v>
      </c>
      <c r="F18" s="23">
        <v>8</v>
      </c>
      <c r="G18" s="21" t="s">
        <v>67</v>
      </c>
      <c r="H18" s="23">
        <v>9</v>
      </c>
      <c r="I18" s="21"/>
      <c r="J18" s="21"/>
      <c r="K18" s="21"/>
      <c r="L18" s="21"/>
      <c r="M18" s="21"/>
    </row>
    <row r="19" spans="2:13" x14ac:dyDescent="0.25">
      <c r="B19" s="24">
        <v>0</v>
      </c>
      <c r="C19" s="28">
        <v>0</v>
      </c>
      <c r="D19" s="23">
        <v>5</v>
      </c>
      <c r="E19" s="21" t="str">
        <f t="shared" si="0"/>
        <v>E</v>
      </c>
      <c r="F19" s="23">
        <v>6</v>
      </c>
      <c r="G19" s="21" t="s">
        <v>69</v>
      </c>
      <c r="H19" s="23">
        <v>10</v>
      </c>
      <c r="I19" s="21"/>
      <c r="J19" s="21"/>
      <c r="K19" s="21"/>
      <c r="L19" s="21"/>
      <c r="M19" s="21"/>
    </row>
    <row r="20" spans="2:13" x14ac:dyDescent="0.25">
      <c r="B20" s="24">
        <v>0</v>
      </c>
      <c r="C20" s="28">
        <v>0</v>
      </c>
      <c r="D20" s="23">
        <v>5</v>
      </c>
      <c r="E20" s="21" t="str">
        <f t="shared" si="0"/>
        <v>E</v>
      </c>
      <c r="F20" s="23">
        <v>7</v>
      </c>
      <c r="G20" s="21" t="s">
        <v>68</v>
      </c>
      <c r="H20" s="23">
        <v>13</v>
      </c>
      <c r="I20" s="21"/>
      <c r="J20" s="21"/>
      <c r="K20" s="21"/>
      <c r="L20" s="21"/>
      <c r="M20" s="21"/>
    </row>
    <row r="21" spans="2:13" x14ac:dyDescent="0.25">
      <c r="B21" s="24">
        <v>0</v>
      </c>
      <c r="C21" s="28">
        <v>0</v>
      </c>
      <c r="D21" s="23">
        <v>5</v>
      </c>
      <c r="E21" s="21" t="str">
        <f t="shared" si="0"/>
        <v>E</v>
      </c>
      <c r="F21" s="23">
        <v>8</v>
      </c>
      <c r="G21" s="21" t="s">
        <v>67</v>
      </c>
      <c r="H21" s="23">
        <v>12</v>
      </c>
      <c r="I21" s="21"/>
      <c r="J21" s="21"/>
      <c r="K21" s="21"/>
      <c r="L21" s="21"/>
      <c r="M21" s="21"/>
    </row>
    <row r="22" spans="2:13" x14ac:dyDescent="0.25">
      <c r="B22" s="24">
        <v>0</v>
      </c>
      <c r="C22" s="28">
        <v>0</v>
      </c>
      <c r="D22" s="23">
        <v>6</v>
      </c>
      <c r="E22" s="21" t="str">
        <f t="shared" si="0"/>
        <v>F</v>
      </c>
      <c r="F22" s="23">
        <v>9</v>
      </c>
      <c r="G22" s="21" t="s">
        <v>73</v>
      </c>
      <c r="H22" s="23">
        <v>11</v>
      </c>
      <c r="I22" s="21"/>
      <c r="J22" s="21"/>
      <c r="K22" s="21"/>
      <c r="L22" s="21"/>
      <c r="M22" s="21"/>
    </row>
    <row r="23" spans="2:13" x14ac:dyDescent="0.25">
      <c r="B23" s="24">
        <v>0</v>
      </c>
      <c r="C23" s="28">
        <v>0</v>
      </c>
      <c r="D23" s="23">
        <v>6</v>
      </c>
      <c r="E23" s="21" t="str">
        <f t="shared" si="0"/>
        <v>F</v>
      </c>
      <c r="F23" s="23">
        <v>10</v>
      </c>
      <c r="G23" s="21" t="s">
        <v>72</v>
      </c>
      <c r="H23" s="23">
        <v>5</v>
      </c>
      <c r="I23" s="21"/>
      <c r="J23" s="21"/>
      <c r="K23" s="21"/>
      <c r="L23" s="21"/>
      <c r="M23" s="21"/>
    </row>
    <row r="24" spans="2:13" x14ac:dyDescent="0.25">
      <c r="B24" s="24">
        <v>90</v>
      </c>
      <c r="C24" s="28">
        <v>1</v>
      </c>
      <c r="D24" s="23">
        <v>7</v>
      </c>
      <c r="E24" s="21" t="str">
        <f t="shared" si="0"/>
        <v>G</v>
      </c>
      <c r="F24" s="23">
        <v>9</v>
      </c>
      <c r="G24" s="21" t="s">
        <v>73</v>
      </c>
      <c r="H24" s="23">
        <v>6</v>
      </c>
      <c r="I24" s="21"/>
      <c r="J24" s="21"/>
      <c r="K24" s="21"/>
      <c r="L24" s="21"/>
      <c r="M24" s="21"/>
    </row>
    <row r="25" spans="2:13" x14ac:dyDescent="0.25">
      <c r="B25" s="24">
        <v>0</v>
      </c>
      <c r="C25" s="28">
        <v>0</v>
      </c>
      <c r="D25" s="23">
        <v>7</v>
      </c>
      <c r="E25" s="21" t="str">
        <f t="shared" si="0"/>
        <v>G</v>
      </c>
      <c r="F25" s="23">
        <v>10</v>
      </c>
      <c r="G25" s="21" t="s">
        <v>72</v>
      </c>
      <c r="H25" s="23">
        <v>7</v>
      </c>
      <c r="I25" s="21"/>
      <c r="J25" s="28"/>
      <c r="K25" s="28"/>
      <c r="L25" s="28"/>
      <c r="M25" s="28"/>
    </row>
    <row r="26" spans="2:13" x14ac:dyDescent="0.25">
      <c r="B26" s="24">
        <v>0</v>
      </c>
      <c r="C26" s="28">
        <v>0</v>
      </c>
      <c r="D26" s="23">
        <v>8</v>
      </c>
      <c r="E26" s="21" t="str">
        <f t="shared" si="0"/>
        <v>H</v>
      </c>
      <c r="F26" s="23">
        <v>9</v>
      </c>
      <c r="G26" s="21" t="s">
        <v>73</v>
      </c>
      <c r="H26" s="23">
        <v>10</v>
      </c>
      <c r="I26" s="28"/>
      <c r="J26" s="28"/>
      <c r="K26" s="28"/>
      <c r="L26" s="28"/>
      <c r="M26" s="28"/>
    </row>
    <row r="27" spans="2:13" x14ac:dyDescent="0.25">
      <c r="B27" s="24">
        <v>0</v>
      </c>
      <c r="C27" s="28">
        <v>0</v>
      </c>
      <c r="D27" s="23">
        <v>8</v>
      </c>
      <c r="E27" s="21" t="str">
        <f t="shared" si="0"/>
        <v>H</v>
      </c>
      <c r="F27" s="23">
        <v>10</v>
      </c>
      <c r="G27" s="21" t="s">
        <v>72</v>
      </c>
      <c r="H27" s="23">
        <v>9</v>
      </c>
      <c r="I27" s="28"/>
      <c r="J27" s="28"/>
      <c r="K27" s="28"/>
      <c r="L27" s="28"/>
      <c r="M27" s="28"/>
    </row>
    <row r="28" spans="2:13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2:13" x14ac:dyDescent="0.25">
      <c r="B29" s="28"/>
      <c r="C29" s="28"/>
      <c r="D29" s="28"/>
      <c r="E29" s="28"/>
      <c r="F29" s="21"/>
      <c r="G29" s="21" t="s">
        <v>66</v>
      </c>
      <c r="H29" s="22" cm="1">
        <f t="array" ref="H29">IF((AND(B24=O2:O6)),SUMPRODUCT(B6:B27,H6:H27)+SUMPRODUCT(B6:B27,C6:C27)*10,SUMPRODUCT(B6:B27,H6:H27)+SUMPRODUCT(B6:B27,C6:C27)*10)</f>
        <v>5760</v>
      </c>
      <c r="I29" s="28"/>
      <c r="J29" s="28"/>
      <c r="K29" s="28"/>
      <c r="L29" s="28"/>
      <c r="M29" s="28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3940-D2E4-40F7-A03D-C9B3D1A085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q1.ProductsAndResources</vt:lpstr>
      <vt:lpstr>Sensitivity Report q1</vt:lpstr>
      <vt:lpstr>q1.e</vt:lpstr>
      <vt:lpstr>Sensitivity Report q1.e</vt:lpstr>
      <vt:lpstr>q1.g</vt:lpstr>
      <vt:lpstr>Sensitivity Report q1.g</vt:lpstr>
      <vt:lpstr>q1.j</vt:lpstr>
      <vt:lpstr>Sensitivity Report q1.j</vt:lpstr>
      <vt:lpstr>q1.l</vt:lpstr>
      <vt:lpstr>q2.a</vt:lpstr>
      <vt:lpstr>q2.b</vt:lpstr>
      <vt:lpstr>q2.c</vt:lpstr>
      <vt:lpstr>q2.d</vt:lpstr>
      <vt:lpstr>q2.e</vt:lpstr>
      <vt:lpstr>q2.e(proof)</vt:lpstr>
      <vt:lpstr>q2.f</vt:lpstr>
      <vt:lpstr>q2.g </vt:lpstr>
      <vt:lpstr>q2.h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ClockworK</dc:creator>
  <cp:lastModifiedBy>ClockworK</cp:lastModifiedBy>
  <dcterms:created xsi:type="dcterms:W3CDTF">2021-09-22T17:11:09Z</dcterms:created>
  <dcterms:modified xsi:type="dcterms:W3CDTF">2021-09-29T21:44:04Z</dcterms:modified>
</cp:coreProperties>
</file>