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ckworK\Desktop\BIM\Assingment 1\"/>
    </mc:Choice>
  </mc:AlternateContent>
  <xr:revisionPtr revIDLastSave="0" documentId="13_ncr:1_{D41CD80D-99A1-4618-B379-F0F8EECF2F15}" xr6:coauthVersionLast="47" xr6:coauthVersionMax="47" xr10:uidLastSave="{00000000-0000-0000-0000-000000000000}"/>
  <bookViews>
    <workbookView xWindow="20640" yWindow="4770" windowWidth="19035" windowHeight="14355" activeTab="7" xr2:uid="{62D69A7F-AA26-4BB9-ABBD-45E8C0B434E5}"/>
  </bookViews>
  <sheets>
    <sheet name="q2.a" sheetId="1" r:id="rId1"/>
    <sheet name="q2.b" sheetId="2" r:id="rId2"/>
    <sheet name="q2.c" sheetId="3" r:id="rId3"/>
    <sheet name="q2.d" sheetId="4" r:id="rId4"/>
    <sheet name="q2.e" sheetId="5" r:id="rId5"/>
    <sheet name="q2.e(proof)" sheetId="6" r:id="rId6"/>
    <sheet name="q2.f" sheetId="7" r:id="rId7"/>
    <sheet name="q2.g not finished" sheetId="8" r:id="rId8"/>
    <sheet name="q2.h" sheetId="9" r:id="rId9"/>
  </sheets>
  <definedNames>
    <definedName name="solver_adj" localSheetId="0" hidden="1">'q2.a'!$C$6:$C$11</definedName>
    <definedName name="solver_adj" localSheetId="1" hidden="1">'q2.b'!$B$6:$B$20</definedName>
    <definedName name="solver_adj" localSheetId="2" hidden="1">'q2.c'!$B$6:$B$26</definedName>
    <definedName name="solver_adj" localSheetId="3" hidden="1">'q2.d'!$B$6:$B$27</definedName>
    <definedName name="solver_adj" localSheetId="4" hidden="1">'q2.e'!$B$6:$B$27</definedName>
    <definedName name="solver_adj" localSheetId="5" hidden="1">'q2.e(proof)'!$C$6:$C$10</definedName>
    <definedName name="solver_adj" localSheetId="6" hidden="1">'q2.f'!$B$6:$B$27</definedName>
    <definedName name="solver_adj" localSheetId="7" hidden="1">'q2.g not finished'!$B$6:$B$27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0" hidden="1">'q2.a'!$C$6:$C$11</definedName>
    <definedName name="solver_lhs1" localSheetId="1" hidden="1">'q2.b'!$B$6:$B$20</definedName>
    <definedName name="solver_lhs1" localSheetId="2" hidden="1">'q2.c'!$B$6:$B$26</definedName>
    <definedName name="solver_lhs1" localSheetId="3" hidden="1">'q2.d'!$B$6:$B$27</definedName>
    <definedName name="solver_lhs1" localSheetId="4" hidden="1">'q2.e'!$B$6:$B$27</definedName>
    <definedName name="solver_lhs1" localSheetId="5" hidden="1">'q2.e(proof)'!$C$6:$C$10</definedName>
    <definedName name="solver_lhs1" localSheetId="6" hidden="1">'q2.f'!$B$6:$B$27</definedName>
    <definedName name="solver_lhs1" localSheetId="7" hidden="1">'q2.g not finished'!$B$6:$B$27</definedName>
    <definedName name="solver_lhs2" localSheetId="0" hidden="1">'q2.a'!$L$6:$L$10</definedName>
    <definedName name="solver_lhs2" localSheetId="1" hidden="1">'q2.b'!$K$6:$K$13</definedName>
    <definedName name="solver_lhs2" localSheetId="2" hidden="1">'q2.c'!$K$6:$K$15</definedName>
    <definedName name="solver_lhs2" localSheetId="3" hidden="1">'q2.d'!$K$6:$K$15</definedName>
    <definedName name="solver_lhs2" localSheetId="4" hidden="1">'q2.e'!$K$6:$K$15</definedName>
    <definedName name="solver_lhs2" localSheetId="5" hidden="1">'q2.e(proof)'!$L$6:$L$11</definedName>
    <definedName name="solver_lhs2" localSheetId="6" hidden="1">'q2.f'!$L$6:$L$15</definedName>
    <definedName name="solver_lhs2" localSheetId="7" hidden="1">'q2.g not finished'!$L$6:$L$15</definedName>
    <definedName name="solver_lhs3" localSheetId="7" hidden="1">'q2.g not finished'!$L$6:$L$15</definedName>
    <definedName name="solver_lhs4" localSheetId="7" hidden="1">'q2.g not finished'!$L$6:$L$15</definedName>
    <definedName name="solver_lhs5" localSheetId="7" hidden="1">'q2.g not finished'!$L$6:$L$15</definedName>
    <definedName name="solver_lhs6" localSheetId="7" hidden="1">'q2.g not finished'!$L$6:$L$15</definedName>
    <definedName name="solver_lhs7" localSheetId="7" hidden="1">'q2.g not finished'!$L$6:$L$15</definedName>
    <definedName name="solver_lhs8" localSheetId="7" hidden="1">'q2.g not finished'!$L$6:$L$15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um" localSheetId="4" hidden="1">2</definedName>
    <definedName name="solver_num" localSheetId="5" hidden="1">2</definedName>
    <definedName name="solver_num" localSheetId="6" hidden="1">2</definedName>
    <definedName name="solver_num" localSheetId="7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0" hidden="1">'q2.a'!$H$13</definedName>
    <definedName name="solver_opt" localSheetId="1" hidden="1">'q2.b'!$G$21</definedName>
    <definedName name="solver_opt" localSheetId="2" hidden="1">'q2.c'!$G$29</definedName>
    <definedName name="solver_opt" localSheetId="3" hidden="1">'q2.d'!$G$29</definedName>
    <definedName name="solver_opt" localSheetId="4" hidden="1">'q2.e'!$G$29</definedName>
    <definedName name="solver_opt" localSheetId="5" hidden="1">'q2.e(proof)'!$H$12</definedName>
    <definedName name="solver_opt" localSheetId="6" hidden="1">'q2.f'!$H$29</definedName>
    <definedName name="solver_opt" localSheetId="7" hidden="1">'q2.g not finished'!$H$29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3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2" localSheetId="4" hidden="1">2</definedName>
    <definedName name="solver_rel2" localSheetId="5" hidden="1">2</definedName>
    <definedName name="solver_rel2" localSheetId="6" hidden="1">2</definedName>
    <definedName name="solver_rel2" localSheetId="7" hidden="1">2</definedName>
    <definedName name="solver_rel3" localSheetId="7" hidden="1">2</definedName>
    <definedName name="solver_rel4" localSheetId="7" hidden="1">2</definedName>
    <definedName name="solver_rel5" localSheetId="7" hidden="1">2</definedName>
    <definedName name="solver_rel6" localSheetId="7" hidden="1">2</definedName>
    <definedName name="solver_rel7" localSheetId="7" hidden="1">2</definedName>
    <definedName name="solver_rel8" localSheetId="7" hidden="1">2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1" localSheetId="5" hidden="1">0</definedName>
    <definedName name="solver_rhs1" localSheetId="6" hidden="1">0</definedName>
    <definedName name="solver_rhs1" localSheetId="7" hidden="1">0</definedName>
    <definedName name="solver_rhs2" localSheetId="0" hidden="1">'q2.a'!$M$6:$M$10</definedName>
    <definedName name="solver_rhs2" localSheetId="1" hidden="1">'q2.b'!$L$6:$L$13</definedName>
    <definedName name="solver_rhs2" localSheetId="2" hidden="1">'q2.c'!$L$6:$L$15</definedName>
    <definedName name="solver_rhs2" localSheetId="3" hidden="1">'q2.d'!$L$6:$L$15</definedName>
    <definedName name="solver_rhs2" localSheetId="4" hidden="1">'q2.e'!$L$6:$L$15</definedName>
    <definedName name="solver_rhs2" localSheetId="5" hidden="1">'q2.e(proof)'!$M$6:$M$11</definedName>
    <definedName name="solver_rhs2" localSheetId="6" hidden="1">'q2.f'!$M$6:$M$15</definedName>
    <definedName name="solver_rhs2" localSheetId="7" hidden="1">'q2.g not finished'!$M$6:$M$15</definedName>
    <definedName name="solver_rhs3" localSheetId="7" hidden="1">'q2.g not finished'!$M$6:$M$15</definedName>
    <definedName name="solver_rhs4" localSheetId="7" hidden="1">'q2.g not finished'!$M$6:$M$15</definedName>
    <definedName name="solver_rhs5" localSheetId="7" hidden="1">'q2.g not finished'!$M$6:$M$15</definedName>
    <definedName name="solver_rhs6" localSheetId="7" hidden="1">'q2.g not finished'!$M$6:$M$15</definedName>
    <definedName name="solver_rhs7" localSheetId="7" hidden="1">'q2.g not finished'!$M$6:$M$15</definedName>
    <definedName name="solver_rhs8" localSheetId="7" hidden="1">'q2.g not finished'!$M$6:$M$15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0.05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1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5" l="1"/>
  <c r="D6" i="2"/>
  <c r="H13" i="1"/>
  <c r="E7" i="1"/>
  <c r="E8" i="1"/>
  <c r="E9" i="1"/>
  <c r="E10" i="1"/>
  <c r="E11" i="1"/>
  <c r="E6" i="1"/>
  <c r="O11" i="8" a="1"/>
  <c r="O11" i="8" s="1"/>
  <c r="E27" i="8"/>
  <c r="E26" i="8"/>
  <c r="E25" i="8"/>
  <c r="E24" i="8"/>
  <c r="E23" i="8"/>
  <c r="E22" i="8"/>
  <c r="E21" i="8"/>
  <c r="E20" i="8"/>
  <c r="E19" i="8"/>
  <c r="E18" i="8"/>
  <c r="E17" i="8"/>
  <c r="E16" i="8"/>
  <c r="L15" i="8"/>
  <c r="E15" i="8"/>
  <c r="E14" i="8"/>
  <c r="L13" i="8"/>
  <c r="E13" i="8"/>
  <c r="E12" i="8"/>
  <c r="L11" i="8"/>
  <c r="E11" i="8"/>
  <c r="L10" i="8"/>
  <c r="E10" i="8"/>
  <c r="L9" i="8"/>
  <c r="E9" i="8"/>
  <c r="L8" i="8"/>
  <c r="E8" i="8"/>
  <c r="L7" i="8"/>
  <c r="E7" i="8"/>
  <c r="L6" i="8"/>
  <c r="E6" i="8"/>
  <c r="C6" i="7" a="1"/>
  <c r="C6" i="7" s="1"/>
  <c r="H29" i="7" s="1"/>
  <c r="L6" i="7"/>
  <c r="E27" i="7"/>
  <c r="E26" i="7"/>
  <c r="E25" i="7"/>
  <c r="E24" i="7"/>
  <c r="E23" i="7"/>
  <c r="E22" i="7"/>
  <c r="E21" i="7"/>
  <c r="E20" i="7"/>
  <c r="E19" i="7"/>
  <c r="E18" i="7"/>
  <c r="E17" i="7"/>
  <c r="E16" i="7"/>
  <c r="L15" i="7"/>
  <c r="E15" i="7"/>
  <c r="L14" i="7"/>
  <c r="E14" i="7"/>
  <c r="L13" i="7"/>
  <c r="E13" i="7"/>
  <c r="L12" i="7"/>
  <c r="E12" i="7"/>
  <c r="L11" i="7"/>
  <c r="E11" i="7"/>
  <c r="L10" i="7"/>
  <c r="E10" i="7"/>
  <c r="L9" i="7"/>
  <c r="E9" i="7"/>
  <c r="L8" i="7"/>
  <c r="E8" i="7"/>
  <c r="L7" i="7"/>
  <c r="E7" i="7"/>
  <c r="E6" i="7"/>
  <c r="K15" i="5"/>
  <c r="E10" i="6"/>
  <c r="E9" i="6"/>
  <c r="E8" i="6"/>
  <c r="E7" i="6"/>
  <c r="E6" i="6"/>
  <c r="L11" i="6"/>
  <c r="L10" i="6"/>
  <c r="L9" i="6"/>
  <c r="L8" i="6"/>
  <c r="L7" i="6"/>
  <c r="L6" i="6"/>
  <c r="D7" i="2"/>
  <c r="L6" i="1"/>
  <c r="L10" i="1"/>
  <c r="L9" i="1"/>
  <c r="L8" i="1"/>
  <c r="L7" i="1"/>
  <c r="H12" i="6"/>
  <c r="K6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K14" i="5"/>
  <c r="D14" i="5"/>
  <c r="K13" i="5"/>
  <c r="D13" i="5"/>
  <c r="K12" i="5"/>
  <c r="D12" i="5"/>
  <c r="K11" i="5"/>
  <c r="D11" i="5"/>
  <c r="K10" i="5"/>
  <c r="D10" i="5"/>
  <c r="K9" i="5"/>
  <c r="D9" i="5"/>
  <c r="K8" i="5"/>
  <c r="D8" i="5"/>
  <c r="K7" i="5"/>
  <c r="D7" i="5"/>
  <c r="D6" i="5"/>
  <c r="K15" i="4"/>
  <c r="K14" i="4"/>
  <c r="K13" i="4"/>
  <c r="K12" i="4"/>
  <c r="K11" i="4"/>
  <c r="K10" i="4"/>
  <c r="K9" i="4"/>
  <c r="K8" i="4"/>
  <c r="K7" i="4"/>
  <c r="K6" i="4"/>
  <c r="D10" i="4"/>
  <c r="D9" i="4"/>
  <c r="D8" i="4"/>
  <c r="G29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7" i="4"/>
  <c r="D6" i="4"/>
  <c r="G29" i="3"/>
  <c r="D2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6" i="3"/>
  <c r="K15" i="3"/>
  <c r="K14" i="3"/>
  <c r="K13" i="3"/>
  <c r="K12" i="3"/>
  <c r="K11" i="3"/>
  <c r="K10" i="3"/>
  <c r="K9" i="3"/>
  <c r="K8" i="3"/>
  <c r="K7" i="3"/>
  <c r="K6" i="3"/>
  <c r="K13" i="2"/>
  <c r="K12" i="2"/>
  <c r="K11" i="2"/>
  <c r="K10" i="2"/>
  <c r="K9" i="2"/>
  <c r="K8" i="2"/>
  <c r="K7" i="2"/>
  <c r="K6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G21" i="2"/>
  <c r="C6" i="8" l="1" a="1"/>
  <c r="C6" i="8" s="1"/>
  <c r="H29" i="8" s="1" a="1"/>
  <c r="H29" i="8" s="1"/>
  <c r="L14" i="8"/>
  <c r="L1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<sst xmlns="http://schemas.openxmlformats.org/spreadsheetml/2006/main" count="281" uniqueCount="26">
  <si>
    <t>Ass q2</t>
  </si>
  <si>
    <t>Ship</t>
  </si>
  <si>
    <t>From</t>
  </si>
  <si>
    <t>to</t>
  </si>
  <si>
    <t>unit cost</t>
  </si>
  <si>
    <t>A</t>
  </si>
  <si>
    <t>B</t>
  </si>
  <si>
    <t>C</t>
  </si>
  <si>
    <t>D</t>
  </si>
  <si>
    <t>E</t>
  </si>
  <si>
    <t>Total transport cost</t>
  </si>
  <si>
    <t>Nodes</t>
  </si>
  <si>
    <t>Net Flow</t>
  </si>
  <si>
    <t>Supply/Demand</t>
  </si>
  <si>
    <t>F</t>
  </si>
  <si>
    <t>G</t>
  </si>
  <si>
    <t>H</t>
  </si>
  <si>
    <t>To</t>
  </si>
  <si>
    <t>Unit cost</t>
  </si>
  <si>
    <t>J</t>
  </si>
  <si>
    <t>K</t>
  </si>
  <si>
    <t xml:space="preserve"> </t>
  </si>
  <si>
    <t>positive flow(1) else 0</t>
  </si>
  <si>
    <t>list</t>
  </si>
  <si>
    <t>random</t>
  </si>
  <si>
    <t>Minimul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</si>
</sst>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13</xdr:row>
      <xdr:rowOff>0</xdr:rowOff>
    </xdr:from>
    <xdr:to>
      <xdr:col>11</xdr:col>
      <xdr:colOff>752475</xdr:colOff>
      <xdr:row>17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8A4C7C-DC39-40B1-B101-0259D70B9DD5}"/>
            </a:ext>
          </a:extLst>
        </xdr:cNvPr>
        <xdr:cNvSpPr txBox="1"/>
      </xdr:nvSpPr>
      <xdr:spPr>
        <a:xfrm>
          <a:off x="6276975" y="2476500"/>
          <a:ext cx="1790700" cy="9429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H13</a:t>
          </a:r>
        </a:p>
        <a:p>
          <a:r>
            <a:rPr lang="en-AU" sz="1100"/>
            <a:t>By Changing: C6:C11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B6:B20&gt;=0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L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6:L10=M6:M10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14</xdr:row>
      <xdr:rowOff>123825</xdr:rowOff>
    </xdr:from>
    <xdr:to>
      <xdr:col>11</xdr:col>
      <xdr:colOff>266700</xdr:colOff>
      <xdr:row>20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CAC90C-3830-4316-AEA7-F872D0B1FCFF}"/>
            </a:ext>
          </a:extLst>
        </xdr:cNvPr>
        <xdr:cNvSpPr txBox="1"/>
      </xdr:nvSpPr>
      <xdr:spPr>
        <a:xfrm>
          <a:off x="5495925" y="2790825"/>
          <a:ext cx="2076450" cy="1076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G21</a:t>
          </a:r>
        </a:p>
        <a:p>
          <a:r>
            <a:rPr lang="en-AU" sz="1100"/>
            <a:t>By Changing: B6:B20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B6:B20&gt;=0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K6:K13=L6:L13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22</xdr:row>
      <xdr:rowOff>57150</xdr:rowOff>
    </xdr:from>
    <xdr:to>
      <xdr:col>11</xdr:col>
      <xdr:colOff>619125</xdr:colOff>
      <xdr:row>27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23ED5-F066-46B7-94A6-B104BA732F83}"/>
            </a:ext>
          </a:extLst>
        </xdr:cNvPr>
        <xdr:cNvSpPr txBox="1"/>
      </xdr:nvSpPr>
      <xdr:spPr>
        <a:xfrm>
          <a:off x="5248275" y="4248150"/>
          <a:ext cx="2247900" cy="1076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G29</a:t>
          </a:r>
        </a:p>
        <a:p>
          <a:r>
            <a:rPr lang="en-AU" sz="1100"/>
            <a:t>By Changing: B6:B26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B6:B26&gt;=0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K6:K15=L6:L15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18</xdr:row>
      <xdr:rowOff>57150</xdr:rowOff>
    </xdr:from>
    <xdr:to>
      <xdr:col>11</xdr:col>
      <xdr:colOff>552450</xdr:colOff>
      <xdr:row>23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DF38E5-CC44-4EFE-8A31-69F72EA4FFCB}"/>
            </a:ext>
          </a:extLst>
        </xdr:cNvPr>
        <xdr:cNvSpPr txBox="1"/>
      </xdr:nvSpPr>
      <xdr:spPr>
        <a:xfrm>
          <a:off x="5181600" y="3486150"/>
          <a:ext cx="2476500" cy="10763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G29</a:t>
          </a:r>
        </a:p>
        <a:p>
          <a:r>
            <a:rPr lang="en-AU" sz="1100"/>
            <a:t>By Changing: B6:B27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B6:B27&gt;=0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K6:K15=L6:L15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18</xdr:row>
      <xdr:rowOff>57149</xdr:rowOff>
    </xdr:from>
    <xdr:to>
      <xdr:col>11</xdr:col>
      <xdr:colOff>552450</xdr:colOff>
      <xdr:row>26</xdr:row>
      <xdr:rowOff>161924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B32DFB-1759-4832-9A4D-70672E9F7D1C}"/>
            </a:ext>
          </a:extLst>
        </xdr:cNvPr>
        <xdr:cNvSpPr txBox="1"/>
      </xdr:nvSpPr>
      <xdr:spPr>
        <a:xfrm>
          <a:off x="5181600" y="3486149"/>
          <a:ext cx="2076450" cy="16287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G29</a:t>
          </a:r>
        </a:p>
        <a:p>
          <a:r>
            <a:rPr lang="en-AU" sz="1100"/>
            <a:t>By Changing: B6:B27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B6:B27&gt;=0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K6:K15=L6:L15</a:t>
          </a:r>
          <a:endParaRPr lang="en-AU">
            <a:effectLst/>
          </a:endParaRPr>
        </a:p>
        <a:p>
          <a:endParaRPr lang="en-AU" sz="1100"/>
        </a:p>
        <a:p>
          <a:r>
            <a:rPr lang="en-AU" sz="1100"/>
            <a:t>AC</a:t>
          </a:r>
          <a:r>
            <a:rPr lang="en-AU" sz="1100" baseline="0"/>
            <a:t> : decrease by $1</a:t>
          </a:r>
        </a:p>
        <a:p>
          <a:r>
            <a:rPr lang="en-AU" sz="1100" baseline="0"/>
            <a:t>CF : increase by $2</a:t>
          </a:r>
        </a:p>
        <a:p>
          <a:r>
            <a:rPr lang="en-AU" sz="1100" baseline="0"/>
            <a:t>CG : decrease by $1</a:t>
          </a:r>
          <a:endParaRPr lang="en-A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12</xdr:row>
      <xdr:rowOff>0</xdr:rowOff>
    </xdr:from>
    <xdr:to>
      <xdr:col>11</xdr:col>
      <xdr:colOff>752475</xdr:colOff>
      <xdr:row>16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285466-0F7E-43ED-97EF-62DF5F0FB91D}"/>
            </a:ext>
          </a:extLst>
        </xdr:cNvPr>
        <xdr:cNvSpPr txBox="1"/>
      </xdr:nvSpPr>
      <xdr:spPr>
        <a:xfrm>
          <a:off x="6276975" y="2476500"/>
          <a:ext cx="1790700" cy="9429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H13</a:t>
          </a:r>
        </a:p>
        <a:p>
          <a:r>
            <a:rPr lang="en-AU" sz="1100"/>
            <a:t>By Changing: C6:C11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B6:B20&gt;=0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L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6:L10=M6:M10</a:t>
          </a:r>
          <a:endParaRPr lang="en-AU">
            <a:effectLst/>
          </a:endParaRPr>
        </a:p>
        <a:p>
          <a:endParaRPr lang="en-AU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18</xdr:row>
      <xdr:rowOff>57149</xdr:rowOff>
    </xdr:from>
    <xdr:to>
      <xdr:col>12</xdr:col>
      <xdr:colOff>552450</xdr:colOff>
      <xdr:row>28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DD40F00-711D-44AA-8756-59E5871291A5}"/>
            </a:ext>
          </a:extLst>
        </xdr:cNvPr>
        <xdr:cNvSpPr txBox="1"/>
      </xdr:nvSpPr>
      <xdr:spPr>
        <a:xfrm>
          <a:off x="6581775" y="3486149"/>
          <a:ext cx="2076450" cy="202882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G29</a:t>
          </a:r>
        </a:p>
        <a:p>
          <a:r>
            <a:rPr lang="en-AU" sz="1100"/>
            <a:t>By Changing: B6:B27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B6:B27&gt;=0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K6:K15=L6:L15</a:t>
          </a:r>
          <a:endParaRPr lang="en-AU">
            <a:effectLst/>
          </a:endParaRPr>
        </a:p>
        <a:p>
          <a:endParaRPr lang="en-AU" sz="1100"/>
        </a:p>
        <a:p>
          <a:r>
            <a:rPr lang="en-AU" sz="1100"/>
            <a:t>AC</a:t>
          </a:r>
          <a:r>
            <a:rPr lang="en-AU" sz="1100" baseline="0"/>
            <a:t> : decrease by $1</a:t>
          </a:r>
        </a:p>
        <a:p>
          <a:r>
            <a:rPr lang="en-AU" sz="1100" baseline="0"/>
            <a:t>CF : increase by $2</a:t>
          </a:r>
        </a:p>
        <a:p>
          <a:r>
            <a:rPr lang="en-AU" sz="1100" baseline="0"/>
            <a:t>CG : decrease by $1</a:t>
          </a:r>
          <a:endParaRPr lang="en-AU" sz="1100"/>
        </a:p>
      </xdr:txBody>
    </xdr:sp>
    <xdr:clientData/>
  </xdr:twoCellAnchor>
  <xdr:twoCellAnchor>
    <xdr:from>
      <xdr:col>14</xdr:col>
      <xdr:colOff>285750</xdr:colOff>
      <xdr:row>6</xdr:row>
      <xdr:rowOff>28575</xdr:rowOff>
    </xdr:from>
    <xdr:to>
      <xdr:col>17</xdr:col>
      <xdr:colOff>95250</xdr:colOff>
      <xdr:row>32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4011E3-F480-4403-B3B1-5A237F3BD3CF}"/>
            </a:ext>
          </a:extLst>
        </xdr:cNvPr>
        <xdr:cNvSpPr txBox="1"/>
      </xdr:nvSpPr>
      <xdr:spPr>
        <a:xfrm>
          <a:off x="9610725" y="1171575"/>
          <a:ext cx="1638300" cy="499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From part 2.e, we notice that the edges where the flow is greater</a:t>
          </a:r>
          <a:r>
            <a:rPr lang="en-AU" sz="1100" baseline="0"/>
            <a:t> than 0 are, AE,BE,EH,HJ and HK.</a:t>
          </a:r>
        </a:p>
        <a:p>
          <a:endParaRPr lang="en-AU" sz="1100" baseline="0"/>
        </a:p>
        <a:p>
          <a:r>
            <a:rPr lang="en-AU" sz="1100" baseline="0"/>
            <a:t>The positive flow(1) else 0 column determines if the ship column is greater then 0 or not which help in applying the penatly term for the edges with flow greater than 0. </a:t>
          </a:r>
        </a:p>
        <a:p>
          <a:endParaRPr lang="en-AU" sz="1100" baseline="0"/>
        </a:p>
        <a:p>
          <a:r>
            <a:rPr lang="en-AU" sz="1100" baseline="0"/>
            <a:t>in the objective function we just update it by applying the additional penatly for the particular edges (SUMPRODUCT(B6:B27,C6:C27)*10).</a:t>
          </a:r>
        </a:p>
        <a:p>
          <a:endParaRPr lang="en-AU" sz="1100" baseline="0"/>
        </a:p>
        <a:p>
          <a:r>
            <a:rPr lang="en-AU" sz="1100" baseline="0"/>
            <a:t>We can see that the total minimum cost goes up from the solution of 2.e which makes sense as the penatly is increasing the cost.</a:t>
          </a:r>
        </a:p>
        <a:p>
          <a:endParaRPr lang="en-A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18</xdr:row>
      <xdr:rowOff>57149</xdr:rowOff>
    </xdr:from>
    <xdr:to>
      <xdr:col>12</xdr:col>
      <xdr:colOff>552450</xdr:colOff>
      <xdr:row>28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576630-5627-45ED-BFEB-0ED17C126AAE}"/>
            </a:ext>
          </a:extLst>
        </xdr:cNvPr>
        <xdr:cNvSpPr txBox="1"/>
      </xdr:nvSpPr>
      <xdr:spPr>
        <a:xfrm>
          <a:off x="6581775" y="3486149"/>
          <a:ext cx="2076450" cy="202882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Minimize: G29</a:t>
          </a:r>
        </a:p>
        <a:p>
          <a:r>
            <a:rPr lang="en-AU" sz="1100"/>
            <a:t>By Changing: B6:B27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/>
            <a:t>subject</a:t>
          </a:r>
          <a:r>
            <a:rPr lang="en-AU" sz="1100" baseline="0"/>
            <a:t> to: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B6:B27&gt;=0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K6:K15=L6:L15</a:t>
          </a:r>
          <a:endParaRPr lang="en-AU">
            <a:effectLst/>
          </a:endParaRPr>
        </a:p>
        <a:p>
          <a:endParaRPr lang="en-AU" sz="1100"/>
        </a:p>
        <a:p>
          <a:r>
            <a:rPr lang="en-AU" sz="1100"/>
            <a:t>AC</a:t>
          </a:r>
          <a:r>
            <a:rPr lang="en-AU" sz="1100" baseline="0"/>
            <a:t> : decrease by $1</a:t>
          </a:r>
        </a:p>
        <a:p>
          <a:r>
            <a:rPr lang="en-AU" sz="1100" baseline="0"/>
            <a:t>CF : increase by $2</a:t>
          </a:r>
        </a:p>
        <a:p>
          <a:r>
            <a:rPr lang="en-AU" sz="1100" baseline="0"/>
            <a:t>CG : decrease by $1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BA33-C47F-4D00-B214-555693A701EC}">
  <dimension ref="C3:M13"/>
  <sheetViews>
    <sheetView workbookViewId="0">
      <selection activeCell="G14" sqref="G14"/>
    </sheetView>
  </sheetViews>
  <sheetFormatPr defaultRowHeight="15" x14ac:dyDescent="0.25"/>
  <cols>
    <col min="7" max="7" width="18.28515625" customWidth="1"/>
    <col min="12" max="12" width="18.5703125" customWidth="1"/>
    <col min="13" max="13" width="17.85546875" customWidth="1"/>
  </cols>
  <sheetData>
    <row r="3" spans="3:13" x14ac:dyDescent="0.25">
      <c r="E3" s="1" t="s">
        <v>0</v>
      </c>
    </row>
    <row r="5" spans="3:13" x14ac:dyDescent="0.25">
      <c r="C5" s="12" t="s">
        <v>1</v>
      </c>
      <c r="D5" s="12" t="s">
        <v>2</v>
      </c>
      <c r="E5" s="12"/>
      <c r="F5" s="12" t="s">
        <v>3</v>
      </c>
      <c r="G5" s="12"/>
      <c r="H5" s="12" t="s">
        <v>4</v>
      </c>
      <c r="I5" s="13"/>
      <c r="J5" s="13" t="s">
        <v>11</v>
      </c>
      <c r="K5" s="13"/>
      <c r="L5" s="12" t="s">
        <v>12</v>
      </c>
      <c r="M5" s="12" t="s">
        <v>13</v>
      </c>
    </row>
    <row r="6" spans="3:13" x14ac:dyDescent="0.25">
      <c r="C6" s="14">
        <v>60</v>
      </c>
      <c r="D6" s="15">
        <v>1</v>
      </c>
      <c r="E6" s="16" t="str">
        <f>VLOOKUP(D6,$J$6:$K$10,2)</f>
        <v>A</v>
      </c>
      <c r="F6" s="15">
        <v>3</v>
      </c>
      <c r="G6" s="16" t="s">
        <v>7</v>
      </c>
      <c r="H6" s="15">
        <v>5</v>
      </c>
      <c r="I6" s="16"/>
      <c r="J6" s="15">
        <v>1</v>
      </c>
      <c r="K6" s="15" t="s">
        <v>5</v>
      </c>
      <c r="L6" s="17">
        <f>SUMIF($F$6:$F$11,J6,$C$6:$C$11)-SUMIF($D$6:$D$11,J6,$C$6:$C$11)</f>
        <v>-100</v>
      </c>
      <c r="M6" s="15">
        <v>-100</v>
      </c>
    </row>
    <row r="7" spans="3:13" x14ac:dyDescent="0.25">
      <c r="C7" s="14">
        <v>0</v>
      </c>
      <c r="D7" s="15">
        <v>1</v>
      </c>
      <c r="E7" s="16" t="str">
        <f t="shared" ref="E7:E11" si="0">VLOOKUP(D7,$J$6:$K$10,2)</f>
        <v>A</v>
      </c>
      <c r="F7" s="15">
        <v>4</v>
      </c>
      <c r="G7" s="16" t="s">
        <v>8</v>
      </c>
      <c r="H7" s="15">
        <v>8</v>
      </c>
      <c r="I7" s="16"/>
      <c r="J7" s="15">
        <v>2</v>
      </c>
      <c r="K7" s="15" t="s">
        <v>6</v>
      </c>
      <c r="L7" s="17">
        <f>SUMIF($F$6:$F$11,J7,$C$6:$C$11)-SUMIF($D$6:$D$11,J7,$C$6:$C$11)</f>
        <v>-80</v>
      </c>
      <c r="M7" s="15">
        <v>-80</v>
      </c>
    </row>
    <row r="8" spans="3:13" x14ac:dyDescent="0.25">
      <c r="C8" s="14">
        <v>40</v>
      </c>
      <c r="D8" s="15">
        <v>1</v>
      </c>
      <c r="E8" s="16" t="str">
        <f t="shared" si="0"/>
        <v>A</v>
      </c>
      <c r="F8" s="15">
        <v>5</v>
      </c>
      <c r="G8" s="16" t="s">
        <v>9</v>
      </c>
      <c r="H8" s="15">
        <v>7</v>
      </c>
      <c r="I8" s="16"/>
      <c r="J8" s="15">
        <v>3</v>
      </c>
      <c r="K8" s="15" t="s">
        <v>7</v>
      </c>
      <c r="L8" s="17">
        <f>SUMIF($F$6:$F$11,J8,$C$6:$C$11)-SUMIF($D$6:$D$11,J8,$C$6:$C$11)</f>
        <v>60</v>
      </c>
      <c r="M8" s="15">
        <v>60</v>
      </c>
    </row>
    <row r="9" spans="3:13" x14ac:dyDescent="0.25">
      <c r="C9" s="14">
        <v>0</v>
      </c>
      <c r="D9" s="15">
        <v>2</v>
      </c>
      <c r="E9" s="16" t="str">
        <f t="shared" si="0"/>
        <v>B</v>
      </c>
      <c r="F9" s="15">
        <v>3</v>
      </c>
      <c r="G9" s="16" t="s">
        <v>7</v>
      </c>
      <c r="H9" s="15">
        <v>4</v>
      </c>
      <c r="I9" s="16"/>
      <c r="J9" s="15">
        <v>4</v>
      </c>
      <c r="K9" s="15" t="s">
        <v>8</v>
      </c>
      <c r="L9" s="17">
        <f>SUMIF($F$6:$F$11,J9,$C$6:$C$11)-SUMIF($D$6:$D$11,J9,$C$6:$C$11)</f>
        <v>60</v>
      </c>
      <c r="M9" s="15">
        <v>60</v>
      </c>
    </row>
    <row r="10" spans="3:13" x14ac:dyDescent="0.25">
      <c r="C10" s="14">
        <v>60</v>
      </c>
      <c r="D10" s="15">
        <v>2</v>
      </c>
      <c r="E10" s="16" t="str">
        <f t="shared" si="0"/>
        <v>B</v>
      </c>
      <c r="F10" s="15">
        <v>4</v>
      </c>
      <c r="G10" s="16" t="s">
        <v>8</v>
      </c>
      <c r="H10" s="15">
        <v>1</v>
      </c>
      <c r="I10" s="16"/>
      <c r="J10" s="15">
        <v>5</v>
      </c>
      <c r="K10" s="15" t="s">
        <v>9</v>
      </c>
      <c r="L10" s="17">
        <f>SUMIF($F$6:$F$11,J10,$C$6:$C$11)-SUMIF($D$6:$D$11,J10,$C$6:$C$11)</f>
        <v>60</v>
      </c>
      <c r="M10" s="15">
        <v>60</v>
      </c>
    </row>
    <row r="11" spans="3:13" x14ac:dyDescent="0.25">
      <c r="C11" s="14">
        <v>20</v>
      </c>
      <c r="D11" s="15">
        <v>2</v>
      </c>
      <c r="E11" s="16" t="str">
        <f t="shared" si="0"/>
        <v>B</v>
      </c>
      <c r="F11" s="15">
        <v>5</v>
      </c>
      <c r="G11" s="16" t="s">
        <v>9</v>
      </c>
      <c r="H11" s="15">
        <v>5</v>
      </c>
      <c r="I11" s="16"/>
      <c r="J11" s="16"/>
      <c r="K11" s="16"/>
      <c r="L11" s="16"/>
      <c r="M11" s="16"/>
    </row>
    <row r="12" spans="3:13" x14ac:dyDescent="0.25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3:13" x14ac:dyDescent="0.25">
      <c r="C13" s="16"/>
      <c r="D13" s="16"/>
      <c r="E13" s="16"/>
      <c r="F13" s="16"/>
      <c r="G13" s="16" t="s">
        <v>25</v>
      </c>
      <c r="H13" s="18">
        <f>SUMPRODUCT(C6:C11,H6:H11)</f>
        <v>740</v>
      </c>
      <c r="I13" s="16"/>
      <c r="J13" s="16"/>
      <c r="K13" s="16"/>
      <c r="L13" s="16"/>
      <c r="M13" s="1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7F51-AC0E-4AA6-8E4B-30C0C89AA08C}">
  <dimension ref="B3:M21"/>
  <sheetViews>
    <sheetView workbookViewId="0">
      <selection activeCell="G21" sqref="G21"/>
    </sheetView>
  </sheetViews>
  <sheetFormatPr defaultRowHeight="15" x14ac:dyDescent="0.25"/>
  <cols>
    <col min="6" max="6" width="18.140625" customWidth="1"/>
    <col min="12" max="12" width="17.5703125" customWidth="1"/>
  </cols>
  <sheetData>
    <row r="3" spans="2:13" x14ac:dyDescent="0.25">
      <c r="D3" s="1" t="s">
        <v>0</v>
      </c>
    </row>
    <row r="5" spans="2:13" x14ac:dyDescent="0.25">
      <c r="B5" s="5" t="s">
        <v>1</v>
      </c>
      <c r="C5" s="5" t="s">
        <v>2</v>
      </c>
      <c r="D5" s="5"/>
      <c r="E5" s="5" t="s">
        <v>17</v>
      </c>
      <c r="F5" s="5"/>
      <c r="G5" s="5" t="s">
        <v>18</v>
      </c>
      <c r="H5" s="6"/>
      <c r="I5" s="5" t="s">
        <v>11</v>
      </c>
      <c r="J5" s="6"/>
      <c r="K5" s="5" t="s">
        <v>12</v>
      </c>
      <c r="L5" s="5" t="s">
        <v>13</v>
      </c>
      <c r="M5" s="6"/>
    </row>
    <row r="6" spans="2:13" x14ac:dyDescent="0.25">
      <c r="B6" s="7">
        <v>100</v>
      </c>
      <c r="C6" s="8">
        <v>1</v>
      </c>
      <c r="D6" s="9" t="str">
        <f>VLOOKUP(C6,$I$6:$J$13,2)</f>
        <v>A</v>
      </c>
      <c r="E6" s="8">
        <v>3</v>
      </c>
      <c r="F6" s="9" t="s">
        <v>7</v>
      </c>
      <c r="G6" s="8">
        <v>5</v>
      </c>
      <c r="H6" s="9"/>
      <c r="I6" s="8">
        <v>1</v>
      </c>
      <c r="J6" s="8" t="s">
        <v>5</v>
      </c>
      <c r="K6" s="10">
        <f>SUMIF($E$6:$E$20,I6,$B$6:$B$20)-SUMIF($C$6:$C$20,I6,$B$6:$B$20)</f>
        <v>-100</v>
      </c>
      <c r="L6" s="8">
        <v>-100</v>
      </c>
      <c r="M6" s="9"/>
    </row>
    <row r="7" spans="2:13" x14ac:dyDescent="0.25">
      <c r="B7" s="7">
        <v>0</v>
      </c>
      <c r="C7" s="8">
        <v>1</v>
      </c>
      <c r="D7" s="9" t="str">
        <f>VLOOKUP(C7,$I$6:$J$13,2)</f>
        <v>A</v>
      </c>
      <c r="E7" s="8">
        <v>4</v>
      </c>
      <c r="F7" s="9" t="s">
        <v>8</v>
      </c>
      <c r="G7" s="8">
        <v>8</v>
      </c>
      <c r="H7" s="9"/>
      <c r="I7" s="8">
        <v>2</v>
      </c>
      <c r="J7" s="8" t="s">
        <v>6</v>
      </c>
      <c r="K7" s="10">
        <f>SUMIF($E$6:$E$20,I7,$B$6:$B$20)-SUMIF($C$6:$C$20,I7,$B$6:$B$20)</f>
        <v>-80</v>
      </c>
      <c r="L7" s="8">
        <v>-80</v>
      </c>
      <c r="M7" s="9"/>
    </row>
    <row r="8" spans="2:13" x14ac:dyDescent="0.25">
      <c r="B8" s="7">
        <v>0</v>
      </c>
      <c r="C8" s="8">
        <v>1</v>
      </c>
      <c r="D8" s="9" t="str">
        <f>VLOOKUP(C8,$I$6:$J$13,2)</f>
        <v>A</v>
      </c>
      <c r="E8" s="8">
        <v>5</v>
      </c>
      <c r="F8" s="9" t="s">
        <v>9</v>
      </c>
      <c r="G8" s="8">
        <v>7</v>
      </c>
      <c r="H8" s="9"/>
      <c r="I8" s="8">
        <v>3</v>
      </c>
      <c r="J8" s="8" t="s">
        <v>7</v>
      </c>
      <c r="K8" s="10">
        <f>SUMIF($E$6:$E$20,I8,$B$6:$B$20)-SUMIF($C$6:$C$20,I8,$B$6:$B$20)</f>
        <v>0</v>
      </c>
      <c r="L8" s="8">
        <v>0</v>
      </c>
      <c r="M8" s="9"/>
    </row>
    <row r="9" spans="2:13" x14ac:dyDescent="0.25">
      <c r="B9" s="7">
        <v>20</v>
      </c>
      <c r="C9" s="8">
        <v>2</v>
      </c>
      <c r="D9" s="9" t="str">
        <f>VLOOKUP(C9,$I$6:$J$13,2)</f>
        <v>B</v>
      </c>
      <c r="E9" s="8">
        <v>3</v>
      </c>
      <c r="F9" s="9" t="s">
        <v>7</v>
      </c>
      <c r="G9" s="8">
        <v>4</v>
      </c>
      <c r="H9" s="9"/>
      <c r="I9" s="8">
        <v>4</v>
      </c>
      <c r="J9" s="8" t="s">
        <v>8</v>
      </c>
      <c r="K9" s="10">
        <f>SUMIF($E$6:$E$20,I9,$B$6:$B$20)-SUMIF($C$6:$C$20,I9,$B$6:$B$20)</f>
        <v>0</v>
      </c>
      <c r="L9" s="8">
        <v>0</v>
      </c>
      <c r="M9" s="9"/>
    </row>
    <row r="10" spans="2:13" x14ac:dyDescent="0.25">
      <c r="B10" s="7">
        <v>60</v>
      </c>
      <c r="C10" s="8">
        <v>2</v>
      </c>
      <c r="D10" s="9" t="str">
        <f>VLOOKUP(C10,$I$6:$J$13,2)</f>
        <v>B</v>
      </c>
      <c r="E10" s="8">
        <v>4</v>
      </c>
      <c r="F10" s="9" t="s">
        <v>8</v>
      </c>
      <c r="G10" s="8">
        <v>1</v>
      </c>
      <c r="H10" s="9"/>
      <c r="I10" s="8">
        <v>5</v>
      </c>
      <c r="J10" s="8" t="s">
        <v>9</v>
      </c>
      <c r="K10" s="10">
        <f>SUMIF($E$6:$E$20,I10,$B$6:$B$20)-SUMIF($C$6:$C$20,I10,$B$6:$B$20)</f>
        <v>0</v>
      </c>
      <c r="L10" s="8">
        <v>0</v>
      </c>
      <c r="M10" s="9"/>
    </row>
    <row r="11" spans="2:13" x14ac:dyDescent="0.25">
      <c r="B11" s="7">
        <v>0</v>
      </c>
      <c r="C11" s="8">
        <v>2</v>
      </c>
      <c r="D11" s="9" t="str">
        <f>VLOOKUP(C11,$I$6:$J$13,2)</f>
        <v>B</v>
      </c>
      <c r="E11" s="8">
        <v>5</v>
      </c>
      <c r="F11" s="9" t="s">
        <v>9</v>
      </c>
      <c r="G11" s="8">
        <v>5</v>
      </c>
      <c r="H11" s="9"/>
      <c r="I11" s="8">
        <v>6</v>
      </c>
      <c r="J11" s="8" t="s">
        <v>14</v>
      </c>
      <c r="K11" s="10">
        <f>SUMIF($E$6:$E$20,I11,$B$6:$B$20)-SUMIF($C$6:$C$20,I11,$B$6:$B$20)</f>
        <v>60</v>
      </c>
      <c r="L11" s="8">
        <v>60</v>
      </c>
      <c r="M11" s="9"/>
    </row>
    <row r="12" spans="2:13" x14ac:dyDescent="0.25">
      <c r="B12" s="7">
        <v>0</v>
      </c>
      <c r="C12" s="8">
        <v>3</v>
      </c>
      <c r="D12" s="9" t="str">
        <f>VLOOKUP(C12,$I$6:$J$13,2)</f>
        <v>C</v>
      </c>
      <c r="E12" s="8">
        <v>6</v>
      </c>
      <c r="F12" s="9" t="s">
        <v>14</v>
      </c>
      <c r="G12" s="8">
        <v>8</v>
      </c>
      <c r="H12" s="9"/>
      <c r="I12" s="8">
        <v>7</v>
      </c>
      <c r="J12" s="8" t="s">
        <v>15</v>
      </c>
      <c r="K12" s="10">
        <f>SUMIF($E$6:$E$20,I12,$B$6:$B$20)-SUMIF($C$6:$C$20,I12,$B$6:$B$20)</f>
        <v>60</v>
      </c>
      <c r="L12" s="8">
        <v>60</v>
      </c>
      <c r="M12" s="9"/>
    </row>
    <row r="13" spans="2:13" x14ac:dyDescent="0.25">
      <c r="B13" s="7">
        <v>60</v>
      </c>
      <c r="C13" s="8">
        <v>3</v>
      </c>
      <c r="D13" s="9" t="str">
        <f>VLOOKUP(C13,$I$6:$J$13,2)</f>
        <v>C</v>
      </c>
      <c r="E13" s="8">
        <v>7</v>
      </c>
      <c r="F13" s="9" t="s">
        <v>15</v>
      </c>
      <c r="G13" s="8">
        <v>3</v>
      </c>
      <c r="H13" s="9"/>
      <c r="I13" s="8">
        <v>8</v>
      </c>
      <c r="J13" s="8" t="s">
        <v>16</v>
      </c>
      <c r="K13" s="10">
        <f>SUMIF($E$6:$E$20,I13,$B$6:$B$20)-SUMIF($C$6:$C$20,I13,$B$6:$B$20)</f>
        <v>60</v>
      </c>
      <c r="L13" s="8">
        <v>60</v>
      </c>
      <c r="M13" s="9"/>
    </row>
    <row r="14" spans="2:13" x14ac:dyDescent="0.25">
      <c r="B14" s="7">
        <v>60</v>
      </c>
      <c r="C14" s="8">
        <v>3</v>
      </c>
      <c r="D14" s="9" t="str">
        <f>VLOOKUP(C14,$I$6:$J$13,2)</f>
        <v>C</v>
      </c>
      <c r="E14" s="8">
        <v>8</v>
      </c>
      <c r="F14" s="9" t="s">
        <v>16</v>
      </c>
      <c r="G14" s="8">
        <v>4</v>
      </c>
      <c r="H14" s="9"/>
      <c r="I14" s="9"/>
      <c r="J14" s="9"/>
      <c r="K14" s="9"/>
      <c r="L14" s="9"/>
      <c r="M14" s="9"/>
    </row>
    <row r="15" spans="2:13" x14ac:dyDescent="0.25">
      <c r="B15" s="7">
        <v>60</v>
      </c>
      <c r="C15" s="8">
        <v>4</v>
      </c>
      <c r="D15" s="9" t="str">
        <f>VLOOKUP(C15,$I$6:$J$13,2)</f>
        <v>D</v>
      </c>
      <c r="E15" s="8">
        <v>6</v>
      </c>
      <c r="F15" s="9" t="s">
        <v>14</v>
      </c>
      <c r="G15" s="8">
        <v>4</v>
      </c>
      <c r="H15" s="9"/>
      <c r="I15" s="9"/>
      <c r="J15" s="9"/>
      <c r="K15" s="9"/>
      <c r="L15" s="9"/>
      <c r="M15" s="9"/>
    </row>
    <row r="16" spans="2:13" x14ac:dyDescent="0.25">
      <c r="B16" s="7">
        <v>0</v>
      </c>
      <c r="C16" s="8">
        <v>4</v>
      </c>
      <c r="D16" s="9" t="str">
        <f>VLOOKUP(C16,$I$6:$J$13,2)</f>
        <v>D</v>
      </c>
      <c r="E16" s="8">
        <v>7</v>
      </c>
      <c r="F16" s="9" t="s">
        <v>15</v>
      </c>
      <c r="G16" s="8">
        <v>8</v>
      </c>
      <c r="H16" s="9"/>
      <c r="I16" s="9"/>
      <c r="J16" s="9"/>
      <c r="K16" s="9"/>
      <c r="L16" s="9"/>
      <c r="M16" s="9"/>
    </row>
    <row r="17" spans="2:13" x14ac:dyDescent="0.25">
      <c r="B17" s="7">
        <v>0</v>
      </c>
      <c r="C17" s="8">
        <v>4</v>
      </c>
      <c r="D17" s="9" t="str">
        <f>VLOOKUP(C17,$I$6:$J$13,2)</f>
        <v>D</v>
      </c>
      <c r="E17" s="8">
        <v>8</v>
      </c>
      <c r="F17" s="9" t="s">
        <v>16</v>
      </c>
      <c r="G17" s="8">
        <v>9</v>
      </c>
      <c r="H17" s="9"/>
      <c r="I17" s="9"/>
      <c r="J17" s="9"/>
      <c r="K17" s="9"/>
      <c r="L17" s="9"/>
      <c r="M17" s="9"/>
    </row>
    <row r="18" spans="2:13" x14ac:dyDescent="0.25">
      <c r="B18" s="7">
        <v>0</v>
      </c>
      <c r="C18" s="8">
        <v>5</v>
      </c>
      <c r="D18" s="9" t="str">
        <f>VLOOKUP(C18,$I$6:$J$13,2)</f>
        <v>E</v>
      </c>
      <c r="E18" s="8">
        <v>6</v>
      </c>
      <c r="F18" s="9" t="s">
        <v>14</v>
      </c>
      <c r="G18" s="8">
        <v>10</v>
      </c>
      <c r="H18" s="9"/>
      <c r="I18" s="9"/>
      <c r="J18" s="9"/>
      <c r="K18" s="9"/>
      <c r="L18" s="9"/>
      <c r="M18" s="9"/>
    </row>
    <row r="19" spans="2:13" x14ac:dyDescent="0.25">
      <c r="B19" s="7">
        <v>0</v>
      </c>
      <c r="C19" s="8">
        <v>5</v>
      </c>
      <c r="D19" s="9" t="str">
        <f>VLOOKUP(C19,$I$6:$J$13,2)</f>
        <v>E</v>
      </c>
      <c r="E19" s="8">
        <v>7</v>
      </c>
      <c r="F19" s="9" t="s">
        <v>15</v>
      </c>
      <c r="G19" s="8">
        <v>13</v>
      </c>
      <c r="H19" s="9"/>
      <c r="I19" s="9"/>
      <c r="J19" s="9"/>
      <c r="K19" s="9"/>
      <c r="L19" s="9"/>
      <c r="M19" s="9"/>
    </row>
    <row r="20" spans="2:13" x14ac:dyDescent="0.25">
      <c r="B20" s="7">
        <v>0</v>
      </c>
      <c r="C20" s="8">
        <v>5</v>
      </c>
      <c r="D20" s="9" t="str">
        <f>VLOOKUP(C20,$I$6:$J$13,2)</f>
        <v>E</v>
      </c>
      <c r="E20" s="8">
        <v>8</v>
      </c>
      <c r="F20" s="9" t="s">
        <v>16</v>
      </c>
      <c r="G20" s="8">
        <v>12</v>
      </c>
      <c r="H20" s="9"/>
      <c r="I20" s="9"/>
      <c r="J20" s="9"/>
      <c r="K20" s="9"/>
      <c r="L20" s="9"/>
      <c r="M20" s="9"/>
    </row>
    <row r="21" spans="2:13" x14ac:dyDescent="0.25">
      <c r="B21" s="9"/>
      <c r="C21" s="9"/>
      <c r="D21" s="9"/>
      <c r="E21" s="9"/>
      <c r="F21" s="9" t="s">
        <v>10</v>
      </c>
      <c r="G21" s="11">
        <f>SUMPRODUCT(B6:B20,G6:G20)</f>
        <v>1300</v>
      </c>
      <c r="H21" s="9"/>
      <c r="I21" s="9"/>
      <c r="J21" s="9"/>
      <c r="K21" s="9"/>
      <c r="L21" s="9"/>
      <c r="M21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B823-8881-436A-BCFB-C61B8FF43CE5}">
  <dimension ref="B3:M29"/>
  <sheetViews>
    <sheetView workbookViewId="0">
      <selection activeCell="G29" sqref="G29"/>
    </sheetView>
  </sheetViews>
  <sheetFormatPr defaultRowHeight="15" x14ac:dyDescent="0.25"/>
  <cols>
    <col min="11" max="11" width="11.7109375" customWidth="1"/>
    <col min="12" max="12" width="16.5703125" customWidth="1"/>
  </cols>
  <sheetData>
    <row r="3" spans="2:13" x14ac:dyDescent="0.25">
      <c r="D3" s="1" t="s">
        <v>0</v>
      </c>
    </row>
    <row r="4" spans="2:13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2:13" x14ac:dyDescent="0.25">
      <c r="B5" s="5" t="s">
        <v>1</v>
      </c>
      <c r="C5" s="5" t="s">
        <v>2</v>
      </c>
      <c r="D5" s="5"/>
      <c r="E5" s="5" t="s">
        <v>17</v>
      </c>
      <c r="F5" s="5"/>
      <c r="G5" s="5" t="s">
        <v>18</v>
      </c>
      <c r="H5" s="6"/>
      <c r="I5" s="5" t="s">
        <v>11</v>
      </c>
      <c r="J5" s="6"/>
      <c r="K5" s="5" t="s">
        <v>12</v>
      </c>
      <c r="L5" s="5" t="s">
        <v>13</v>
      </c>
      <c r="M5" s="19"/>
    </row>
    <row r="6" spans="2:13" x14ac:dyDescent="0.25">
      <c r="B6" s="7">
        <v>100</v>
      </c>
      <c r="C6" s="8">
        <v>1</v>
      </c>
      <c r="D6" s="9" t="str">
        <f>VLOOKUP(C6,$I$6:$J$15,2)</f>
        <v>A</v>
      </c>
      <c r="E6" s="8">
        <v>3</v>
      </c>
      <c r="F6" s="9" t="s">
        <v>7</v>
      </c>
      <c r="G6" s="8">
        <v>5</v>
      </c>
      <c r="H6" s="9"/>
      <c r="I6" s="8">
        <v>1</v>
      </c>
      <c r="J6" s="8" t="s">
        <v>5</v>
      </c>
      <c r="K6" s="10">
        <f>SUMIF($E$6:$E$26,I6,$B$6:$B$26)-SUMIF($C$6:$C$26,I6,$B$6:$B$26)</f>
        <v>-100</v>
      </c>
      <c r="L6" s="8">
        <v>-100</v>
      </c>
      <c r="M6" s="20"/>
    </row>
    <row r="7" spans="2:13" x14ac:dyDescent="0.25">
      <c r="B7" s="7">
        <v>0</v>
      </c>
      <c r="C7" s="8">
        <v>1</v>
      </c>
      <c r="D7" s="9" t="str">
        <f t="shared" ref="D7:D26" si="0">VLOOKUP(C7,$I$6:$J$15,2)</f>
        <v>A</v>
      </c>
      <c r="E7" s="8">
        <v>4</v>
      </c>
      <c r="F7" s="9" t="s">
        <v>8</v>
      </c>
      <c r="G7" s="8">
        <v>8</v>
      </c>
      <c r="H7" s="9"/>
      <c r="I7" s="8">
        <v>2</v>
      </c>
      <c r="J7" s="8" t="s">
        <v>6</v>
      </c>
      <c r="K7" s="10">
        <f>SUMIF($E$6:$E$26,I7,$B$6:$B$26)-SUMIF($C$6:$C$26,I7,$B$6:$B$26)</f>
        <v>-80</v>
      </c>
      <c r="L7" s="8">
        <v>-80</v>
      </c>
      <c r="M7" s="20"/>
    </row>
    <row r="8" spans="2:13" x14ac:dyDescent="0.25">
      <c r="B8" s="7">
        <v>0</v>
      </c>
      <c r="C8" s="8">
        <v>1</v>
      </c>
      <c r="D8" s="9" t="str">
        <f t="shared" si="0"/>
        <v>A</v>
      </c>
      <c r="E8" s="8">
        <v>5</v>
      </c>
      <c r="F8" s="9" t="s">
        <v>9</v>
      </c>
      <c r="G8" s="8">
        <v>7</v>
      </c>
      <c r="H8" s="9"/>
      <c r="I8" s="8">
        <v>3</v>
      </c>
      <c r="J8" s="8" t="s">
        <v>7</v>
      </c>
      <c r="K8" s="10">
        <f>SUMIF($E$6:$E$26,I8,$B$6:$B$26)-SUMIF($C$6:$C$26,I8,$B$6:$B$26)</f>
        <v>0</v>
      </c>
      <c r="L8" s="8">
        <v>0</v>
      </c>
      <c r="M8" s="20"/>
    </row>
    <row r="9" spans="2:13" x14ac:dyDescent="0.25">
      <c r="B9" s="7">
        <v>0</v>
      </c>
      <c r="C9" s="8">
        <v>2</v>
      </c>
      <c r="D9" s="9" t="str">
        <f t="shared" si="0"/>
        <v>B</v>
      </c>
      <c r="E9" s="8">
        <v>3</v>
      </c>
      <c r="F9" s="9" t="s">
        <v>7</v>
      </c>
      <c r="G9" s="8">
        <v>4</v>
      </c>
      <c r="H9" s="9"/>
      <c r="I9" s="8">
        <v>4</v>
      </c>
      <c r="J9" s="8" t="s">
        <v>8</v>
      </c>
      <c r="K9" s="10">
        <f>SUMIF($E$6:$E$26,I9,$B$6:$B$26)-SUMIF($C$6:$C$26,I9,$B$6:$B$26)</f>
        <v>0</v>
      </c>
      <c r="L9" s="8">
        <v>0</v>
      </c>
      <c r="M9" s="20"/>
    </row>
    <row r="10" spans="2:13" x14ac:dyDescent="0.25">
      <c r="B10" s="7">
        <v>80</v>
      </c>
      <c r="C10" s="8">
        <v>2</v>
      </c>
      <c r="D10" s="9" t="str">
        <f t="shared" si="0"/>
        <v>B</v>
      </c>
      <c r="E10" s="8">
        <v>4</v>
      </c>
      <c r="F10" s="9" t="s">
        <v>8</v>
      </c>
      <c r="G10" s="8">
        <v>1</v>
      </c>
      <c r="H10" s="9"/>
      <c r="I10" s="8">
        <v>5</v>
      </c>
      <c r="J10" s="8" t="s">
        <v>9</v>
      </c>
      <c r="K10" s="10">
        <f>SUMIF($E$6:$E$26,I10,$B$6:$B$26)-SUMIF($C$6:$C$26,I10,$B$6:$B$26)</f>
        <v>0</v>
      </c>
      <c r="L10" s="8">
        <v>0</v>
      </c>
      <c r="M10" s="20"/>
    </row>
    <row r="11" spans="2:13" x14ac:dyDescent="0.25">
      <c r="B11" s="7">
        <v>0</v>
      </c>
      <c r="C11" s="8">
        <v>2</v>
      </c>
      <c r="D11" s="9" t="str">
        <f t="shared" si="0"/>
        <v>B</v>
      </c>
      <c r="E11" s="8">
        <v>5</v>
      </c>
      <c r="F11" s="9" t="s">
        <v>9</v>
      </c>
      <c r="G11" s="8">
        <v>5</v>
      </c>
      <c r="H11" s="9"/>
      <c r="I11" s="8">
        <v>6</v>
      </c>
      <c r="J11" s="8" t="s">
        <v>14</v>
      </c>
      <c r="K11" s="10">
        <f>SUMIF($E$6:$E$26,I11,$B$6:$B$26)-SUMIF($C$6:$C$26,I11,$B$6:$B$26)</f>
        <v>0</v>
      </c>
      <c r="L11" s="8">
        <v>0</v>
      </c>
      <c r="M11" s="20"/>
    </row>
    <row r="12" spans="2:13" x14ac:dyDescent="0.25">
      <c r="B12" s="7">
        <v>0</v>
      </c>
      <c r="C12" s="8">
        <v>3</v>
      </c>
      <c r="D12" s="9" t="str">
        <f t="shared" si="0"/>
        <v>C</v>
      </c>
      <c r="E12" s="8">
        <v>6</v>
      </c>
      <c r="F12" s="9" t="s">
        <v>14</v>
      </c>
      <c r="G12" s="8">
        <v>8</v>
      </c>
      <c r="H12" s="9"/>
      <c r="I12" s="8">
        <v>7</v>
      </c>
      <c r="J12" s="8" t="s">
        <v>15</v>
      </c>
      <c r="K12" s="10">
        <f>SUMIF($E$6:$E$26,I12,$B$6:$B$26)-SUMIF($C$6:$C$26,I12,$B$6:$B$26)</f>
        <v>0</v>
      </c>
      <c r="L12" s="8">
        <v>0</v>
      </c>
      <c r="M12" s="20"/>
    </row>
    <row r="13" spans="2:13" x14ac:dyDescent="0.25">
      <c r="B13" s="7">
        <v>100</v>
      </c>
      <c r="C13" s="8">
        <v>3</v>
      </c>
      <c r="D13" s="9" t="str">
        <f t="shared" si="0"/>
        <v>C</v>
      </c>
      <c r="E13" s="8">
        <v>7</v>
      </c>
      <c r="F13" s="9" t="s">
        <v>15</v>
      </c>
      <c r="G13" s="8">
        <v>3</v>
      </c>
      <c r="H13" s="9"/>
      <c r="I13" s="8">
        <v>8</v>
      </c>
      <c r="J13" s="8" t="s">
        <v>16</v>
      </c>
      <c r="K13" s="10">
        <f>SUMIF($E$6:$E$26,I13,$B$6:$B$26)-SUMIF($C$6:$C$26,I13,$B$6:$B$26)</f>
        <v>0</v>
      </c>
      <c r="L13" s="8">
        <v>0</v>
      </c>
      <c r="M13" s="20"/>
    </row>
    <row r="14" spans="2:13" x14ac:dyDescent="0.25">
      <c r="B14" s="7">
        <v>0</v>
      </c>
      <c r="C14" s="8">
        <v>3</v>
      </c>
      <c r="D14" s="9" t="str">
        <f t="shared" si="0"/>
        <v>C</v>
      </c>
      <c r="E14" s="8">
        <v>8</v>
      </c>
      <c r="F14" s="9" t="s">
        <v>16</v>
      </c>
      <c r="G14" s="8">
        <v>4</v>
      </c>
      <c r="H14" s="9"/>
      <c r="I14" s="8">
        <v>9</v>
      </c>
      <c r="J14" s="8" t="s">
        <v>19</v>
      </c>
      <c r="K14" s="10">
        <f>SUMIF($E$6:$E$26,I14,$B$6:$B$26)-SUMIF($C$6:$C$26,I14,$B$6:$B$26)</f>
        <v>90</v>
      </c>
      <c r="L14" s="8">
        <v>90</v>
      </c>
      <c r="M14" s="20"/>
    </row>
    <row r="15" spans="2:13" x14ac:dyDescent="0.25">
      <c r="B15" s="7">
        <v>80</v>
      </c>
      <c r="C15" s="8">
        <v>4</v>
      </c>
      <c r="D15" s="9" t="str">
        <f t="shared" si="0"/>
        <v>D</v>
      </c>
      <c r="E15" s="8">
        <v>6</v>
      </c>
      <c r="F15" s="9" t="s">
        <v>14</v>
      </c>
      <c r="G15" s="8">
        <v>4</v>
      </c>
      <c r="H15" s="9"/>
      <c r="I15" s="8">
        <v>10</v>
      </c>
      <c r="J15" s="8" t="s">
        <v>20</v>
      </c>
      <c r="K15" s="10">
        <f>SUMIF($E$6:$E$26,I15,$B$6:$B$26)-SUMIF($C$6:$C$26,I15,$B$6:$B$26)</f>
        <v>90</v>
      </c>
      <c r="L15" s="8">
        <v>90</v>
      </c>
      <c r="M15" s="20"/>
    </row>
    <row r="16" spans="2:13" x14ac:dyDescent="0.25">
      <c r="B16" s="7">
        <v>0</v>
      </c>
      <c r="C16" s="8">
        <v>4</v>
      </c>
      <c r="D16" s="9" t="str">
        <f t="shared" si="0"/>
        <v>D</v>
      </c>
      <c r="E16" s="8">
        <v>7</v>
      </c>
      <c r="F16" s="9" t="s">
        <v>15</v>
      </c>
      <c r="G16" s="8">
        <v>8</v>
      </c>
      <c r="H16" s="9"/>
      <c r="I16" s="9"/>
      <c r="J16" s="9"/>
      <c r="K16" s="9"/>
      <c r="L16" s="9"/>
      <c r="M16" s="20"/>
    </row>
    <row r="17" spans="2:13" x14ac:dyDescent="0.25">
      <c r="B17" s="7">
        <v>0</v>
      </c>
      <c r="C17" s="8">
        <v>4</v>
      </c>
      <c r="D17" s="9" t="str">
        <f t="shared" si="0"/>
        <v>D</v>
      </c>
      <c r="E17" s="8">
        <v>8</v>
      </c>
      <c r="F17" s="9" t="s">
        <v>16</v>
      </c>
      <c r="G17" s="8">
        <v>9</v>
      </c>
      <c r="H17" s="9"/>
      <c r="I17" s="9"/>
      <c r="J17" s="9"/>
      <c r="K17" s="9"/>
      <c r="L17" s="9"/>
      <c r="M17" s="20"/>
    </row>
    <row r="18" spans="2:13" x14ac:dyDescent="0.25">
      <c r="B18" s="7">
        <v>0</v>
      </c>
      <c r="C18" s="8">
        <v>5</v>
      </c>
      <c r="D18" s="9" t="str">
        <f t="shared" si="0"/>
        <v>E</v>
      </c>
      <c r="E18" s="8">
        <v>6</v>
      </c>
      <c r="F18" s="9" t="s">
        <v>14</v>
      </c>
      <c r="G18" s="8">
        <v>10</v>
      </c>
      <c r="H18" s="9"/>
      <c r="I18" s="9"/>
      <c r="J18" s="9"/>
      <c r="K18" s="9"/>
      <c r="L18" s="9"/>
      <c r="M18" s="20"/>
    </row>
    <row r="19" spans="2:13" x14ac:dyDescent="0.25">
      <c r="B19" s="7">
        <v>0</v>
      </c>
      <c r="C19" s="8">
        <v>5</v>
      </c>
      <c r="D19" s="9" t="str">
        <f t="shared" si="0"/>
        <v>E</v>
      </c>
      <c r="E19" s="8">
        <v>7</v>
      </c>
      <c r="F19" s="9" t="s">
        <v>15</v>
      </c>
      <c r="G19" s="8">
        <v>13</v>
      </c>
      <c r="H19" s="9"/>
      <c r="I19" s="9"/>
      <c r="J19" s="9"/>
      <c r="K19" s="9"/>
      <c r="L19" s="9"/>
      <c r="M19" s="20"/>
    </row>
    <row r="20" spans="2:13" x14ac:dyDescent="0.25">
      <c r="B20" s="7">
        <v>0</v>
      </c>
      <c r="C20" s="8">
        <v>5</v>
      </c>
      <c r="D20" s="9" t="str">
        <f t="shared" si="0"/>
        <v>E</v>
      </c>
      <c r="E20" s="8">
        <v>8</v>
      </c>
      <c r="F20" s="9" t="s">
        <v>16</v>
      </c>
      <c r="G20" s="8">
        <v>12</v>
      </c>
      <c r="H20" s="9"/>
      <c r="I20" s="9"/>
      <c r="J20" s="9"/>
      <c r="K20" s="9"/>
      <c r="L20" s="9"/>
      <c r="M20" s="20"/>
    </row>
    <row r="21" spans="2:13" x14ac:dyDescent="0.25">
      <c r="B21" s="7">
        <v>0</v>
      </c>
      <c r="C21" s="8">
        <v>6</v>
      </c>
      <c r="D21" s="9" t="str">
        <f t="shared" si="0"/>
        <v>F</v>
      </c>
      <c r="E21" s="8">
        <v>9</v>
      </c>
      <c r="F21" s="9" t="s">
        <v>19</v>
      </c>
      <c r="G21" s="8">
        <v>11</v>
      </c>
      <c r="H21" s="9"/>
      <c r="I21" s="9"/>
      <c r="J21" s="9"/>
      <c r="K21" s="9"/>
      <c r="L21" s="9"/>
      <c r="M21" s="20"/>
    </row>
    <row r="22" spans="2:13" x14ac:dyDescent="0.25">
      <c r="B22" s="7">
        <v>80</v>
      </c>
      <c r="C22" s="8">
        <v>6</v>
      </c>
      <c r="D22" s="9" t="str">
        <f t="shared" si="0"/>
        <v>F</v>
      </c>
      <c r="E22" s="8">
        <v>10</v>
      </c>
      <c r="F22" s="9" t="s">
        <v>20</v>
      </c>
      <c r="G22" s="8">
        <v>5</v>
      </c>
      <c r="H22" s="9"/>
      <c r="I22" s="9"/>
      <c r="J22" s="9"/>
      <c r="K22" s="9"/>
      <c r="L22" s="9"/>
      <c r="M22" s="20"/>
    </row>
    <row r="23" spans="2:13" x14ac:dyDescent="0.25">
      <c r="B23" s="7">
        <v>90</v>
      </c>
      <c r="C23" s="8">
        <v>7</v>
      </c>
      <c r="D23" s="9" t="str">
        <f t="shared" si="0"/>
        <v>G</v>
      </c>
      <c r="E23" s="8">
        <v>9</v>
      </c>
      <c r="F23" s="9" t="s">
        <v>19</v>
      </c>
      <c r="G23" s="8">
        <v>6</v>
      </c>
      <c r="H23" s="9"/>
      <c r="I23" s="9"/>
      <c r="J23" s="9"/>
      <c r="K23" s="9"/>
      <c r="L23" s="9"/>
      <c r="M23" s="20"/>
    </row>
    <row r="24" spans="2:13" x14ac:dyDescent="0.25">
      <c r="B24" s="7">
        <v>10</v>
      </c>
      <c r="C24" s="8">
        <v>7</v>
      </c>
      <c r="D24" s="9" t="str">
        <f t="shared" si="0"/>
        <v>G</v>
      </c>
      <c r="E24" s="8">
        <v>10</v>
      </c>
      <c r="F24" s="9" t="s">
        <v>20</v>
      </c>
      <c r="G24" s="8">
        <v>7</v>
      </c>
      <c r="H24" s="9"/>
      <c r="I24" s="9"/>
      <c r="J24" s="9"/>
      <c r="K24" s="9"/>
      <c r="L24" s="9"/>
      <c r="M24" s="20"/>
    </row>
    <row r="25" spans="2:13" x14ac:dyDescent="0.25">
      <c r="B25" s="7">
        <v>0</v>
      </c>
      <c r="C25" s="8">
        <v>8</v>
      </c>
      <c r="D25" s="9" t="str">
        <f t="shared" si="0"/>
        <v>H</v>
      </c>
      <c r="E25" s="8">
        <v>9</v>
      </c>
      <c r="F25" s="9" t="s">
        <v>19</v>
      </c>
      <c r="G25" s="8">
        <v>10</v>
      </c>
      <c r="H25" s="2"/>
      <c r="I25" s="2"/>
      <c r="J25" s="2"/>
      <c r="K25" s="2"/>
      <c r="L25" s="2"/>
    </row>
    <row r="26" spans="2:13" x14ac:dyDescent="0.25">
      <c r="B26" s="7">
        <v>0</v>
      </c>
      <c r="C26" s="8">
        <v>8</v>
      </c>
      <c r="D26" s="9" t="str">
        <f>VLOOKUP(C26,$I$6:$J$15,2)</f>
        <v>H</v>
      </c>
      <c r="E26" s="8">
        <v>10</v>
      </c>
      <c r="F26" s="9" t="s">
        <v>20</v>
      </c>
      <c r="G26" s="8">
        <v>9</v>
      </c>
      <c r="H26" s="2"/>
      <c r="I26" s="2"/>
      <c r="J26" s="2"/>
      <c r="K26" s="2"/>
      <c r="L26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3" x14ac:dyDescent="0.25">
      <c r="B29" s="2"/>
      <c r="C29" s="2"/>
      <c r="D29" s="2"/>
      <c r="E29" s="9"/>
      <c r="F29" s="9" t="s">
        <v>10</v>
      </c>
      <c r="G29" s="11">
        <f>SUMPRODUCT(B6:B26,G6:G26)</f>
        <v>2210</v>
      </c>
      <c r="H29" s="2"/>
      <c r="I29" s="2"/>
      <c r="J29" s="2"/>
      <c r="K29" s="2"/>
      <c r="L29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19A8-9DC1-494C-8AEE-AEE59E00C685}">
  <dimension ref="B3:M31"/>
  <sheetViews>
    <sheetView workbookViewId="0">
      <selection activeCell="G29" sqref="G29"/>
    </sheetView>
  </sheetViews>
  <sheetFormatPr defaultRowHeight="15" x14ac:dyDescent="0.25"/>
  <cols>
    <col min="11" max="11" width="15.140625" customWidth="1"/>
    <col min="12" max="12" width="17.28515625" customWidth="1"/>
  </cols>
  <sheetData>
    <row r="3" spans="2:13" x14ac:dyDescent="0.25">
      <c r="D3" s="1" t="s">
        <v>0</v>
      </c>
    </row>
    <row r="4" spans="2:13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2:13" x14ac:dyDescent="0.25">
      <c r="B5" s="5" t="s">
        <v>1</v>
      </c>
      <c r="C5" s="5" t="s">
        <v>2</v>
      </c>
      <c r="D5" s="5"/>
      <c r="E5" s="5" t="s">
        <v>17</v>
      </c>
      <c r="F5" s="5"/>
      <c r="G5" s="5" t="s">
        <v>18</v>
      </c>
      <c r="H5" s="6"/>
      <c r="I5" s="5" t="s">
        <v>11</v>
      </c>
      <c r="J5" s="6"/>
      <c r="K5" s="5" t="s">
        <v>12</v>
      </c>
      <c r="L5" s="5" t="s">
        <v>13</v>
      </c>
      <c r="M5" s="19"/>
    </row>
    <row r="6" spans="2:13" x14ac:dyDescent="0.25">
      <c r="B6" s="7">
        <v>90</v>
      </c>
      <c r="C6" s="8">
        <v>1</v>
      </c>
      <c r="D6" s="9" t="str">
        <f>VLOOKUP(C6,$I$6:$J$15,2)</f>
        <v>A</v>
      </c>
      <c r="E6" s="8">
        <v>3</v>
      </c>
      <c r="F6" s="9" t="s">
        <v>7</v>
      </c>
      <c r="G6" s="8">
        <v>5</v>
      </c>
      <c r="H6" s="9"/>
      <c r="I6" s="8">
        <v>1</v>
      </c>
      <c r="J6" s="8" t="s">
        <v>5</v>
      </c>
      <c r="K6" s="10">
        <f>SUMIF($E$6:$E$27,I6,$B$6:$B$27)-SUMIF($C$6:$C$27,I6,$B$6:$B$27)</f>
        <v>-100</v>
      </c>
      <c r="L6" s="8">
        <v>-100</v>
      </c>
      <c r="M6" s="20"/>
    </row>
    <row r="7" spans="2:13" x14ac:dyDescent="0.25">
      <c r="B7" s="7">
        <v>0</v>
      </c>
      <c r="C7" s="8">
        <v>1</v>
      </c>
      <c r="D7" s="9" t="str">
        <f t="shared" ref="D7:D8" si="0">VLOOKUP(C7,$I$6:$J$15,2)</f>
        <v>A</v>
      </c>
      <c r="E7" s="8">
        <v>4</v>
      </c>
      <c r="F7" s="9" t="s">
        <v>8</v>
      </c>
      <c r="G7" s="8">
        <v>8</v>
      </c>
      <c r="H7" s="9"/>
      <c r="I7" s="8">
        <v>2</v>
      </c>
      <c r="J7" s="8" t="s">
        <v>6</v>
      </c>
      <c r="K7" s="10">
        <f>SUMIF($E$6:$E$27,I7,$B$6:$B$27)-SUMIF($C$6:$C$27,I7,$B$6:$B$27)</f>
        <v>-80</v>
      </c>
      <c r="L7" s="8">
        <v>-80</v>
      </c>
      <c r="M7" s="20"/>
    </row>
    <row r="8" spans="2:13" x14ac:dyDescent="0.25">
      <c r="B8" s="7">
        <v>0</v>
      </c>
      <c r="C8" s="8">
        <v>1</v>
      </c>
      <c r="D8" s="9" t="str">
        <f>VLOOKUP(C8,$I$6:$J$15,2)</f>
        <v>A</v>
      </c>
      <c r="E8" s="8">
        <v>5</v>
      </c>
      <c r="F8" s="9" t="s">
        <v>9</v>
      </c>
      <c r="G8" s="8">
        <v>7</v>
      </c>
      <c r="H8" s="9"/>
      <c r="I8" s="8">
        <v>3</v>
      </c>
      <c r="J8" s="8" t="s">
        <v>7</v>
      </c>
      <c r="K8" s="10">
        <f>SUMIF($E$6:$E$27,I8,$B$6:$B$27)-SUMIF($C$6:$C$27,I8,$B$6:$B$27)</f>
        <v>0</v>
      </c>
      <c r="L8" s="8">
        <v>0</v>
      </c>
      <c r="M8" s="20"/>
    </row>
    <row r="9" spans="2:13" x14ac:dyDescent="0.25">
      <c r="B9" s="7">
        <v>10</v>
      </c>
      <c r="C9" s="8">
        <v>1</v>
      </c>
      <c r="D9" s="9" t="str">
        <f>VLOOKUP(C9,$I$6:$J$15,2)</f>
        <v>A</v>
      </c>
      <c r="E9" s="8">
        <v>10</v>
      </c>
      <c r="F9" s="9" t="s">
        <v>20</v>
      </c>
      <c r="G9" s="8">
        <v>12</v>
      </c>
      <c r="H9" s="2"/>
      <c r="I9" s="8">
        <v>4</v>
      </c>
      <c r="J9" s="8" t="s">
        <v>8</v>
      </c>
      <c r="K9" s="10">
        <f>SUMIF($E$6:$E$27,I9,$B$6:$B$27)-SUMIF($C$6:$C$27,I9,$B$6:$B$27)</f>
        <v>0</v>
      </c>
      <c r="L9" s="8">
        <v>0</v>
      </c>
      <c r="M9" s="20"/>
    </row>
    <row r="10" spans="2:13" x14ac:dyDescent="0.25">
      <c r="B10" s="7">
        <v>0</v>
      </c>
      <c r="C10" s="8">
        <v>2</v>
      </c>
      <c r="D10" s="9" t="str">
        <f>VLOOKUP(C10,$I$6:$J$15,2)</f>
        <v>B</v>
      </c>
      <c r="E10" s="8">
        <v>3</v>
      </c>
      <c r="F10" s="9" t="s">
        <v>7</v>
      </c>
      <c r="G10" s="8">
        <v>4</v>
      </c>
      <c r="H10" s="9"/>
      <c r="I10" s="8">
        <v>5</v>
      </c>
      <c r="J10" s="8" t="s">
        <v>9</v>
      </c>
      <c r="K10" s="10">
        <f>SUMIF($E$6:$E$27,I10,$B$6:$B$27)-SUMIF($C$6:$C$27,I10,$B$6:$B$27)</f>
        <v>0</v>
      </c>
      <c r="L10" s="8">
        <v>0</v>
      </c>
      <c r="M10" s="20"/>
    </row>
    <row r="11" spans="2:13" x14ac:dyDescent="0.25">
      <c r="B11" s="7">
        <v>80</v>
      </c>
      <c r="C11" s="8">
        <v>2</v>
      </c>
      <c r="D11" s="9" t="str">
        <f>VLOOKUP(C11,$I$6:$J$15,2)</f>
        <v>B</v>
      </c>
      <c r="E11" s="8">
        <v>4</v>
      </c>
      <c r="F11" s="9" t="s">
        <v>8</v>
      </c>
      <c r="G11" s="8">
        <v>1</v>
      </c>
      <c r="H11" s="9"/>
      <c r="I11" s="8">
        <v>6</v>
      </c>
      <c r="J11" s="8" t="s">
        <v>14</v>
      </c>
      <c r="K11" s="10">
        <f>SUMIF($E$6:$E$27,I11,$B$6:$B$27)-SUMIF($C$6:$C$27,I11,$B$6:$B$27)</f>
        <v>0</v>
      </c>
      <c r="L11" s="8">
        <v>0</v>
      </c>
      <c r="M11" s="20"/>
    </row>
    <row r="12" spans="2:13" x14ac:dyDescent="0.25">
      <c r="B12" s="7">
        <v>0</v>
      </c>
      <c r="C12" s="8">
        <v>2</v>
      </c>
      <c r="D12" s="9" t="str">
        <f>VLOOKUP(C12,$I$6:$J$15,2)</f>
        <v>B</v>
      </c>
      <c r="E12" s="8">
        <v>5</v>
      </c>
      <c r="F12" s="9" t="s">
        <v>9</v>
      </c>
      <c r="G12" s="8">
        <v>5</v>
      </c>
      <c r="H12" s="9"/>
      <c r="I12" s="8">
        <v>7</v>
      </c>
      <c r="J12" s="8" t="s">
        <v>15</v>
      </c>
      <c r="K12" s="10">
        <f>SUMIF($E$6:$E$27,I12,$B$6:$B$27)-SUMIF($C$6:$C$27,I12,$B$6:$B$27)</f>
        <v>0</v>
      </c>
      <c r="L12" s="8">
        <v>0</v>
      </c>
      <c r="M12" s="20"/>
    </row>
    <row r="13" spans="2:13" x14ac:dyDescent="0.25">
      <c r="B13" s="7">
        <v>0</v>
      </c>
      <c r="C13" s="8">
        <v>3</v>
      </c>
      <c r="D13" s="9" t="str">
        <f>VLOOKUP(C13,$I$6:$J$15,2)</f>
        <v>C</v>
      </c>
      <c r="E13" s="8">
        <v>6</v>
      </c>
      <c r="F13" s="9" t="s">
        <v>14</v>
      </c>
      <c r="G13" s="8">
        <v>8</v>
      </c>
      <c r="H13" s="9"/>
      <c r="I13" s="8">
        <v>8</v>
      </c>
      <c r="J13" s="8" t="s">
        <v>16</v>
      </c>
      <c r="K13" s="10">
        <f>SUMIF($E$6:$E$27,I13,$B$6:$B$27)-SUMIF($C$6:$C$27,I13,$B$6:$B$27)</f>
        <v>0</v>
      </c>
      <c r="L13" s="8">
        <v>0</v>
      </c>
      <c r="M13" s="20"/>
    </row>
    <row r="14" spans="2:13" x14ac:dyDescent="0.25">
      <c r="B14" s="7">
        <v>90</v>
      </c>
      <c r="C14" s="8">
        <v>3</v>
      </c>
      <c r="D14" s="9" t="str">
        <f>VLOOKUP(C14,$I$6:$J$15,2)</f>
        <v>C</v>
      </c>
      <c r="E14" s="8">
        <v>7</v>
      </c>
      <c r="F14" s="9" t="s">
        <v>15</v>
      </c>
      <c r="G14" s="8">
        <v>3</v>
      </c>
      <c r="H14" s="9"/>
      <c r="I14" s="8">
        <v>9</v>
      </c>
      <c r="J14" s="8" t="s">
        <v>19</v>
      </c>
      <c r="K14" s="10">
        <f>SUMIF($E$6:$E$27,I14,$B$6:$B$27)-SUMIF($C$6:$C$27,I14,$B$6:$B$27)</f>
        <v>90</v>
      </c>
      <c r="L14" s="8">
        <v>90</v>
      </c>
      <c r="M14" s="20"/>
    </row>
    <row r="15" spans="2:13" x14ac:dyDescent="0.25">
      <c r="B15" s="7">
        <v>0</v>
      </c>
      <c r="C15" s="8">
        <v>3</v>
      </c>
      <c r="D15" s="9" t="str">
        <f>VLOOKUP(C15,$I$6:$J$15,2)</f>
        <v>C</v>
      </c>
      <c r="E15" s="8">
        <v>8</v>
      </c>
      <c r="F15" s="9" t="s">
        <v>16</v>
      </c>
      <c r="G15" s="8">
        <v>4</v>
      </c>
      <c r="H15" s="9"/>
      <c r="I15" s="8">
        <v>10</v>
      </c>
      <c r="J15" s="8" t="s">
        <v>20</v>
      </c>
      <c r="K15" s="10">
        <f>SUMIF($E$6:$E$27,I15,$B$6:$B$27)-SUMIF($C$6:$C$27,I15,$B$6:$B$27)</f>
        <v>90</v>
      </c>
      <c r="L15" s="8">
        <v>90</v>
      </c>
      <c r="M15" s="20"/>
    </row>
    <row r="16" spans="2:13" x14ac:dyDescent="0.25">
      <c r="B16" s="7">
        <v>80</v>
      </c>
      <c r="C16" s="8">
        <v>4</v>
      </c>
      <c r="D16" s="9" t="str">
        <f>VLOOKUP(C16,$I$6:$J$15,2)</f>
        <v>D</v>
      </c>
      <c r="E16" s="8">
        <v>6</v>
      </c>
      <c r="F16" s="9" t="s">
        <v>14</v>
      </c>
      <c r="G16" s="8">
        <v>4</v>
      </c>
      <c r="H16" s="9"/>
      <c r="I16" s="9"/>
      <c r="J16" s="9"/>
      <c r="K16" s="9"/>
      <c r="L16" s="9"/>
      <c r="M16" s="20"/>
    </row>
    <row r="17" spans="2:13" x14ac:dyDescent="0.25">
      <c r="B17" s="7">
        <v>0</v>
      </c>
      <c r="C17" s="8">
        <v>4</v>
      </c>
      <c r="D17" s="9" t="str">
        <f>VLOOKUP(C17,$I$6:$J$15,2)</f>
        <v>D</v>
      </c>
      <c r="E17" s="8">
        <v>7</v>
      </c>
      <c r="F17" s="9" t="s">
        <v>15</v>
      </c>
      <c r="G17" s="8">
        <v>8</v>
      </c>
      <c r="H17" s="9"/>
      <c r="I17" s="9"/>
      <c r="J17" s="9"/>
      <c r="K17" s="9"/>
      <c r="L17" s="9"/>
      <c r="M17" s="20"/>
    </row>
    <row r="18" spans="2:13" x14ac:dyDescent="0.25">
      <c r="B18" s="7">
        <v>0</v>
      </c>
      <c r="C18" s="8">
        <v>4</v>
      </c>
      <c r="D18" s="9" t="str">
        <f>VLOOKUP(C18,$I$6:$J$15,2)</f>
        <v>D</v>
      </c>
      <c r="E18" s="8">
        <v>8</v>
      </c>
      <c r="F18" s="9" t="s">
        <v>16</v>
      </c>
      <c r="G18" s="8">
        <v>9</v>
      </c>
      <c r="H18" s="9"/>
      <c r="I18" s="9"/>
      <c r="J18" s="9"/>
      <c r="K18" s="9"/>
      <c r="L18" s="9"/>
      <c r="M18" s="20"/>
    </row>
    <row r="19" spans="2:13" x14ac:dyDescent="0.25">
      <c r="B19" s="7">
        <v>0</v>
      </c>
      <c r="C19" s="8">
        <v>5</v>
      </c>
      <c r="D19" s="9" t="str">
        <f>VLOOKUP(C19,$I$6:$J$15,2)</f>
        <v>E</v>
      </c>
      <c r="E19" s="8">
        <v>6</v>
      </c>
      <c r="F19" s="9" t="s">
        <v>14</v>
      </c>
      <c r="G19" s="8">
        <v>10</v>
      </c>
      <c r="H19" s="9"/>
      <c r="I19" s="9"/>
      <c r="J19" s="9"/>
      <c r="K19" s="9"/>
      <c r="L19" s="9"/>
      <c r="M19" s="20"/>
    </row>
    <row r="20" spans="2:13" x14ac:dyDescent="0.25">
      <c r="B20" s="7">
        <v>0</v>
      </c>
      <c r="C20" s="8">
        <v>5</v>
      </c>
      <c r="D20" s="9" t="str">
        <f>VLOOKUP(C20,$I$6:$J$15,2)</f>
        <v>E</v>
      </c>
      <c r="E20" s="8">
        <v>7</v>
      </c>
      <c r="F20" s="9" t="s">
        <v>15</v>
      </c>
      <c r="G20" s="8">
        <v>13</v>
      </c>
      <c r="H20" s="9"/>
      <c r="I20" s="9"/>
      <c r="J20" s="9"/>
      <c r="K20" s="9"/>
      <c r="L20" s="9"/>
      <c r="M20" s="20"/>
    </row>
    <row r="21" spans="2:13" x14ac:dyDescent="0.25">
      <c r="B21" s="7">
        <v>0</v>
      </c>
      <c r="C21" s="8">
        <v>5</v>
      </c>
      <c r="D21" s="9" t="str">
        <f>VLOOKUP(C21,$I$6:$J$15,2)</f>
        <v>E</v>
      </c>
      <c r="E21" s="8">
        <v>8</v>
      </c>
      <c r="F21" s="9" t="s">
        <v>16</v>
      </c>
      <c r="G21" s="8">
        <v>12</v>
      </c>
      <c r="H21" s="9"/>
      <c r="I21" s="9"/>
      <c r="J21" s="9"/>
      <c r="K21" s="9"/>
      <c r="L21" s="9"/>
      <c r="M21" s="20"/>
    </row>
    <row r="22" spans="2:13" x14ac:dyDescent="0.25">
      <c r="B22" s="7">
        <v>0</v>
      </c>
      <c r="C22" s="8">
        <v>6</v>
      </c>
      <c r="D22" s="9" t="str">
        <f>VLOOKUP(C22,$I$6:$J$15,2)</f>
        <v>F</v>
      </c>
      <c r="E22" s="8">
        <v>9</v>
      </c>
      <c r="F22" s="9" t="s">
        <v>19</v>
      </c>
      <c r="G22" s="8">
        <v>11</v>
      </c>
      <c r="H22" s="9"/>
      <c r="I22" s="9"/>
      <c r="J22" s="9"/>
      <c r="K22" s="9"/>
      <c r="L22" s="9"/>
      <c r="M22" s="20"/>
    </row>
    <row r="23" spans="2:13" x14ac:dyDescent="0.25">
      <c r="B23" s="7">
        <v>80</v>
      </c>
      <c r="C23" s="8">
        <v>6</v>
      </c>
      <c r="D23" s="9" t="str">
        <f>VLOOKUP(C23,$I$6:$J$15,2)</f>
        <v>F</v>
      </c>
      <c r="E23" s="8">
        <v>10</v>
      </c>
      <c r="F23" s="9" t="s">
        <v>20</v>
      </c>
      <c r="G23" s="8">
        <v>5</v>
      </c>
      <c r="H23" s="9"/>
      <c r="I23" s="9"/>
      <c r="J23" s="9"/>
      <c r="K23" s="9"/>
      <c r="L23" s="9"/>
      <c r="M23" s="20"/>
    </row>
    <row r="24" spans="2:13" x14ac:dyDescent="0.25">
      <c r="B24" s="7">
        <v>90</v>
      </c>
      <c r="C24" s="8">
        <v>7</v>
      </c>
      <c r="D24" s="9" t="str">
        <f>VLOOKUP(C24,$I$6:$J$15,2)</f>
        <v>G</v>
      </c>
      <c r="E24" s="8">
        <v>9</v>
      </c>
      <c r="F24" s="9" t="s">
        <v>19</v>
      </c>
      <c r="G24" s="8">
        <v>6</v>
      </c>
      <c r="H24" s="9"/>
      <c r="I24" s="9"/>
      <c r="J24" s="9"/>
      <c r="K24" s="9"/>
      <c r="L24" s="9"/>
      <c r="M24" s="20"/>
    </row>
    <row r="25" spans="2:13" x14ac:dyDescent="0.25">
      <c r="B25" s="7">
        <v>0</v>
      </c>
      <c r="C25" s="8">
        <v>7</v>
      </c>
      <c r="D25" s="9" t="str">
        <f>VLOOKUP(C25,$I$6:$J$15,2)</f>
        <v>G</v>
      </c>
      <c r="E25" s="8">
        <v>10</v>
      </c>
      <c r="F25" s="9" t="s">
        <v>20</v>
      </c>
      <c r="G25" s="8">
        <v>7</v>
      </c>
      <c r="H25" s="9"/>
      <c r="I25" s="2"/>
      <c r="J25" s="2"/>
      <c r="K25" s="2"/>
      <c r="L25" s="2"/>
    </row>
    <row r="26" spans="2:13" x14ac:dyDescent="0.25">
      <c r="B26" s="7">
        <v>0</v>
      </c>
      <c r="C26" s="8">
        <v>8</v>
      </c>
      <c r="D26" s="9" t="str">
        <f>VLOOKUP(C26,$I$6:$J$15,2)</f>
        <v>H</v>
      </c>
      <c r="E26" s="8">
        <v>9</v>
      </c>
      <c r="F26" s="9" t="s">
        <v>19</v>
      </c>
      <c r="G26" s="8">
        <v>10</v>
      </c>
      <c r="H26" s="2"/>
      <c r="I26" s="2"/>
      <c r="J26" s="2"/>
      <c r="K26" s="2"/>
      <c r="L26" s="2"/>
    </row>
    <row r="27" spans="2:13" x14ac:dyDescent="0.25">
      <c r="B27" s="7">
        <v>0</v>
      </c>
      <c r="C27" s="8">
        <v>8</v>
      </c>
      <c r="D27" s="9" t="str">
        <f>VLOOKUP(C27,$I$6:$J$15,2)</f>
        <v>H</v>
      </c>
      <c r="E27" s="8">
        <v>10</v>
      </c>
      <c r="F27" s="9" t="s">
        <v>20</v>
      </c>
      <c r="G27" s="8">
        <v>9</v>
      </c>
      <c r="H27" s="2"/>
      <c r="I27" s="2"/>
      <c r="J27" s="2"/>
      <c r="K27" s="2"/>
      <c r="L27" s="2"/>
    </row>
    <row r="28" spans="2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3" x14ac:dyDescent="0.25">
      <c r="B29" s="2"/>
      <c r="C29" s="2"/>
      <c r="D29" s="2"/>
      <c r="E29" s="9"/>
      <c r="F29" s="9" t="s">
        <v>10</v>
      </c>
      <c r="G29" s="11">
        <f>SUMPRODUCT(B6:B27,G6:G27)</f>
        <v>2180</v>
      </c>
      <c r="H29" s="2"/>
      <c r="I29" s="2"/>
      <c r="J29" s="2"/>
      <c r="K29" s="2"/>
      <c r="L29" s="2"/>
    </row>
    <row r="31" spans="2:13" x14ac:dyDescent="0.25">
      <c r="E31" t="s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F2C7-5344-446C-AA50-B7B25189E806}">
  <dimension ref="B3:M29"/>
  <sheetViews>
    <sheetView workbookViewId="0">
      <selection activeCell="G30" sqref="G30"/>
    </sheetView>
  </sheetViews>
  <sheetFormatPr defaultRowHeight="15" x14ac:dyDescent="0.25"/>
  <cols>
    <col min="12" max="12" width="18.7109375" customWidth="1"/>
  </cols>
  <sheetData>
    <row r="3" spans="2:13" x14ac:dyDescent="0.25">
      <c r="D3" s="1" t="s">
        <v>0</v>
      </c>
    </row>
    <row r="4" spans="2:13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2:13" x14ac:dyDescent="0.25">
      <c r="B5" s="5" t="s">
        <v>1</v>
      </c>
      <c r="C5" s="5" t="s">
        <v>2</v>
      </c>
      <c r="D5" s="5"/>
      <c r="E5" s="5" t="s">
        <v>17</v>
      </c>
      <c r="F5" s="5"/>
      <c r="G5" s="5" t="s">
        <v>18</v>
      </c>
      <c r="H5" s="6"/>
      <c r="I5" s="5" t="s">
        <v>11</v>
      </c>
      <c r="J5" s="6"/>
      <c r="K5" s="5" t="s">
        <v>12</v>
      </c>
      <c r="L5" s="5" t="s">
        <v>13</v>
      </c>
      <c r="M5" s="19"/>
    </row>
    <row r="6" spans="2:13" x14ac:dyDescent="0.25">
      <c r="B6" s="7">
        <v>0</v>
      </c>
      <c r="C6" s="8">
        <v>1</v>
      </c>
      <c r="D6" s="9" t="str">
        <f>VLOOKUP(C6,$I$6:$J$15,2)</f>
        <v>A</v>
      </c>
      <c r="E6" s="8">
        <v>3</v>
      </c>
      <c r="F6" s="9" t="s">
        <v>7</v>
      </c>
      <c r="G6" s="8">
        <v>4</v>
      </c>
      <c r="H6" s="9"/>
      <c r="I6" s="8">
        <v>1</v>
      </c>
      <c r="J6" s="8" t="s">
        <v>5</v>
      </c>
      <c r="K6" s="10">
        <f>SUMIF($E$6:$E$27,I6,$B$6:$B$27)-SUMIF($C$6:$C$27,I6,$B$6:$B$27)</f>
        <v>-100</v>
      </c>
      <c r="L6" s="8">
        <v>-100</v>
      </c>
      <c r="M6" s="20"/>
    </row>
    <row r="7" spans="2:13" x14ac:dyDescent="0.25">
      <c r="B7" s="7">
        <v>0</v>
      </c>
      <c r="C7" s="8">
        <v>1</v>
      </c>
      <c r="D7" s="9" t="str">
        <f t="shared" ref="D7" si="0">VLOOKUP(C7,$I$6:$J$15,2)</f>
        <v>A</v>
      </c>
      <c r="E7" s="8">
        <v>4</v>
      </c>
      <c r="F7" s="9" t="s">
        <v>8</v>
      </c>
      <c r="G7" s="8">
        <v>8</v>
      </c>
      <c r="H7" s="9"/>
      <c r="I7" s="8">
        <v>2</v>
      </c>
      <c r="J7" s="8" t="s">
        <v>6</v>
      </c>
      <c r="K7" s="10">
        <f>SUMIF($E$6:$E$27,I7,$B$6:$B$27)-SUMIF($C$6:$C$27,I7,$B$6:$B$27)</f>
        <v>-80</v>
      </c>
      <c r="L7" s="8">
        <v>-80</v>
      </c>
      <c r="M7" s="20"/>
    </row>
    <row r="8" spans="2:13" x14ac:dyDescent="0.25">
      <c r="B8" s="7">
        <v>100</v>
      </c>
      <c r="C8" s="8">
        <v>1</v>
      </c>
      <c r="D8" s="9" t="str">
        <f>VLOOKUP(C8,$I$6:$J$15,2)</f>
        <v>A</v>
      </c>
      <c r="E8" s="8">
        <v>5</v>
      </c>
      <c r="F8" s="9" t="s">
        <v>9</v>
      </c>
      <c r="G8" s="8">
        <v>7</v>
      </c>
      <c r="H8" s="9"/>
      <c r="I8" s="8">
        <v>3</v>
      </c>
      <c r="J8" s="8" t="s">
        <v>7</v>
      </c>
      <c r="K8" s="10">
        <f>SUMIF($E$6:$E$27,I8,$B$6:$B$27)-SUMIF($C$6:$C$27,I8,$B$6:$B$27)</f>
        <v>0</v>
      </c>
      <c r="L8" s="8">
        <v>0</v>
      </c>
      <c r="M8" s="20"/>
    </row>
    <row r="9" spans="2:13" x14ac:dyDescent="0.25">
      <c r="B9" s="7">
        <v>0</v>
      </c>
      <c r="C9" s="8">
        <v>1</v>
      </c>
      <c r="D9" s="9" t="str">
        <f>VLOOKUP(C9,$I$6:$J$15,2)</f>
        <v>A</v>
      </c>
      <c r="E9" s="8">
        <v>10</v>
      </c>
      <c r="F9" s="9" t="s">
        <v>20</v>
      </c>
      <c r="G9" s="8">
        <v>12</v>
      </c>
      <c r="H9" s="2"/>
      <c r="I9" s="8">
        <v>4</v>
      </c>
      <c r="J9" s="8" t="s">
        <v>8</v>
      </c>
      <c r="K9" s="10">
        <f>SUMIF($E$6:$E$27,I9,$B$6:$B$27)-SUMIF($C$6:$C$27,I9,$B$6:$B$27)</f>
        <v>0</v>
      </c>
      <c r="L9" s="8">
        <v>0</v>
      </c>
      <c r="M9" s="20"/>
    </row>
    <row r="10" spans="2:13" x14ac:dyDescent="0.25">
      <c r="B10" s="7">
        <v>0</v>
      </c>
      <c r="C10" s="8">
        <v>2</v>
      </c>
      <c r="D10" s="9" t="str">
        <f>VLOOKUP(C10,$I$6:$J$15,2)</f>
        <v>B</v>
      </c>
      <c r="E10" s="8">
        <v>3</v>
      </c>
      <c r="F10" s="9" t="s">
        <v>7</v>
      </c>
      <c r="G10" s="8">
        <v>4</v>
      </c>
      <c r="H10" s="9"/>
      <c r="I10" s="8">
        <v>5</v>
      </c>
      <c r="J10" s="8" t="s">
        <v>9</v>
      </c>
      <c r="K10" s="10">
        <f>SUMIF($E$6:$E$27,I10,$B$6:$B$27)-SUMIF($C$6:$C$27,I10,$B$6:$B$27)</f>
        <v>0</v>
      </c>
      <c r="L10" s="8">
        <v>0</v>
      </c>
      <c r="M10" s="20"/>
    </row>
    <row r="11" spans="2:13" x14ac:dyDescent="0.25">
      <c r="B11" s="7">
        <v>0</v>
      </c>
      <c r="C11" s="8">
        <v>2</v>
      </c>
      <c r="D11" s="9" t="str">
        <f>VLOOKUP(C11,$I$6:$J$15,2)</f>
        <v>B</v>
      </c>
      <c r="E11" s="8">
        <v>4</v>
      </c>
      <c r="F11" s="9" t="s">
        <v>8</v>
      </c>
      <c r="G11" s="8">
        <v>1</v>
      </c>
      <c r="H11" s="9"/>
      <c r="I11" s="8">
        <v>6</v>
      </c>
      <c r="J11" s="8" t="s">
        <v>14</v>
      </c>
      <c r="K11" s="10">
        <f>SUMIF($E$6:$E$27,I11,$B$6:$B$27)-SUMIF($C$6:$C$27,I11,$B$6:$B$27)</f>
        <v>0</v>
      </c>
      <c r="L11" s="8">
        <v>0</v>
      </c>
      <c r="M11" s="20"/>
    </row>
    <row r="12" spans="2:13" x14ac:dyDescent="0.25">
      <c r="B12" s="7">
        <v>80</v>
      </c>
      <c r="C12" s="8">
        <v>2</v>
      </c>
      <c r="D12" s="9" t="str">
        <f>VLOOKUP(C12,$I$6:$J$15,2)</f>
        <v>B</v>
      </c>
      <c r="E12" s="8">
        <v>5</v>
      </c>
      <c r="F12" s="9" t="s">
        <v>9</v>
      </c>
      <c r="G12" s="8">
        <v>5</v>
      </c>
      <c r="H12" s="9"/>
      <c r="I12" s="8">
        <v>7</v>
      </c>
      <c r="J12" s="8" t="s">
        <v>15</v>
      </c>
      <c r="K12" s="10">
        <f>SUMIF($E$6:$E$27,I12,$B$6:$B$27)-SUMIF($C$6:$C$27,I12,$B$6:$B$27)</f>
        <v>0</v>
      </c>
      <c r="L12" s="8">
        <v>0</v>
      </c>
      <c r="M12" s="20"/>
    </row>
    <row r="13" spans="2:13" x14ac:dyDescent="0.25">
      <c r="B13" s="7">
        <v>0</v>
      </c>
      <c r="C13" s="8">
        <v>3</v>
      </c>
      <c r="D13" s="9" t="str">
        <f>VLOOKUP(C13,$I$6:$J$15,2)</f>
        <v>C</v>
      </c>
      <c r="E13" s="8">
        <v>6</v>
      </c>
      <c r="F13" s="9" t="s">
        <v>14</v>
      </c>
      <c r="G13" s="8">
        <v>10</v>
      </c>
      <c r="H13" s="9"/>
      <c r="I13" s="8">
        <v>8</v>
      </c>
      <c r="J13" s="8" t="s">
        <v>16</v>
      </c>
      <c r="K13" s="10">
        <f>SUMIF($E$6:$E$27,I13,$B$6:$B$27)-SUMIF($C$6:$C$27,I13,$B$6:$B$27)</f>
        <v>0</v>
      </c>
      <c r="L13" s="8">
        <v>0</v>
      </c>
      <c r="M13" s="20"/>
    </row>
    <row r="14" spans="2:13" x14ac:dyDescent="0.25">
      <c r="B14" s="7">
        <v>0</v>
      </c>
      <c r="C14" s="8">
        <v>3</v>
      </c>
      <c r="D14" s="9" t="str">
        <f>VLOOKUP(C14,$I$6:$J$15,2)</f>
        <v>C</v>
      </c>
      <c r="E14" s="8">
        <v>7</v>
      </c>
      <c r="F14" s="9" t="s">
        <v>15</v>
      </c>
      <c r="G14" s="8">
        <v>2</v>
      </c>
      <c r="H14" s="9"/>
      <c r="I14" s="8">
        <v>9</v>
      </c>
      <c r="J14" s="8" t="s">
        <v>19</v>
      </c>
      <c r="K14" s="10">
        <f>SUMIF($E$6:$E$27,I14,$B$6:$B$27)-SUMIF($C$6:$C$27,I14,$B$6:$B$27)</f>
        <v>90</v>
      </c>
      <c r="L14" s="8">
        <v>90</v>
      </c>
      <c r="M14" s="20"/>
    </row>
    <row r="15" spans="2:13" x14ac:dyDescent="0.25">
      <c r="B15" s="7">
        <v>0</v>
      </c>
      <c r="C15" s="8">
        <v>3</v>
      </c>
      <c r="D15" s="9" t="str">
        <f>VLOOKUP(C15,$I$6:$J$15,2)</f>
        <v>C</v>
      </c>
      <c r="E15" s="8">
        <v>8</v>
      </c>
      <c r="F15" s="9" t="s">
        <v>16</v>
      </c>
      <c r="G15" s="8">
        <v>4</v>
      </c>
      <c r="H15" s="9"/>
      <c r="I15" s="8">
        <v>10</v>
      </c>
      <c r="J15" s="8" t="s">
        <v>20</v>
      </c>
      <c r="K15" s="10">
        <f>SUMIF($E$6:$E$27,I15,$B$6:$B$27)-SUMIF($C$6:$C$27,I15,$B$6:$B$27)</f>
        <v>90</v>
      </c>
      <c r="L15" s="8">
        <v>90</v>
      </c>
      <c r="M15" s="20"/>
    </row>
    <row r="16" spans="2:13" x14ac:dyDescent="0.25">
      <c r="B16" s="7">
        <v>0</v>
      </c>
      <c r="C16" s="8">
        <v>4</v>
      </c>
      <c r="D16" s="9" t="str">
        <f>VLOOKUP(C16,$I$6:$J$15,2)</f>
        <v>D</v>
      </c>
      <c r="E16" s="8">
        <v>6</v>
      </c>
      <c r="F16" s="9" t="s">
        <v>14</v>
      </c>
      <c r="G16" s="8">
        <v>4</v>
      </c>
      <c r="H16" s="9"/>
      <c r="I16" s="9"/>
      <c r="J16" s="9"/>
      <c r="K16" s="9"/>
      <c r="L16" s="9"/>
      <c r="M16" s="20"/>
    </row>
    <row r="17" spans="2:13" x14ac:dyDescent="0.25">
      <c r="B17" s="7">
        <v>0</v>
      </c>
      <c r="C17" s="8">
        <v>4</v>
      </c>
      <c r="D17" s="9" t="str">
        <f>VLOOKUP(C17,$I$6:$J$15,2)</f>
        <v>D</v>
      </c>
      <c r="E17" s="8">
        <v>7</v>
      </c>
      <c r="F17" s="9" t="s">
        <v>15</v>
      </c>
      <c r="G17" s="8">
        <v>8</v>
      </c>
      <c r="H17" s="9"/>
      <c r="I17" s="9"/>
      <c r="J17" s="9"/>
      <c r="K17" s="9"/>
      <c r="L17" s="9"/>
      <c r="M17" s="20"/>
    </row>
    <row r="18" spans="2:13" x14ac:dyDescent="0.25">
      <c r="B18" s="7">
        <v>0</v>
      </c>
      <c r="C18" s="8">
        <v>4</v>
      </c>
      <c r="D18" s="9" t="str">
        <f>VLOOKUP(C18,$I$6:$J$15,2)</f>
        <v>D</v>
      </c>
      <c r="E18" s="8">
        <v>8</v>
      </c>
      <c r="F18" s="9" t="s">
        <v>16</v>
      </c>
      <c r="G18" s="8">
        <v>9</v>
      </c>
      <c r="H18" s="9"/>
      <c r="I18" s="9"/>
      <c r="J18" s="9"/>
      <c r="K18" s="9"/>
      <c r="L18" s="9"/>
      <c r="M18" s="20"/>
    </row>
    <row r="19" spans="2:13" x14ac:dyDescent="0.25">
      <c r="B19" s="7">
        <v>0</v>
      </c>
      <c r="C19" s="8">
        <v>5</v>
      </c>
      <c r="D19" s="9" t="str">
        <f>VLOOKUP(C19,$I$6:$J$15,2)</f>
        <v>E</v>
      </c>
      <c r="E19" s="8">
        <v>6</v>
      </c>
      <c r="F19" s="9" t="s">
        <v>14</v>
      </c>
      <c r="G19" s="8">
        <v>10</v>
      </c>
      <c r="H19" s="9"/>
      <c r="I19" s="9"/>
      <c r="J19" s="9"/>
      <c r="K19" s="9"/>
      <c r="L19" s="9"/>
      <c r="M19" s="20"/>
    </row>
    <row r="20" spans="2:13" x14ac:dyDescent="0.25">
      <c r="B20" s="7">
        <v>0</v>
      </c>
      <c r="C20" s="8">
        <v>5</v>
      </c>
      <c r="D20" s="9" t="str">
        <f>VLOOKUP(C20,$I$6:$J$15,2)</f>
        <v>E</v>
      </c>
      <c r="E20" s="8">
        <v>7</v>
      </c>
      <c r="F20" s="9" t="s">
        <v>15</v>
      </c>
      <c r="G20" s="8">
        <v>13</v>
      </c>
      <c r="H20" s="9"/>
      <c r="I20" s="9"/>
      <c r="J20" s="9"/>
      <c r="K20" s="9"/>
      <c r="L20" s="9"/>
      <c r="M20" s="20"/>
    </row>
    <row r="21" spans="2:13" x14ac:dyDescent="0.25">
      <c r="B21" s="7">
        <v>180</v>
      </c>
      <c r="C21" s="8">
        <v>5</v>
      </c>
      <c r="D21" s="9" t="str">
        <f>VLOOKUP(C21,$I$6:$J$15,2)</f>
        <v>E</v>
      </c>
      <c r="E21" s="8">
        <v>8</v>
      </c>
      <c r="F21" s="9" t="s">
        <v>16</v>
      </c>
      <c r="G21" s="8">
        <v>12</v>
      </c>
      <c r="H21" s="9"/>
      <c r="I21" s="9"/>
      <c r="J21" s="9"/>
      <c r="K21" s="9"/>
      <c r="L21" s="9"/>
      <c r="M21" s="20"/>
    </row>
    <row r="22" spans="2:13" x14ac:dyDescent="0.25">
      <c r="B22" s="7">
        <v>0</v>
      </c>
      <c r="C22" s="8">
        <v>6</v>
      </c>
      <c r="D22" s="9" t="str">
        <f>VLOOKUP(C22,$I$6:$J$15,2)</f>
        <v>F</v>
      </c>
      <c r="E22" s="8">
        <v>9</v>
      </c>
      <c r="F22" s="9" t="s">
        <v>19</v>
      </c>
      <c r="G22" s="8">
        <v>11</v>
      </c>
      <c r="H22" s="9"/>
      <c r="I22" s="9"/>
      <c r="J22" s="9"/>
      <c r="K22" s="9"/>
      <c r="L22" s="9"/>
      <c r="M22" s="20"/>
    </row>
    <row r="23" spans="2:13" x14ac:dyDescent="0.25">
      <c r="B23" s="7">
        <v>0</v>
      </c>
      <c r="C23" s="8">
        <v>6</v>
      </c>
      <c r="D23" s="9" t="str">
        <f>VLOOKUP(C23,$I$6:$J$15,2)</f>
        <v>F</v>
      </c>
      <c r="E23" s="8">
        <v>10</v>
      </c>
      <c r="F23" s="9" t="s">
        <v>20</v>
      </c>
      <c r="G23" s="8">
        <v>5</v>
      </c>
      <c r="H23" s="9"/>
      <c r="I23" s="9"/>
      <c r="J23" s="9"/>
      <c r="K23" s="9"/>
      <c r="L23" s="9"/>
      <c r="M23" s="20"/>
    </row>
    <row r="24" spans="2:13" x14ac:dyDescent="0.25">
      <c r="B24" s="7">
        <v>0</v>
      </c>
      <c r="C24" s="8">
        <v>7</v>
      </c>
      <c r="D24" s="9" t="str">
        <f>VLOOKUP(C24,$I$6:$J$15,2)</f>
        <v>G</v>
      </c>
      <c r="E24" s="8">
        <v>9</v>
      </c>
      <c r="F24" s="9" t="s">
        <v>19</v>
      </c>
      <c r="G24" s="8">
        <v>6</v>
      </c>
      <c r="H24" s="9"/>
      <c r="I24" s="9"/>
      <c r="J24" s="9"/>
      <c r="K24" s="9"/>
      <c r="L24" s="9"/>
      <c r="M24" s="20"/>
    </row>
    <row r="25" spans="2:13" x14ac:dyDescent="0.25">
      <c r="B25" s="7">
        <v>0</v>
      </c>
      <c r="C25" s="8">
        <v>7</v>
      </c>
      <c r="D25" s="9" t="str">
        <f>VLOOKUP(C25,$I$6:$J$15,2)</f>
        <v>G</v>
      </c>
      <c r="E25" s="8">
        <v>10</v>
      </c>
      <c r="F25" s="9" t="s">
        <v>20</v>
      </c>
      <c r="G25" s="8">
        <v>7</v>
      </c>
      <c r="H25" s="9"/>
      <c r="I25" s="2"/>
      <c r="J25" s="2"/>
      <c r="K25" s="2"/>
      <c r="L25" s="2"/>
    </row>
    <row r="26" spans="2:13" x14ac:dyDescent="0.25">
      <c r="B26" s="7">
        <v>90</v>
      </c>
      <c r="C26" s="8">
        <v>8</v>
      </c>
      <c r="D26" s="9" t="str">
        <f>VLOOKUP(C26,$I$6:$J$15,2)</f>
        <v>H</v>
      </c>
      <c r="E26" s="8">
        <v>9</v>
      </c>
      <c r="F26" s="9" t="s">
        <v>19</v>
      </c>
      <c r="G26" s="8">
        <v>10</v>
      </c>
      <c r="H26" s="2"/>
      <c r="I26" s="2"/>
      <c r="J26" s="2"/>
      <c r="K26" s="2"/>
      <c r="L26" s="2"/>
    </row>
    <row r="27" spans="2:13" x14ac:dyDescent="0.25">
      <c r="B27" s="7">
        <v>90</v>
      </c>
      <c r="C27" s="8">
        <v>8</v>
      </c>
      <c r="D27" s="9" t="str">
        <f>VLOOKUP(C27,$I$6:$J$15,2)</f>
        <v>H</v>
      </c>
      <c r="E27" s="8">
        <v>10</v>
      </c>
      <c r="F27" s="9" t="s">
        <v>20</v>
      </c>
      <c r="G27" s="8">
        <v>9</v>
      </c>
      <c r="H27" s="2"/>
      <c r="I27" s="2"/>
      <c r="J27" s="2"/>
      <c r="K27" s="2"/>
      <c r="L27" s="2"/>
    </row>
    <row r="28" spans="2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3" x14ac:dyDescent="0.25">
      <c r="B29" s="2"/>
      <c r="C29" s="2"/>
      <c r="D29" s="2"/>
      <c r="E29" s="9"/>
      <c r="F29" s="9" t="s">
        <v>10</v>
      </c>
      <c r="G29" s="11">
        <f>SUMPRODUCT(B6:B27,G6:G27)</f>
        <v>4970</v>
      </c>
      <c r="H29" s="2"/>
      <c r="I29" s="2"/>
      <c r="J29" s="2"/>
      <c r="K29" s="2"/>
      <c r="L29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9280-103A-4346-BC05-D2D36515AAA6}">
  <dimension ref="C3:M12"/>
  <sheetViews>
    <sheetView workbookViewId="0">
      <selection activeCell="H12" sqref="H12"/>
    </sheetView>
  </sheetViews>
  <sheetFormatPr defaultRowHeight="15" x14ac:dyDescent="0.25"/>
  <cols>
    <col min="12" max="12" width="20.140625" customWidth="1"/>
    <col min="13" max="13" width="18.28515625" customWidth="1"/>
  </cols>
  <sheetData>
    <row r="3" spans="3:13" x14ac:dyDescent="0.25">
      <c r="E3" s="1" t="s">
        <v>0</v>
      </c>
    </row>
    <row r="5" spans="3:13" x14ac:dyDescent="0.25">
      <c r="C5" s="12" t="s">
        <v>1</v>
      </c>
      <c r="D5" s="12" t="s">
        <v>2</v>
      </c>
      <c r="E5" s="12"/>
      <c r="F5" s="12" t="s">
        <v>3</v>
      </c>
      <c r="G5" s="12"/>
      <c r="H5" s="12" t="s">
        <v>4</v>
      </c>
      <c r="I5" s="13"/>
      <c r="J5" s="13" t="s">
        <v>11</v>
      </c>
      <c r="K5" s="13"/>
      <c r="L5" s="12" t="s">
        <v>12</v>
      </c>
      <c r="M5" s="12" t="s">
        <v>13</v>
      </c>
    </row>
    <row r="6" spans="3:13" x14ac:dyDescent="0.25">
      <c r="C6" s="14">
        <v>100</v>
      </c>
      <c r="D6" s="15">
        <v>1</v>
      </c>
      <c r="E6" s="16" t="str">
        <f>VLOOKUP(D6,$J$6:$K$11,2)</f>
        <v>A</v>
      </c>
      <c r="F6" s="15">
        <v>3</v>
      </c>
      <c r="G6" s="16" t="s">
        <v>9</v>
      </c>
      <c r="H6" s="15">
        <v>7</v>
      </c>
      <c r="I6" s="16"/>
      <c r="J6" s="15">
        <v>1</v>
      </c>
      <c r="K6" s="15" t="s">
        <v>5</v>
      </c>
      <c r="L6" s="17">
        <f>SUMIF($F$6:$F$10,J6,$C$6:$C$10)-SUMIF($D$6:$D$10,J6,$C$6:$C$10)</f>
        <v>-100</v>
      </c>
      <c r="M6" s="15">
        <v>-100</v>
      </c>
    </row>
    <row r="7" spans="3:13" x14ac:dyDescent="0.25">
      <c r="C7" s="14">
        <v>80</v>
      </c>
      <c r="D7" s="15">
        <v>2</v>
      </c>
      <c r="E7" s="16" t="str">
        <f>VLOOKUP(D7,$J$6:$K$11,2)</f>
        <v>B</v>
      </c>
      <c r="F7" s="15">
        <v>3</v>
      </c>
      <c r="G7" s="16" t="s">
        <v>9</v>
      </c>
      <c r="H7" s="15">
        <v>5</v>
      </c>
      <c r="I7" s="16"/>
      <c r="J7" s="15">
        <v>2</v>
      </c>
      <c r="K7" s="15" t="s">
        <v>6</v>
      </c>
      <c r="L7" s="17">
        <f>SUMIF($F$6:$F$10,J7,$C$6:$C$10)-SUMIF($D$6:$D$10,J7,$C$6:$C$10)</f>
        <v>-80</v>
      </c>
      <c r="M7" s="15">
        <v>-80</v>
      </c>
    </row>
    <row r="8" spans="3:13" x14ac:dyDescent="0.25">
      <c r="C8" s="14">
        <v>180</v>
      </c>
      <c r="D8" s="15">
        <v>3</v>
      </c>
      <c r="E8" s="16" t="str">
        <f>VLOOKUP(D8,$J$6:$K$11,2)</f>
        <v>E</v>
      </c>
      <c r="F8" s="15">
        <v>4</v>
      </c>
      <c r="G8" s="16" t="s">
        <v>16</v>
      </c>
      <c r="H8" s="15">
        <v>12</v>
      </c>
      <c r="I8" s="16"/>
      <c r="J8" s="15">
        <v>3</v>
      </c>
      <c r="K8" s="15" t="s">
        <v>9</v>
      </c>
      <c r="L8" s="17">
        <f>SUMIF($F$6:$F$10,J8,$C$6:$C$10)-SUMIF($D$6:$D$10,J8,$C$6:$C$10)</f>
        <v>0</v>
      </c>
      <c r="M8" s="15">
        <v>0</v>
      </c>
    </row>
    <row r="9" spans="3:13" x14ac:dyDescent="0.25">
      <c r="C9" s="14">
        <v>90</v>
      </c>
      <c r="D9" s="15">
        <v>4</v>
      </c>
      <c r="E9" s="16" t="str">
        <f>VLOOKUP(D9,$J$6:$K$11,2)</f>
        <v>H</v>
      </c>
      <c r="F9" s="15">
        <v>5</v>
      </c>
      <c r="G9" s="16" t="s">
        <v>19</v>
      </c>
      <c r="H9" s="15">
        <v>10</v>
      </c>
      <c r="I9" s="16"/>
      <c r="J9" s="15">
        <v>4</v>
      </c>
      <c r="K9" s="15" t="s">
        <v>16</v>
      </c>
      <c r="L9" s="17">
        <f>SUMIF($F$6:$F$10,J9,$C$6:$C$10)-SUMIF($D$6:$D$10,J9,$C$6:$C$10)</f>
        <v>0</v>
      </c>
      <c r="M9" s="15">
        <v>0</v>
      </c>
    </row>
    <row r="10" spans="3:13" x14ac:dyDescent="0.25">
      <c r="C10" s="14">
        <v>90</v>
      </c>
      <c r="D10" s="15">
        <v>4</v>
      </c>
      <c r="E10" s="16" t="str">
        <f>VLOOKUP(D10,$J$6:$K$11,2)</f>
        <v>H</v>
      </c>
      <c r="F10" s="15">
        <v>6</v>
      </c>
      <c r="G10" s="16" t="s">
        <v>20</v>
      </c>
      <c r="H10" s="15">
        <v>9</v>
      </c>
      <c r="I10" s="16"/>
      <c r="J10" s="15">
        <v>5</v>
      </c>
      <c r="K10" s="15" t="s">
        <v>19</v>
      </c>
      <c r="L10" s="17">
        <f>SUMIF($F$6:$F$10,J10,$C$6:$C$10)-SUMIF($D$6:$D$10,J10,$C$6:$C$10)</f>
        <v>90</v>
      </c>
      <c r="M10" s="15">
        <v>90</v>
      </c>
    </row>
    <row r="11" spans="3:13" x14ac:dyDescent="0.25">
      <c r="C11" s="16"/>
      <c r="D11" s="16"/>
      <c r="E11" s="16"/>
      <c r="F11" s="16"/>
      <c r="G11" s="16"/>
      <c r="H11" s="16"/>
      <c r="I11" s="16"/>
      <c r="J11" s="15">
        <v>6</v>
      </c>
      <c r="K11" s="15" t="s">
        <v>20</v>
      </c>
      <c r="L11" s="17">
        <f>SUMIF($F$6:$F$10,J11,$C$6:$C$10)-SUMIF($D$6:$D$10,J11,$C$6:$C$10)</f>
        <v>90</v>
      </c>
      <c r="M11" s="15">
        <v>90</v>
      </c>
    </row>
    <row r="12" spans="3:13" x14ac:dyDescent="0.25">
      <c r="C12" s="16"/>
      <c r="D12" s="16"/>
      <c r="E12" s="16"/>
      <c r="F12" s="16"/>
      <c r="G12" s="16" t="s">
        <v>10</v>
      </c>
      <c r="H12" s="18">
        <f>SUMPRODUCT(C6:C10,H6:H10)</f>
        <v>4970</v>
      </c>
      <c r="I12" s="16"/>
      <c r="J12" s="16"/>
      <c r="K12" s="16"/>
      <c r="L12" s="16"/>
      <c r="M12" s="1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16C8-6D97-458A-AEFD-4B968CC53B7D}">
  <dimension ref="B3:M29"/>
  <sheetViews>
    <sheetView workbookViewId="0">
      <selection activeCell="H29" sqref="H29"/>
    </sheetView>
  </sheetViews>
  <sheetFormatPr defaultRowHeight="15" x14ac:dyDescent="0.25"/>
  <cols>
    <col min="3" max="3" width="21" customWidth="1"/>
  </cols>
  <sheetData>
    <row r="3" spans="2:13" x14ac:dyDescent="0.25">
      <c r="D3" s="1" t="s">
        <v>0</v>
      </c>
    </row>
    <row r="4" spans="2:13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2:13" x14ac:dyDescent="0.25">
      <c r="B5" s="5" t="s">
        <v>1</v>
      </c>
      <c r="C5" s="3" t="s">
        <v>22</v>
      </c>
      <c r="D5" s="5" t="s">
        <v>2</v>
      </c>
      <c r="E5" s="5"/>
      <c r="F5" s="5" t="s">
        <v>17</v>
      </c>
      <c r="G5" s="5"/>
      <c r="H5" s="5" t="s">
        <v>18</v>
      </c>
      <c r="I5" s="6"/>
      <c r="J5" s="5" t="s">
        <v>11</v>
      </c>
      <c r="K5" s="6"/>
      <c r="L5" s="5" t="s">
        <v>12</v>
      </c>
      <c r="M5" s="5" t="s">
        <v>13</v>
      </c>
    </row>
    <row r="6" spans="2:13" x14ac:dyDescent="0.25">
      <c r="B6" s="7">
        <v>10</v>
      </c>
      <c r="C6" s="2" cm="1">
        <f t="array" ref="C6:C27">IF($B$6:$B$27&gt;0,1,0)</f>
        <v>1</v>
      </c>
      <c r="D6" s="8">
        <v>1</v>
      </c>
      <c r="E6" s="9" t="str">
        <f>VLOOKUP(D6,$J$6:$K$15,2)</f>
        <v>A</v>
      </c>
      <c r="F6" s="8">
        <v>3</v>
      </c>
      <c r="G6" s="9" t="s">
        <v>7</v>
      </c>
      <c r="H6" s="8">
        <v>4</v>
      </c>
      <c r="I6" s="9"/>
      <c r="J6" s="8">
        <v>1</v>
      </c>
      <c r="K6" s="8" t="s">
        <v>5</v>
      </c>
      <c r="L6" s="10">
        <f>SUMIF($F$6:$F$27,J6,$B$6:$B$27)-SUMIF($D$6:$D$27,J6,$B$6:$B$27)</f>
        <v>-100</v>
      </c>
      <c r="M6" s="8">
        <v>-100</v>
      </c>
    </row>
    <row r="7" spans="2:13" x14ac:dyDescent="0.25">
      <c r="B7" s="7">
        <v>0</v>
      </c>
      <c r="C7" s="2">
        <v>0</v>
      </c>
      <c r="D7" s="8">
        <v>1</v>
      </c>
      <c r="E7" s="9" t="str">
        <f>VLOOKUP(D7,$J$6:$K$15,2)</f>
        <v>A</v>
      </c>
      <c r="F7" s="8">
        <v>4</v>
      </c>
      <c r="G7" s="9" t="s">
        <v>8</v>
      </c>
      <c r="H7" s="8">
        <v>8</v>
      </c>
      <c r="I7" s="9"/>
      <c r="J7" s="8">
        <v>2</v>
      </c>
      <c r="K7" s="8" t="s">
        <v>6</v>
      </c>
      <c r="L7" s="10">
        <f>SUMIF($F$6:$F$27,J7,$B$6:$B$27)-SUMIF($D$6:$D$27,J7,$B$6:$B$27)</f>
        <v>-80</v>
      </c>
      <c r="M7" s="8">
        <v>-80</v>
      </c>
    </row>
    <row r="8" spans="2:13" x14ac:dyDescent="0.25">
      <c r="B8" s="7">
        <v>0</v>
      </c>
      <c r="C8" s="2">
        <v>0</v>
      </c>
      <c r="D8" s="8">
        <v>1</v>
      </c>
      <c r="E8" s="9" t="str">
        <f>VLOOKUP(D8,$J$6:$K$15,2)</f>
        <v>A</v>
      </c>
      <c r="F8" s="8">
        <v>5</v>
      </c>
      <c r="G8" s="9" t="s">
        <v>9</v>
      </c>
      <c r="H8" s="8">
        <v>7</v>
      </c>
      <c r="I8" s="9"/>
      <c r="J8" s="8">
        <v>3</v>
      </c>
      <c r="K8" s="8" t="s">
        <v>7</v>
      </c>
      <c r="L8" s="10">
        <f>SUMIF($F$6:$F$27,J8,$B$6:$B$27)-SUMIF($D$6:$D$27,J8,$B$6:$B$27)</f>
        <v>0</v>
      </c>
      <c r="M8" s="8">
        <v>0</v>
      </c>
    </row>
    <row r="9" spans="2:13" x14ac:dyDescent="0.25">
      <c r="B9" s="7">
        <v>90</v>
      </c>
      <c r="C9" s="2">
        <v>1</v>
      </c>
      <c r="D9" s="8">
        <v>1</v>
      </c>
      <c r="E9" s="9" t="str">
        <f>VLOOKUP(D9,$J$6:$K$15,2)</f>
        <v>A</v>
      </c>
      <c r="F9" s="8">
        <v>10</v>
      </c>
      <c r="G9" s="9" t="s">
        <v>20</v>
      </c>
      <c r="H9" s="8">
        <v>12</v>
      </c>
      <c r="I9" s="2"/>
      <c r="J9" s="8">
        <v>4</v>
      </c>
      <c r="K9" s="8" t="s">
        <v>8</v>
      </c>
      <c r="L9" s="10">
        <f>SUMIF($F$6:$F$27,J9,$B$6:$B$27)-SUMIF($D$6:$D$27,J9,$B$6:$B$27)</f>
        <v>0</v>
      </c>
      <c r="M9" s="8">
        <v>0</v>
      </c>
    </row>
    <row r="10" spans="2:13" x14ac:dyDescent="0.25">
      <c r="B10" s="7">
        <v>80</v>
      </c>
      <c r="C10" s="2">
        <v>1</v>
      </c>
      <c r="D10" s="8">
        <v>2</v>
      </c>
      <c r="E10" s="9" t="str">
        <f>VLOOKUP(D10,$J$6:$K$15,2)</f>
        <v>B</v>
      </c>
      <c r="F10" s="8">
        <v>3</v>
      </c>
      <c r="G10" s="9" t="s">
        <v>7</v>
      </c>
      <c r="H10" s="8">
        <v>4</v>
      </c>
      <c r="I10" s="9"/>
      <c r="J10" s="8">
        <v>5</v>
      </c>
      <c r="K10" s="8" t="s">
        <v>9</v>
      </c>
      <c r="L10" s="10">
        <f>SUMIF($F$6:$F$27,J10,$B$6:$B$27)-SUMIF($D$6:$D$27,J10,$B$6:$B$27)</f>
        <v>0</v>
      </c>
      <c r="M10" s="8">
        <v>0</v>
      </c>
    </row>
    <row r="11" spans="2:13" x14ac:dyDescent="0.25">
      <c r="B11" s="7">
        <v>0</v>
      </c>
      <c r="C11" s="2">
        <v>0</v>
      </c>
      <c r="D11" s="8">
        <v>2</v>
      </c>
      <c r="E11" s="9" t="str">
        <f>VLOOKUP(D11,$J$6:$K$15,2)</f>
        <v>B</v>
      </c>
      <c r="F11" s="8">
        <v>4</v>
      </c>
      <c r="G11" s="9" t="s">
        <v>8</v>
      </c>
      <c r="H11" s="8">
        <v>1</v>
      </c>
      <c r="I11" s="9"/>
      <c r="J11" s="8">
        <v>6</v>
      </c>
      <c r="K11" s="8" t="s">
        <v>14</v>
      </c>
      <c r="L11" s="10">
        <f>SUMIF($F$6:$F$27,J11,$B$6:$B$27)-SUMIF($D$6:$D$27,J11,$B$6:$B$27)</f>
        <v>0</v>
      </c>
      <c r="M11" s="8">
        <v>0</v>
      </c>
    </row>
    <row r="12" spans="2:13" x14ac:dyDescent="0.25">
      <c r="B12" s="7">
        <v>0</v>
      </c>
      <c r="C12" s="2">
        <v>0</v>
      </c>
      <c r="D12" s="8">
        <v>2</v>
      </c>
      <c r="E12" s="9" t="str">
        <f>VLOOKUP(D12,$J$6:$K$15,2)</f>
        <v>B</v>
      </c>
      <c r="F12" s="8">
        <v>5</v>
      </c>
      <c r="G12" s="9" t="s">
        <v>9</v>
      </c>
      <c r="H12" s="8">
        <v>5</v>
      </c>
      <c r="I12" s="9"/>
      <c r="J12" s="8">
        <v>7</v>
      </c>
      <c r="K12" s="8" t="s">
        <v>15</v>
      </c>
      <c r="L12" s="10">
        <f>SUMIF($F$6:$F$27,J12,$B$6:$B$27)-SUMIF($D$6:$D$27,J12,$B$6:$B$27)</f>
        <v>0</v>
      </c>
      <c r="M12" s="8">
        <v>0</v>
      </c>
    </row>
    <row r="13" spans="2:13" x14ac:dyDescent="0.25">
      <c r="B13" s="7">
        <v>0</v>
      </c>
      <c r="C13" s="2">
        <v>0</v>
      </c>
      <c r="D13" s="8">
        <v>3</v>
      </c>
      <c r="E13" s="9" t="str">
        <f>VLOOKUP(D13,$J$6:$K$15,2)</f>
        <v>C</v>
      </c>
      <c r="F13" s="8">
        <v>6</v>
      </c>
      <c r="G13" s="9" t="s">
        <v>14</v>
      </c>
      <c r="H13" s="8">
        <v>10</v>
      </c>
      <c r="I13" s="9"/>
      <c r="J13" s="8">
        <v>8</v>
      </c>
      <c r="K13" s="8" t="s">
        <v>16</v>
      </c>
      <c r="L13" s="10">
        <f>SUMIF($F$6:$F$27,J13,$B$6:$B$27)-SUMIF($D$6:$D$27,J13,$B$6:$B$27)</f>
        <v>0</v>
      </c>
      <c r="M13" s="8">
        <v>0</v>
      </c>
    </row>
    <row r="14" spans="2:13" x14ac:dyDescent="0.25">
      <c r="B14" s="7">
        <v>90</v>
      </c>
      <c r="C14" s="2">
        <v>1</v>
      </c>
      <c r="D14" s="8">
        <v>3</v>
      </c>
      <c r="E14" s="9" t="str">
        <f>VLOOKUP(D14,$J$6:$K$15,2)</f>
        <v>C</v>
      </c>
      <c r="F14" s="8">
        <v>7</v>
      </c>
      <c r="G14" s="9" t="s">
        <v>15</v>
      </c>
      <c r="H14" s="8">
        <v>2</v>
      </c>
      <c r="I14" s="9"/>
      <c r="J14" s="8">
        <v>9</v>
      </c>
      <c r="K14" s="8" t="s">
        <v>19</v>
      </c>
      <c r="L14" s="10">
        <f>SUMIF($F$6:$F$27,J14,$B$6:$B$27)-SUMIF($D$6:$D$27,J14,$B$6:$B$27)</f>
        <v>90</v>
      </c>
      <c r="M14" s="8">
        <v>90</v>
      </c>
    </row>
    <row r="15" spans="2:13" x14ac:dyDescent="0.25">
      <c r="B15" s="7">
        <v>0</v>
      </c>
      <c r="C15" s="2">
        <v>0</v>
      </c>
      <c r="D15" s="8">
        <v>3</v>
      </c>
      <c r="E15" s="9" t="str">
        <f>VLOOKUP(D15,$J$6:$K$15,2)</f>
        <v>C</v>
      </c>
      <c r="F15" s="8">
        <v>8</v>
      </c>
      <c r="G15" s="9" t="s">
        <v>16</v>
      </c>
      <c r="H15" s="8">
        <v>4</v>
      </c>
      <c r="I15" s="9"/>
      <c r="J15" s="8">
        <v>10</v>
      </c>
      <c r="K15" s="8" t="s">
        <v>20</v>
      </c>
      <c r="L15" s="10">
        <f>SUMIF($F$6:$F$27,J15,$B$6:$B$27)-SUMIF($D$6:$D$27,J15,$B$6:$B$27)</f>
        <v>90</v>
      </c>
      <c r="M15" s="8">
        <v>90</v>
      </c>
    </row>
    <row r="16" spans="2:13" x14ac:dyDescent="0.25">
      <c r="B16" s="7">
        <v>0</v>
      </c>
      <c r="C16" s="2">
        <v>0</v>
      </c>
      <c r="D16" s="8">
        <v>4</v>
      </c>
      <c r="E16" s="9" t="str">
        <f>VLOOKUP(D16,$J$6:$K$15,2)</f>
        <v>D</v>
      </c>
      <c r="F16" s="8">
        <v>6</v>
      </c>
      <c r="G16" s="9" t="s">
        <v>14</v>
      </c>
      <c r="H16" s="8">
        <v>4</v>
      </c>
      <c r="I16" s="9"/>
      <c r="J16" s="9"/>
      <c r="K16" s="9"/>
      <c r="L16" s="9"/>
      <c r="M16" s="9"/>
    </row>
    <row r="17" spans="2:13" x14ac:dyDescent="0.25">
      <c r="B17" s="7">
        <v>0</v>
      </c>
      <c r="C17" s="2">
        <v>0</v>
      </c>
      <c r="D17" s="8">
        <v>4</v>
      </c>
      <c r="E17" s="9" t="str">
        <f>VLOOKUP(D17,$J$6:$K$15,2)</f>
        <v>D</v>
      </c>
      <c r="F17" s="8">
        <v>7</v>
      </c>
      <c r="G17" s="9" t="s">
        <v>15</v>
      </c>
      <c r="H17" s="8">
        <v>8</v>
      </c>
      <c r="I17" s="9"/>
      <c r="J17" s="9"/>
      <c r="K17" s="9"/>
      <c r="L17" s="9"/>
      <c r="M17" s="9"/>
    </row>
    <row r="18" spans="2:13" x14ac:dyDescent="0.25">
      <c r="B18" s="7">
        <v>0</v>
      </c>
      <c r="C18" s="2">
        <v>0</v>
      </c>
      <c r="D18" s="8">
        <v>4</v>
      </c>
      <c r="E18" s="9" t="str">
        <f>VLOOKUP(D18,$J$6:$K$15,2)</f>
        <v>D</v>
      </c>
      <c r="F18" s="8">
        <v>8</v>
      </c>
      <c r="G18" s="9" t="s">
        <v>16</v>
      </c>
      <c r="H18" s="8">
        <v>9</v>
      </c>
      <c r="I18" s="9"/>
      <c r="J18" s="9"/>
      <c r="K18" s="9"/>
      <c r="L18" s="9"/>
      <c r="M18" s="9"/>
    </row>
    <row r="19" spans="2:13" x14ac:dyDescent="0.25">
      <c r="B19" s="7">
        <v>0</v>
      </c>
      <c r="C19" s="2">
        <v>0</v>
      </c>
      <c r="D19" s="8">
        <v>5</v>
      </c>
      <c r="E19" s="9" t="str">
        <f>VLOOKUP(D19,$J$6:$K$15,2)</f>
        <v>E</v>
      </c>
      <c r="F19" s="8">
        <v>6</v>
      </c>
      <c r="G19" s="9" t="s">
        <v>14</v>
      </c>
      <c r="H19" s="8">
        <v>10</v>
      </c>
      <c r="I19" s="9"/>
      <c r="J19" s="9"/>
      <c r="K19" s="9"/>
      <c r="L19" s="9"/>
      <c r="M19" s="9"/>
    </row>
    <row r="20" spans="2:13" x14ac:dyDescent="0.25">
      <c r="B20" s="7">
        <v>0</v>
      </c>
      <c r="C20" s="2">
        <v>0</v>
      </c>
      <c r="D20" s="8">
        <v>5</v>
      </c>
      <c r="E20" s="9" t="str">
        <f>VLOOKUP(D20,$J$6:$K$15,2)</f>
        <v>E</v>
      </c>
      <c r="F20" s="8">
        <v>7</v>
      </c>
      <c r="G20" s="9" t="s">
        <v>15</v>
      </c>
      <c r="H20" s="8">
        <v>13</v>
      </c>
      <c r="I20" s="9"/>
      <c r="J20" s="9"/>
      <c r="K20" s="9"/>
      <c r="L20" s="9"/>
      <c r="M20" s="9"/>
    </row>
    <row r="21" spans="2:13" x14ac:dyDescent="0.25">
      <c r="B21" s="7">
        <v>0</v>
      </c>
      <c r="C21" s="2">
        <v>0</v>
      </c>
      <c r="D21" s="8">
        <v>5</v>
      </c>
      <c r="E21" s="9" t="str">
        <f>VLOOKUP(D21,$J$6:$K$15,2)</f>
        <v>E</v>
      </c>
      <c r="F21" s="8">
        <v>8</v>
      </c>
      <c r="G21" s="9" t="s">
        <v>16</v>
      </c>
      <c r="H21" s="8">
        <v>12</v>
      </c>
      <c r="I21" s="9"/>
      <c r="J21" s="9"/>
      <c r="K21" s="9"/>
      <c r="L21" s="9"/>
      <c r="M21" s="9"/>
    </row>
    <row r="22" spans="2:13" x14ac:dyDescent="0.25">
      <c r="B22" s="7">
        <v>0</v>
      </c>
      <c r="C22" s="2">
        <v>0</v>
      </c>
      <c r="D22" s="8">
        <v>6</v>
      </c>
      <c r="E22" s="9" t="str">
        <f>VLOOKUP(D22,$J$6:$K$15,2)</f>
        <v>F</v>
      </c>
      <c r="F22" s="8">
        <v>9</v>
      </c>
      <c r="G22" s="9" t="s">
        <v>19</v>
      </c>
      <c r="H22" s="8">
        <v>11</v>
      </c>
      <c r="I22" s="9"/>
      <c r="J22" s="9"/>
      <c r="K22" s="9"/>
      <c r="L22" s="9"/>
      <c r="M22" s="9"/>
    </row>
    <row r="23" spans="2:13" x14ac:dyDescent="0.25">
      <c r="B23" s="7">
        <v>0</v>
      </c>
      <c r="C23" s="2">
        <v>0</v>
      </c>
      <c r="D23" s="8">
        <v>6</v>
      </c>
      <c r="E23" s="9" t="str">
        <f>VLOOKUP(D23,$J$6:$K$15,2)</f>
        <v>F</v>
      </c>
      <c r="F23" s="8">
        <v>10</v>
      </c>
      <c r="G23" s="9" t="s">
        <v>20</v>
      </c>
      <c r="H23" s="8">
        <v>5</v>
      </c>
      <c r="I23" s="9"/>
      <c r="J23" s="9"/>
      <c r="K23" s="9"/>
      <c r="L23" s="9"/>
      <c r="M23" s="9"/>
    </row>
    <row r="24" spans="2:13" x14ac:dyDescent="0.25">
      <c r="B24" s="7">
        <v>90</v>
      </c>
      <c r="C24" s="2">
        <v>1</v>
      </c>
      <c r="D24" s="8">
        <v>7</v>
      </c>
      <c r="E24" s="9" t="str">
        <f>VLOOKUP(D24,$J$6:$K$15,2)</f>
        <v>G</v>
      </c>
      <c r="F24" s="8">
        <v>9</v>
      </c>
      <c r="G24" s="9" t="s">
        <v>19</v>
      </c>
      <c r="H24" s="8">
        <v>6</v>
      </c>
      <c r="I24" s="9"/>
      <c r="J24" s="9"/>
      <c r="K24" s="9"/>
      <c r="L24" s="9"/>
      <c r="M24" s="9"/>
    </row>
    <row r="25" spans="2:13" x14ac:dyDescent="0.25">
      <c r="B25" s="7">
        <v>0</v>
      </c>
      <c r="C25" s="2">
        <v>0</v>
      </c>
      <c r="D25" s="8">
        <v>7</v>
      </c>
      <c r="E25" s="9" t="str">
        <f>VLOOKUP(D25,$J$6:$K$15,2)</f>
        <v>G</v>
      </c>
      <c r="F25" s="8">
        <v>10</v>
      </c>
      <c r="G25" s="9" t="s">
        <v>20</v>
      </c>
      <c r="H25" s="8">
        <v>7</v>
      </c>
      <c r="I25" s="9"/>
      <c r="J25" s="2"/>
      <c r="K25" s="2"/>
      <c r="L25" s="2"/>
      <c r="M25" s="2"/>
    </row>
    <row r="26" spans="2:13" x14ac:dyDescent="0.25">
      <c r="B26" s="7">
        <v>0</v>
      </c>
      <c r="C26" s="2">
        <v>0</v>
      </c>
      <c r="D26" s="8">
        <v>8</v>
      </c>
      <c r="E26" s="9" t="str">
        <f>VLOOKUP(D26,$J$6:$K$15,2)</f>
        <v>H</v>
      </c>
      <c r="F26" s="8">
        <v>9</v>
      </c>
      <c r="G26" s="9" t="s">
        <v>19</v>
      </c>
      <c r="H26" s="8">
        <v>10</v>
      </c>
      <c r="I26" s="2"/>
      <c r="J26" s="2"/>
      <c r="K26" s="2"/>
      <c r="L26" s="2"/>
      <c r="M26" s="2"/>
    </row>
    <row r="27" spans="2:13" x14ac:dyDescent="0.25">
      <c r="B27" s="7">
        <v>0</v>
      </c>
      <c r="C27" s="2">
        <v>0</v>
      </c>
      <c r="D27" s="8">
        <v>8</v>
      </c>
      <c r="E27" s="9" t="str">
        <f>VLOOKUP(D27,$J$6:$K$15,2)</f>
        <v>H</v>
      </c>
      <c r="F27" s="8">
        <v>10</v>
      </c>
      <c r="G27" s="9" t="s">
        <v>20</v>
      </c>
      <c r="H27" s="8">
        <v>9</v>
      </c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25">
      <c r="B29" s="2"/>
      <c r="C29" s="2"/>
      <c r="D29" s="2"/>
      <c r="E29" s="2"/>
      <c r="F29" s="9"/>
      <c r="G29" s="9" t="s">
        <v>10</v>
      </c>
      <c r="H29" s="11">
        <f>SUMPRODUCT(B6:B27,H6:H27)+SUMPRODUCT(B6:B27,C6:C27)*10</f>
        <v>5760</v>
      </c>
      <c r="I29" s="2"/>
      <c r="J29" s="2"/>
      <c r="K29" s="2"/>
      <c r="L29" s="2"/>
      <c r="M29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47B9-9E48-4FF2-AB74-8FD922FC5E69}">
  <dimension ref="B1:O29"/>
  <sheetViews>
    <sheetView tabSelected="1" topLeftCell="B1" workbookViewId="0">
      <selection activeCell="H29" sqref="H29"/>
    </sheetView>
  </sheetViews>
  <sheetFormatPr defaultRowHeight="15" x14ac:dyDescent="0.25"/>
  <cols>
    <col min="13" max="13" width="15.5703125" customWidth="1"/>
    <col min="15" max="15" width="14.42578125" customWidth="1"/>
  </cols>
  <sheetData>
    <row r="1" spans="2:15" x14ac:dyDescent="0.25">
      <c r="O1" s="4" t="s">
        <v>23</v>
      </c>
    </row>
    <row r="2" spans="2:15" x14ac:dyDescent="0.25">
      <c r="O2" s="2">
        <v>5</v>
      </c>
    </row>
    <row r="3" spans="2:15" x14ac:dyDescent="0.25">
      <c r="D3" s="1" t="s">
        <v>0</v>
      </c>
      <c r="O3" s="2">
        <v>25</v>
      </c>
    </row>
    <row r="4" spans="2:15" x14ac:dyDescent="0.25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O4" s="2">
        <v>50</v>
      </c>
    </row>
    <row r="5" spans="2:15" x14ac:dyDescent="0.25">
      <c r="B5" s="5" t="s">
        <v>1</v>
      </c>
      <c r="C5" s="3" t="s">
        <v>22</v>
      </c>
      <c r="D5" s="5" t="s">
        <v>2</v>
      </c>
      <c r="E5" s="5"/>
      <c r="F5" s="5" t="s">
        <v>17</v>
      </c>
      <c r="G5" s="5"/>
      <c r="H5" s="5" t="s">
        <v>18</v>
      </c>
      <c r="I5" s="6"/>
      <c r="J5" s="5" t="s">
        <v>11</v>
      </c>
      <c r="K5" s="6"/>
      <c r="L5" s="5" t="s">
        <v>12</v>
      </c>
      <c r="M5" s="5" t="s">
        <v>13</v>
      </c>
      <c r="O5" s="2">
        <v>86</v>
      </c>
    </row>
    <row r="6" spans="2:15" x14ac:dyDescent="0.25">
      <c r="B6" s="7">
        <v>10</v>
      </c>
      <c r="C6" s="2" cm="1">
        <f t="array" ref="C6:C27">IF($B$6:$B$27&gt;0,1,0)</f>
        <v>1</v>
      </c>
      <c r="D6" s="8">
        <v>1</v>
      </c>
      <c r="E6" s="9" t="str">
        <f>VLOOKUP(D6,$J$6:$K$15,2)</f>
        <v>A</v>
      </c>
      <c r="F6" s="8">
        <v>3</v>
      </c>
      <c r="G6" s="9" t="s">
        <v>7</v>
      </c>
      <c r="H6" s="8">
        <v>4</v>
      </c>
      <c r="I6" s="9"/>
      <c r="J6" s="8">
        <v>1</v>
      </c>
      <c r="K6" s="8" t="s">
        <v>5</v>
      </c>
      <c r="L6" s="10">
        <f>SUMIF($F$6:$F$27,J6,$B$6:$B$27)-SUMIF($D$6:$D$27,J6,$B$6:$B$27)</f>
        <v>-100</v>
      </c>
      <c r="M6" s="8">
        <v>-100</v>
      </c>
      <c r="O6" s="2">
        <v>91</v>
      </c>
    </row>
    <row r="7" spans="2:15" x14ac:dyDescent="0.25">
      <c r="B7" s="7">
        <v>0</v>
      </c>
      <c r="C7" s="2">
        <v>0</v>
      </c>
      <c r="D7" s="8">
        <v>1</v>
      </c>
      <c r="E7" s="9" t="str">
        <f>VLOOKUP(D7,$J$6:$K$15,2)</f>
        <v>A</v>
      </c>
      <c r="F7" s="8">
        <v>4</v>
      </c>
      <c r="G7" s="9" t="s">
        <v>8</v>
      </c>
      <c r="H7" s="8">
        <v>8</v>
      </c>
      <c r="I7" s="9"/>
      <c r="J7" s="8">
        <v>2</v>
      </c>
      <c r="K7" s="8" t="s">
        <v>6</v>
      </c>
      <c r="L7" s="10">
        <f>SUMIF($F$6:$F$27,J7,$B$6:$B$27)-SUMIF($D$6:$D$27,J7,$B$6:$B$27)</f>
        <v>-80</v>
      </c>
      <c r="M7" s="8">
        <v>-80</v>
      </c>
    </row>
    <row r="8" spans="2:15" x14ac:dyDescent="0.25">
      <c r="B8" s="7">
        <v>0</v>
      </c>
      <c r="C8" s="2">
        <v>0</v>
      </c>
      <c r="D8" s="8">
        <v>1</v>
      </c>
      <c r="E8" s="9" t="str">
        <f>VLOOKUP(D8,$J$6:$K$15,2)</f>
        <v>A</v>
      </c>
      <c r="F8" s="8">
        <v>5</v>
      </c>
      <c r="G8" s="9" t="s">
        <v>9</v>
      </c>
      <c r="H8" s="8">
        <v>7</v>
      </c>
      <c r="I8" s="9"/>
      <c r="J8" s="8">
        <v>3</v>
      </c>
      <c r="K8" s="8" t="s">
        <v>7</v>
      </c>
      <c r="L8" s="10">
        <f>SUMIF($F$6:$F$27,J8,$B$6:$B$27)-SUMIF($D$6:$D$27,J8,$B$6:$B$27)</f>
        <v>0</v>
      </c>
      <c r="M8" s="8">
        <v>0</v>
      </c>
      <c r="O8" t="s">
        <v>24</v>
      </c>
    </row>
    <row r="9" spans="2:15" x14ac:dyDescent="0.25">
      <c r="B9" s="7">
        <v>90</v>
      </c>
      <c r="C9" s="2">
        <v>1</v>
      </c>
      <c r="D9" s="8">
        <v>1</v>
      </c>
      <c r="E9" s="9" t="str">
        <f>VLOOKUP(D9,$J$6:$K$15,2)</f>
        <v>A</v>
      </c>
      <c r="F9" s="8">
        <v>10</v>
      </c>
      <c r="G9" s="9" t="s">
        <v>20</v>
      </c>
      <c r="H9" s="8">
        <v>12</v>
      </c>
      <c r="I9" s="2"/>
      <c r="J9" s="8">
        <v>4</v>
      </c>
      <c r="K9" s="8" t="s">
        <v>8</v>
      </c>
      <c r="L9" s="10">
        <f>SUMIF($F$6:$F$27,J9,$B$6:$B$27)-SUMIF($D$6:$D$27,J9,$B$6:$B$27)</f>
        <v>0</v>
      </c>
      <c r="M9" s="8">
        <v>0</v>
      </c>
    </row>
    <row r="10" spans="2:15" x14ac:dyDescent="0.25">
      <c r="B10" s="7">
        <v>80</v>
      </c>
      <c r="C10" s="2">
        <v>1</v>
      </c>
      <c r="D10" s="8">
        <v>2</v>
      </c>
      <c r="E10" s="9" t="str">
        <f>VLOOKUP(D10,$J$6:$K$15,2)</f>
        <v>B</v>
      </c>
      <c r="F10" s="8">
        <v>3</v>
      </c>
      <c r="G10" s="9" t="s">
        <v>7</v>
      </c>
      <c r="H10" s="8">
        <v>4</v>
      </c>
      <c r="I10" s="9"/>
      <c r="J10" s="8">
        <v>5</v>
      </c>
      <c r="K10" s="8" t="s">
        <v>9</v>
      </c>
      <c r="L10" s="10">
        <f>SUMIF($F$6:$F$27,J10,$B$6:$B$27)-SUMIF($D$6:$D$27,J10,$B$6:$B$27)</f>
        <v>0</v>
      </c>
      <c r="M10" s="8">
        <v>0</v>
      </c>
    </row>
    <row r="11" spans="2:15" x14ac:dyDescent="0.25">
      <c r="B11" s="7">
        <v>0</v>
      </c>
      <c r="C11" s="2">
        <v>0</v>
      </c>
      <c r="D11" s="8">
        <v>2</v>
      </c>
      <c r="E11" s="9" t="str">
        <f>VLOOKUP(D11,$J$6:$K$15,2)</f>
        <v>B</v>
      </c>
      <c r="F11" s="8">
        <v>4</v>
      </c>
      <c r="G11" s="9" t="s">
        <v>8</v>
      </c>
      <c r="H11" s="8">
        <v>1</v>
      </c>
      <c r="I11" s="9"/>
      <c r="J11" s="8">
        <v>6</v>
      </c>
      <c r="K11" s="8" t="s">
        <v>14</v>
      </c>
      <c r="L11" s="10">
        <f>SUMIF($F$6:$F$27,J11,$B$6:$B$27)-SUMIF($D$6:$D$27,J11,$B$6:$B$27)</f>
        <v>0</v>
      </c>
      <c r="M11" s="8">
        <v>0</v>
      </c>
      <c r="O11" cm="1">
        <f t="array" aca="1" ref="O11" ca="1">INDEX($O$2:$O$6,RANDBETWEEN(2,6),1)</f>
        <v>86</v>
      </c>
    </row>
    <row r="12" spans="2:15" x14ac:dyDescent="0.25">
      <c r="B12" s="7">
        <v>0</v>
      </c>
      <c r="C12" s="2">
        <v>0</v>
      </c>
      <c r="D12" s="8">
        <v>2</v>
      </c>
      <c r="E12" s="9" t="str">
        <f>VLOOKUP(D12,$J$6:$K$15,2)</f>
        <v>B</v>
      </c>
      <c r="F12" s="8">
        <v>5</v>
      </c>
      <c r="G12" s="9" t="s">
        <v>9</v>
      </c>
      <c r="H12" s="8">
        <v>5</v>
      </c>
      <c r="I12" s="9"/>
      <c r="J12" s="8">
        <v>7</v>
      </c>
      <c r="K12" s="8" t="s">
        <v>15</v>
      </c>
      <c r="L12" s="10">
        <f>SUMIF($F$6:$F$27,J12,$B$6:$B$27)-SUMIF($D$6:$D$27,J12,$B$6:$B$27)</f>
        <v>0</v>
      </c>
      <c r="M12" s="8">
        <v>0</v>
      </c>
    </row>
    <row r="13" spans="2:15" x14ac:dyDescent="0.25">
      <c r="B13" s="7">
        <v>0</v>
      </c>
      <c r="C13" s="2">
        <v>0</v>
      </c>
      <c r="D13" s="8">
        <v>3</v>
      </c>
      <c r="E13" s="9" t="str">
        <f>VLOOKUP(D13,$J$6:$K$15,2)</f>
        <v>C</v>
      </c>
      <c r="F13" s="8">
        <v>6</v>
      </c>
      <c r="G13" s="9" t="s">
        <v>14</v>
      </c>
      <c r="H13" s="8">
        <v>10</v>
      </c>
      <c r="I13" s="9"/>
      <c r="J13" s="8">
        <v>8</v>
      </c>
      <c r="K13" s="8" t="s">
        <v>16</v>
      </c>
      <c r="L13" s="10">
        <f>SUMIF($F$6:$F$27,J13,$B$6:$B$27)-SUMIF($D$6:$D$27,J13,$B$6:$B$27)</f>
        <v>0</v>
      </c>
      <c r="M13" s="8">
        <v>0</v>
      </c>
    </row>
    <row r="14" spans="2:15" x14ac:dyDescent="0.25">
      <c r="B14" s="7">
        <v>90</v>
      </c>
      <c r="C14" s="2">
        <v>1</v>
      </c>
      <c r="D14" s="8">
        <v>3</v>
      </c>
      <c r="E14" s="9" t="str">
        <f>VLOOKUP(D14,$J$6:$K$15,2)</f>
        <v>C</v>
      </c>
      <c r="F14" s="8">
        <v>7</v>
      </c>
      <c r="G14" s="9" t="s">
        <v>15</v>
      </c>
      <c r="H14" s="8">
        <v>2</v>
      </c>
      <c r="I14" s="9"/>
      <c r="J14" s="8">
        <v>9</v>
      </c>
      <c r="K14" s="8" t="s">
        <v>19</v>
      </c>
      <c r="L14" s="10">
        <f>SUMIF($F$6:$F$27,J14,$B$6:$B$27)-SUMIF($D$6:$D$27,J14,$B$6:$B$27)</f>
        <v>90</v>
      </c>
      <c r="M14" s="8">
        <v>90</v>
      </c>
    </row>
    <row r="15" spans="2:15" x14ac:dyDescent="0.25">
      <c r="B15" s="7">
        <v>0</v>
      </c>
      <c r="C15" s="2">
        <v>0</v>
      </c>
      <c r="D15" s="8">
        <v>3</v>
      </c>
      <c r="E15" s="9" t="str">
        <f>VLOOKUP(D15,$J$6:$K$15,2)</f>
        <v>C</v>
      </c>
      <c r="F15" s="8">
        <v>8</v>
      </c>
      <c r="G15" s="9" t="s">
        <v>16</v>
      </c>
      <c r="H15" s="8">
        <v>4</v>
      </c>
      <c r="I15" s="9"/>
      <c r="J15" s="8">
        <v>10</v>
      </c>
      <c r="K15" s="8" t="s">
        <v>20</v>
      </c>
      <c r="L15" s="10">
        <f>SUMIF($F$6:$F$27,J15,$B$6:$B$27)-SUMIF($D$6:$D$27,J15,$B$6:$B$27)</f>
        <v>90</v>
      </c>
      <c r="M15" s="8">
        <v>90</v>
      </c>
    </row>
    <row r="16" spans="2:15" x14ac:dyDescent="0.25">
      <c r="B16" s="7">
        <v>0</v>
      </c>
      <c r="C16" s="2">
        <v>0</v>
      </c>
      <c r="D16" s="8">
        <v>4</v>
      </c>
      <c r="E16" s="9" t="str">
        <f>VLOOKUP(D16,$J$6:$K$15,2)</f>
        <v>D</v>
      </c>
      <c r="F16" s="8">
        <v>6</v>
      </c>
      <c r="G16" s="9" t="s">
        <v>14</v>
      </c>
      <c r="H16" s="8">
        <v>4</v>
      </c>
      <c r="I16" s="9"/>
      <c r="J16" s="9"/>
      <c r="K16" s="9"/>
      <c r="L16" s="9"/>
      <c r="M16" s="9"/>
    </row>
    <row r="17" spans="2:13" x14ac:dyDescent="0.25">
      <c r="B17" s="7">
        <v>0</v>
      </c>
      <c r="C17" s="2">
        <v>0</v>
      </c>
      <c r="D17" s="8">
        <v>4</v>
      </c>
      <c r="E17" s="9" t="str">
        <f>VLOOKUP(D17,$J$6:$K$15,2)</f>
        <v>D</v>
      </c>
      <c r="F17" s="8">
        <v>7</v>
      </c>
      <c r="G17" s="9" t="s">
        <v>15</v>
      </c>
      <c r="H17" s="8">
        <v>8</v>
      </c>
      <c r="I17" s="9"/>
      <c r="J17" s="9"/>
      <c r="K17" s="9"/>
      <c r="L17" s="9"/>
      <c r="M17" s="9"/>
    </row>
    <row r="18" spans="2:13" x14ac:dyDescent="0.25">
      <c r="B18" s="7">
        <v>0</v>
      </c>
      <c r="C18" s="2">
        <v>0</v>
      </c>
      <c r="D18" s="8">
        <v>4</v>
      </c>
      <c r="E18" s="9" t="str">
        <f>VLOOKUP(D18,$J$6:$K$15,2)</f>
        <v>D</v>
      </c>
      <c r="F18" s="8">
        <v>8</v>
      </c>
      <c r="G18" s="9" t="s">
        <v>16</v>
      </c>
      <c r="H18" s="8">
        <v>9</v>
      </c>
      <c r="I18" s="9"/>
      <c r="J18" s="9"/>
      <c r="K18" s="9"/>
      <c r="L18" s="9"/>
      <c r="M18" s="9"/>
    </row>
    <row r="19" spans="2:13" x14ac:dyDescent="0.25">
      <c r="B19" s="7">
        <v>0</v>
      </c>
      <c r="C19" s="2">
        <v>0</v>
      </c>
      <c r="D19" s="8">
        <v>5</v>
      </c>
      <c r="E19" s="9" t="str">
        <f>VLOOKUP(D19,$J$6:$K$15,2)</f>
        <v>E</v>
      </c>
      <c r="F19" s="8">
        <v>6</v>
      </c>
      <c r="G19" s="9" t="s">
        <v>14</v>
      </c>
      <c r="H19" s="8">
        <v>10</v>
      </c>
      <c r="I19" s="9"/>
      <c r="J19" s="9"/>
      <c r="K19" s="9"/>
      <c r="L19" s="9"/>
      <c r="M19" s="9"/>
    </row>
    <row r="20" spans="2:13" x14ac:dyDescent="0.25">
      <c r="B20" s="7">
        <v>0</v>
      </c>
      <c r="C20" s="2">
        <v>0</v>
      </c>
      <c r="D20" s="8">
        <v>5</v>
      </c>
      <c r="E20" s="9" t="str">
        <f>VLOOKUP(D20,$J$6:$K$15,2)</f>
        <v>E</v>
      </c>
      <c r="F20" s="8">
        <v>7</v>
      </c>
      <c r="G20" s="9" t="s">
        <v>15</v>
      </c>
      <c r="H20" s="8">
        <v>13</v>
      </c>
      <c r="I20" s="9"/>
      <c r="J20" s="9"/>
      <c r="K20" s="9"/>
      <c r="L20" s="9"/>
      <c r="M20" s="9"/>
    </row>
    <row r="21" spans="2:13" x14ac:dyDescent="0.25">
      <c r="B21" s="7">
        <v>0</v>
      </c>
      <c r="C21" s="2">
        <v>0</v>
      </c>
      <c r="D21" s="8">
        <v>5</v>
      </c>
      <c r="E21" s="9" t="str">
        <f>VLOOKUP(D21,$J$6:$K$15,2)</f>
        <v>E</v>
      </c>
      <c r="F21" s="8">
        <v>8</v>
      </c>
      <c r="G21" s="9" t="s">
        <v>16</v>
      </c>
      <c r="H21" s="8">
        <v>12</v>
      </c>
      <c r="I21" s="9"/>
      <c r="J21" s="9"/>
      <c r="K21" s="9"/>
      <c r="L21" s="9"/>
      <c r="M21" s="9"/>
    </row>
    <row r="22" spans="2:13" x14ac:dyDescent="0.25">
      <c r="B22" s="7">
        <v>0</v>
      </c>
      <c r="C22" s="2">
        <v>0</v>
      </c>
      <c r="D22" s="8">
        <v>6</v>
      </c>
      <c r="E22" s="9" t="str">
        <f>VLOOKUP(D22,$J$6:$K$15,2)</f>
        <v>F</v>
      </c>
      <c r="F22" s="8">
        <v>9</v>
      </c>
      <c r="G22" s="9" t="s">
        <v>19</v>
      </c>
      <c r="H22" s="8">
        <v>11</v>
      </c>
      <c r="I22" s="9"/>
      <c r="J22" s="9"/>
      <c r="K22" s="9"/>
      <c r="L22" s="9"/>
      <c r="M22" s="9"/>
    </row>
    <row r="23" spans="2:13" x14ac:dyDescent="0.25">
      <c r="B23" s="7">
        <v>0</v>
      </c>
      <c r="C23" s="2">
        <v>0</v>
      </c>
      <c r="D23" s="8">
        <v>6</v>
      </c>
      <c r="E23" s="9" t="str">
        <f>VLOOKUP(D23,$J$6:$K$15,2)</f>
        <v>F</v>
      </c>
      <c r="F23" s="8">
        <v>10</v>
      </c>
      <c r="G23" s="9" t="s">
        <v>20</v>
      </c>
      <c r="H23" s="8">
        <v>5</v>
      </c>
      <c r="I23" s="9"/>
      <c r="J23" s="9"/>
      <c r="K23" s="9"/>
      <c r="L23" s="9"/>
      <c r="M23" s="9"/>
    </row>
    <row r="24" spans="2:13" x14ac:dyDescent="0.25">
      <c r="B24" s="7">
        <v>90</v>
      </c>
      <c r="C24" s="2">
        <v>1</v>
      </c>
      <c r="D24" s="8">
        <v>7</v>
      </c>
      <c r="E24" s="9" t="str">
        <f>VLOOKUP(D24,$J$6:$K$15,2)</f>
        <v>G</v>
      </c>
      <c r="F24" s="8">
        <v>9</v>
      </c>
      <c r="G24" s="9" t="s">
        <v>19</v>
      </c>
      <c r="H24" s="8">
        <v>6</v>
      </c>
      <c r="I24" s="9"/>
      <c r="J24" s="9"/>
      <c r="K24" s="9"/>
      <c r="L24" s="9"/>
      <c r="M24" s="9"/>
    </row>
    <row r="25" spans="2:13" x14ac:dyDescent="0.25">
      <c r="B25" s="7">
        <v>0</v>
      </c>
      <c r="C25" s="2">
        <v>0</v>
      </c>
      <c r="D25" s="8">
        <v>7</v>
      </c>
      <c r="E25" s="9" t="str">
        <f>VLOOKUP(D25,$J$6:$K$15,2)</f>
        <v>G</v>
      </c>
      <c r="F25" s="8">
        <v>10</v>
      </c>
      <c r="G25" s="9" t="s">
        <v>20</v>
      </c>
      <c r="H25" s="8">
        <v>7</v>
      </c>
      <c r="I25" s="9"/>
      <c r="J25" s="2"/>
      <c r="K25" s="2"/>
      <c r="L25" s="2"/>
      <c r="M25" s="2"/>
    </row>
    <row r="26" spans="2:13" x14ac:dyDescent="0.25">
      <c r="B26" s="7">
        <v>0</v>
      </c>
      <c r="C26" s="2">
        <v>0</v>
      </c>
      <c r="D26" s="8">
        <v>8</v>
      </c>
      <c r="E26" s="9" t="str">
        <f>VLOOKUP(D26,$J$6:$K$15,2)</f>
        <v>H</v>
      </c>
      <c r="F26" s="8">
        <v>9</v>
      </c>
      <c r="G26" s="9" t="s">
        <v>19</v>
      </c>
      <c r="H26" s="8">
        <v>10</v>
      </c>
      <c r="I26" s="2"/>
      <c r="J26" s="2"/>
      <c r="K26" s="2"/>
      <c r="L26" s="2"/>
      <c r="M26" s="2"/>
    </row>
    <row r="27" spans="2:13" x14ac:dyDescent="0.25">
      <c r="B27" s="7">
        <v>0</v>
      </c>
      <c r="C27" s="2">
        <v>0</v>
      </c>
      <c r="D27" s="8">
        <v>8</v>
      </c>
      <c r="E27" s="9" t="str">
        <f>VLOOKUP(D27,$J$6:$K$15,2)</f>
        <v>H</v>
      </c>
      <c r="F27" s="8">
        <v>10</v>
      </c>
      <c r="G27" s="9" t="s">
        <v>20</v>
      </c>
      <c r="H27" s="8">
        <v>9</v>
      </c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25">
      <c r="B29" s="2"/>
      <c r="C29" s="2"/>
      <c r="D29" s="2"/>
      <c r="E29" s="2"/>
      <c r="F29" s="9"/>
      <c r="G29" s="9" t="s">
        <v>10</v>
      </c>
      <c r="H29" s="11" cm="1">
        <f t="array" ref="H29">IF((AND(B24=O2:O6)),SUMPRODUCT(B6:B27,H6:H27)+SUMPRODUCT(B6:B27,C6:C27)*10,SUMPRODUCT(B6:B27,H6:H27)+SUMPRODUCT(B6:B27,C6:C27)*10)</f>
        <v>5760</v>
      </c>
      <c r="I29" s="2"/>
      <c r="J29" s="2"/>
      <c r="K29" s="2"/>
      <c r="L29" s="2"/>
      <c r="M29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B55A-E267-4072-9919-BCBE95421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q2.a</vt:lpstr>
      <vt:lpstr>q2.b</vt:lpstr>
      <vt:lpstr>q2.c</vt:lpstr>
      <vt:lpstr>q2.d</vt:lpstr>
      <vt:lpstr>q2.e</vt:lpstr>
      <vt:lpstr>q2.e(proof)</vt:lpstr>
      <vt:lpstr>q2.f</vt:lpstr>
      <vt:lpstr>q2.g not finished</vt:lpstr>
      <vt:lpstr>q2.h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ClockworK</dc:creator>
  <cp:lastModifiedBy>ClockworK</cp:lastModifiedBy>
  <dcterms:created xsi:type="dcterms:W3CDTF">2021-09-25T16:21:51Z</dcterms:created>
  <dcterms:modified xsi:type="dcterms:W3CDTF">2021-09-29T17:42:46Z</dcterms:modified>
</cp:coreProperties>
</file>