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72" windowWidth="9720" windowHeight="6732"/>
  </bookViews>
  <sheets>
    <sheet name="PG&amp;E 2001 cap rls" sheetId="1" r:id="rId1"/>
  </sheets>
  <definedNames>
    <definedName name="_xlnm._FilterDatabase" localSheetId="0" hidden="1">'PG&amp;E 2001 cap rls'!$A$8:$AC$8</definedName>
    <definedName name="_xlnm.Print_Area" localSheetId="0">'PG&amp;E 2001 cap rls'!$A$1:$Z$71</definedName>
    <definedName name="_xlnm.Print_Titles" localSheetId="0">'PG&amp;E 2001 cap rls'!$1:$8</definedName>
  </definedNames>
  <calcPr calcId="92512" fullCalcOnLoad="1"/>
</workbook>
</file>

<file path=xl/calcChain.xml><?xml version="1.0" encoding="utf-8"?>
<calcChain xmlns="http://schemas.openxmlformats.org/spreadsheetml/2006/main">
  <c r="P9" i="1" l="1"/>
  <c r="R9" i="1"/>
  <c r="P10" i="1"/>
  <c r="Q10" i="1"/>
  <c r="R10" i="1"/>
  <c r="P11" i="1"/>
  <c r="R11" i="1"/>
  <c r="P12" i="1"/>
  <c r="Q12" i="1"/>
  <c r="R12" i="1"/>
  <c r="P13" i="1"/>
  <c r="R13" i="1"/>
  <c r="P14" i="1"/>
  <c r="Q14" i="1"/>
  <c r="R14" i="1"/>
  <c r="P15" i="1"/>
  <c r="R15" i="1"/>
  <c r="P16" i="1"/>
  <c r="Q16" i="1"/>
  <c r="R16" i="1"/>
  <c r="P17" i="1"/>
  <c r="R17" i="1"/>
  <c r="P18" i="1"/>
  <c r="Q18" i="1"/>
  <c r="R18" i="1"/>
  <c r="P19" i="1"/>
  <c r="R19" i="1"/>
  <c r="P20" i="1"/>
  <c r="Q20" i="1"/>
  <c r="R20" i="1"/>
  <c r="P21" i="1"/>
  <c r="R21" i="1"/>
  <c r="P22" i="1"/>
  <c r="Q22" i="1"/>
  <c r="R22" i="1"/>
  <c r="P23" i="1"/>
  <c r="R23" i="1"/>
  <c r="P24" i="1"/>
  <c r="Q24" i="1"/>
  <c r="R24" i="1"/>
  <c r="P25" i="1"/>
  <c r="R25" i="1"/>
  <c r="P26" i="1"/>
  <c r="Q26" i="1"/>
  <c r="R26" i="1"/>
  <c r="P27" i="1"/>
  <c r="R27" i="1"/>
  <c r="P28" i="1"/>
  <c r="Q28" i="1"/>
  <c r="R28" i="1"/>
  <c r="P29" i="1"/>
  <c r="R29" i="1"/>
  <c r="P30" i="1"/>
  <c r="Q30" i="1"/>
  <c r="R30" i="1"/>
  <c r="P31" i="1"/>
  <c r="R31" i="1"/>
  <c r="P32" i="1"/>
  <c r="Q32" i="1"/>
  <c r="R32" i="1"/>
  <c r="P33" i="1"/>
  <c r="R33" i="1"/>
  <c r="P34" i="1"/>
  <c r="Q34" i="1"/>
  <c r="R34" i="1"/>
  <c r="P35" i="1"/>
  <c r="R35" i="1"/>
  <c r="P36" i="1"/>
  <c r="Q36" i="1"/>
  <c r="R36" i="1"/>
  <c r="P37" i="1"/>
  <c r="R37" i="1"/>
  <c r="P38" i="1"/>
  <c r="Q38" i="1"/>
  <c r="R38" i="1"/>
  <c r="P39" i="1"/>
  <c r="R39" i="1"/>
  <c r="P40" i="1"/>
  <c r="Q40" i="1"/>
  <c r="R40" i="1"/>
  <c r="P41" i="1"/>
  <c r="R41" i="1"/>
  <c r="P42" i="1"/>
  <c r="Q42" i="1"/>
  <c r="R42" i="1"/>
  <c r="P43" i="1"/>
  <c r="R43" i="1"/>
  <c r="P44" i="1"/>
  <c r="R44" i="1"/>
  <c r="P45" i="1"/>
  <c r="R45" i="1"/>
  <c r="P46" i="1"/>
  <c r="Q46" i="1"/>
  <c r="R46" i="1"/>
  <c r="P47" i="1"/>
  <c r="R47" i="1"/>
  <c r="P48" i="1"/>
  <c r="Q48" i="1"/>
  <c r="R48" i="1"/>
  <c r="P49" i="1"/>
  <c r="R49" i="1"/>
  <c r="P50" i="1"/>
  <c r="Q50" i="1"/>
  <c r="R50" i="1"/>
  <c r="P51" i="1"/>
  <c r="R51" i="1"/>
  <c r="P52" i="1"/>
  <c r="R52" i="1"/>
</calcChain>
</file>

<file path=xl/sharedStrings.xml><?xml version="1.0" encoding="utf-8"?>
<sst xmlns="http://schemas.openxmlformats.org/spreadsheetml/2006/main" count="399" uniqueCount="57">
  <si>
    <t>TRANSWESTERN PIPELINE COMPANY</t>
  </si>
  <si>
    <t>CAPACITY RELEASE REPORT</t>
  </si>
  <si>
    <t xml:space="preserve">                                                                                                                                                                                                                                                               </t>
  </si>
  <si>
    <t>RLSE</t>
  </si>
  <si>
    <t>REPLACEMENT</t>
  </si>
  <si>
    <t>OFFER</t>
  </si>
  <si>
    <t>1-PART</t>
  </si>
  <si>
    <t>TERM</t>
  </si>
  <si>
    <t>RE-</t>
  </si>
  <si>
    <t>PRE-</t>
  </si>
  <si>
    <t>REL #</t>
  </si>
  <si>
    <t>RLSE SHIPPER</t>
  </si>
  <si>
    <t>CTRC#</t>
  </si>
  <si>
    <t>VOLUME</t>
  </si>
  <si>
    <t>RECEIPT POI</t>
  </si>
  <si>
    <t>DELIVERY POI</t>
  </si>
  <si>
    <t>RATE</t>
  </si>
  <si>
    <t>ENTITY</t>
  </si>
  <si>
    <t>VOL</t>
  </si>
  <si>
    <t>% VOL COM</t>
  </si>
  <si>
    <t>START</t>
  </si>
  <si>
    <t>END</t>
  </si>
  <si>
    <t>CALL</t>
  </si>
  <si>
    <t>ARR</t>
  </si>
  <si>
    <t>STATUS</t>
  </si>
  <si>
    <t>N</t>
  </si>
  <si>
    <t>bloomfield compressor</t>
  </si>
  <si>
    <t>thoreau/san juan area boundary</t>
  </si>
  <si>
    <t>Y</t>
  </si>
  <si>
    <t>Awarded</t>
  </si>
  <si>
    <t>FTS-1</t>
  </si>
  <si>
    <t>Rate</t>
  </si>
  <si>
    <t>Sched</t>
  </si>
  <si>
    <t>pg&amp;e topock</t>
  </si>
  <si>
    <t>pacific gas and electric company</t>
  </si>
  <si>
    <t>sempra energy trading corp.</t>
  </si>
  <si>
    <t>Awarded-Special Calc</t>
  </si>
  <si>
    <t>texaco natural gas, inc.</t>
  </si>
  <si>
    <t>pg&amp;e energy trading-gas corporation</t>
  </si>
  <si>
    <t>VALUE OVER</t>
  </si>
  <si>
    <t>MAX RATE</t>
  </si>
  <si>
    <t>APPLICABLE</t>
  </si>
  <si>
    <t>MAX RATE**</t>
  </si>
  <si>
    <t>FOOTNOTES:</t>
  </si>
  <si>
    <t>1.  PG&amp;E typically releases capacity several months in advance for the period May - October of every year.  They have been utilizing index spread calculations since April 1999 with historical releases being capped at max tariff rates.</t>
  </si>
  <si>
    <t>**  PG&amp;E releases are grouped in pairs, where the lateral is released at zero rate and the mainline is released at index spread.  For comparability, the lateral max tariff rate has been added to the mainline max tariff rate.</t>
  </si>
  <si>
    <t>MINIMUM</t>
  </si>
  <si>
    <t>duke energy trading and marketing,l.l.c.</t>
  </si>
  <si>
    <t>RECEIPT</t>
  </si>
  <si>
    <t>DELIVERY</t>
  </si>
  <si>
    <t>bp energy company</t>
  </si>
  <si>
    <t>amoco production company</t>
  </si>
  <si>
    <t>AWARD RATE</t>
  </si>
  <si>
    <t>DAYS</t>
  </si>
  <si>
    <t>TOTAL</t>
  </si>
  <si>
    <t>VALUE</t>
  </si>
  <si>
    <t>PACIFIC GAS AND ELECTRIC COMPANY - 2001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</si>
</sst>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0.0000"/>
    <numFmt numFmtId="165" formatCode="_(* #,##0_);_(* \(#,##0\);_(* &quot;-&quot;??_);_(@_)"/>
    <numFmt numFmtId="166" formatCode="_(&quot;$&quot;* #,##0.0000_);_(&quot;$&quot;* \(#,##0.0000\);_(&quot;$&quot;* &quot;-&quot;??_);_(@_)"/>
    <numFmt numFmtId="167" formatCode="#,##0.0000"/>
  </numFmts>
  <fonts count="10" x14ac:knownFonts="1">
    <font>
      <sz val="10"/>
      <name val="Times New Roman"/>
    </font>
    <font>
      <sz val="10"/>
      <name val="Times New Roman"/>
    </font>
    <font>
      <b/>
      <sz val="9"/>
      <name val="Arial"/>
      <family val="2"/>
    </font>
    <font>
      <b/>
      <sz val="9"/>
      <color indexed="12"/>
      <name val="Arial"/>
      <family val="2"/>
    </font>
    <font>
      <b/>
      <sz val="9"/>
      <color indexed="10"/>
      <name val="Arial"/>
      <family val="2"/>
    </font>
    <font>
      <sz val="9"/>
      <name val="Arial"/>
      <family val="2"/>
    </font>
    <font>
      <b/>
      <sz val="10"/>
      <color indexed="10"/>
      <name val="Arial"/>
      <family val="2"/>
    </font>
    <font>
      <sz val="7"/>
      <name val="Arial"/>
      <family val="2"/>
    </font>
    <font>
      <b/>
      <sz val="9"/>
      <color indexed="50"/>
      <name val="Arial"/>
      <family val="2"/>
    </font>
    <font>
      <sz val="8"/>
      <name val="Arial"/>
      <family val="2"/>
    </font>
  </fonts>
  <fills count="2">
    <fill>
      <patternFill patternType="none"/>
    </fill>
    <fill>
      <patternFill patternType="gray125"/>
    </fill>
  </fills>
  <borders count="11">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74">
    <xf numFmtId="0" fontId="0" fillId="0" borderId="0" xfId="0"/>
    <xf numFmtId="0" fontId="2" fillId="0" borderId="0" xfId="0" applyFont="1"/>
    <xf numFmtId="0" fontId="3" fillId="0" borderId="0" xfId="0" applyFont="1"/>
    <xf numFmtId="0" fontId="4" fillId="0" borderId="0" xfId="0" applyFont="1"/>
    <xf numFmtId="0" fontId="5" fillId="0" borderId="0" xfId="0" applyFont="1" applyAlignment="1">
      <alignment horizontal="center"/>
    </xf>
    <xf numFmtId="0" fontId="5" fillId="0" borderId="0" xfId="0" applyFont="1" applyAlignment="1">
      <alignment horizontal="centerContinuous"/>
    </xf>
    <xf numFmtId="3" fontId="5" fillId="0" borderId="0" xfId="0" applyNumberFormat="1" applyFont="1" applyAlignment="1">
      <alignment horizontal="centerContinuous"/>
    </xf>
    <xf numFmtId="164" fontId="5" fillId="0" borderId="0" xfId="0" applyNumberFormat="1" applyFont="1" applyAlignment="1">
      <alignment horizontal="center"/>
    </xf>
    <xf numFmtId="14" fontId="5" fillId="0" borderId="0" xfId="0" applyNumberFormat="1" applyFont="1" applyAlignment="1">
      <alignment horizontal="centerContinuous"/>
    </xf>
    <xf numFmtId="0" fontId="5" fillId="0" borderId="0" xfId="0" applyFont="1"/>
    <xf numFmtId="3" fontId="5" fillId="0" borderId="0" xfId="0" applyNumberFormat="1" applyFont="1"/>
    <xf numFmtId="14" fontId="5" fillId="0" borderId="0" xfId="0" applyNumberFormat="1" applyFont="1" applyAlignment="1">
      <alignment horizontal="center"/>
    </xf>
    <xf numFmtId="0" fontId="5" fillId="0" borderId="1" xfId="0" applyFont="1" applyBorder="1" applyAlignment="1" applyProtection="1">
      <alignment horizontal="center"/>
      <protection locked="0"/>
    </xf>
    <xf numFmtId="0" fontId="5" fillId="0" borderId="2" xfId="0" applyFont="1" applyBorder="1" applyAlignment="1" applyProtection="1">
      <alignment horizontal="center"/>
      <protection locked="0"/>
    </xf>
    <xf numFmtId="3" fontId="5" fillId="0" borderId="2" xfId="1" applyNumberFormat="1" applyFont="1" applyBorder="1" applyAlignment="1" applyProtection="1">
      <alignment horizontal="center"/>
      <protection locked="0"/>
    </xf>
    <xf numFmtId="0" fontId="5" fillId="0" borderId="2" xfId="0" applyFont="1" applyBorder="1" applyProtection="1">
      <protection locked="0"/>
    </xf>
    <xf numFmtId="164" fontId="5" fillId="0" borderId="2" xfId="2" applyNumberFormat="1" applyFont="1" applyBorder="1" applyAlignment="1" applyProtection="1">
      <alignment horizontal="center"/>
      <protection locked="0"/>
    </xf>
    <xf numFmtId="165" fontId="5" fillId="0" borderId="2" xfId="1" applyNumberFormat="1" applyFont="1" applyBorder="1" applyAlignment="1" applyProtection="1">
      <alignment horizontal="center"/>
      <protection locked="0"/>
    </xf>
    <xf numFmtId="14" fontId="5" fillId="0" borderId="2" xfId="0" applyNumberFormat="1" applyFont="1" applyBorder="1" applyAlignment="1" applyProtection="1">
      <alignment horizontal="center"/>
      <protection locked="0"/>
    </xf>
    <xf numFmtId="0" fontId="5" fillId="0" borderId="2" xfId="0" applyFont="1" applyBorder="1" applyAlignment="1">
      <alignment horizontal="center"/>
    </xf>
    <xf numFmtId="0" fontId="5" fillId="0" borderId="3" xfId="0" applyFont="1" applyBorder="1" applyAlignment="1">
      <alignment horizontal="center"/>
    </xf>
    <xf numFmtId="164" fontId="5" fillId="0" borderId="2" xfId="0" applyNumberFormat="1" applyFont="1" applyBorder="1" applyAlignment="1" applyProtection="1">
      <alignment horizontal="center"/>
      <protection locked="0"/>
    </xf>
    <xf numFmtId="0" fontId="5" fillId="0" borderId="2" xfId="0" applyFont="1" applyBorder="1"/>
    <xf numFmtId="3" fontId="5" fillId="0" borderId="2" xfId="0" applyNumberFormat="1" applyFont="1" applyBorder="1"/>
    <xf numFmtId="0" fontId="5" fillId="0" borderId="0" xfId="0" applyFont="1" applyProtection="1">
      <protection locked="0"/>
    </xf>
    <xf numFmtId="0" fontId="5" fillId="0" borderId="3" xfId="0" applyFont="1" applyBorder="1" applyAlignment="1" applyProtection="1">
      <alignment horizontal="center"/>
      <protection locked="0"/>
    </xf>
    <xf numFmtId="0" fontId="5" fillId="0" borderId="4" xfId="0" applyFont="1" applyBorder="1" applyProtection="1">
      <protection locked="0"/>
    </xf>
    <xf numFmtId="0" fontId="5" fillId="0" borderId="4" xfId="0" applyFont="1" applyBorder="1" applyAlignment="1" applyProtection="1">
      <alignment horizontal="center"/>
      <protection locked="0"/>
    </xf>
    <xf numFmtId="3" fontId="5" fillId="0" borderId="4" xfId="0" applyNumberFormat="1" applyFont="1" applyBorder="1" applyProtection="1">
      <protection locked="0"/>
    </xf>
    <xf numFmtId="164" fontId="5" fillId="0" borderId="4" xfId="0" applyNumberFormat="1" applyFont="1" applyBorder="1" applyAlignment="1" applyProtection="1">
      <alignment horizontal="center"/>
      <protection locked="0"/>
    </xf>
    <xf numFmtId="0" fontId="5" fillId="0" borderId="4" xfId="0" applyFont="1" applyBorder="1" applyAlignment="1">
      <alignment horizontal="center"/>
    </xf>
    <xf numFmtId="14" fontId="5" fillId="0" borderId="4" xfId="0" applyNumberFormat="1" applyFont="1" applyBorder="1" applyAlignment="1" applyProtection="1">
      <alignment horizontal="center"/>
      <protection locked="0"/>
    </xf>
    <xf numFmtId="0" fontId="5" fillId="0" borderId="5" xfId="0" applyFont="1" applyBorder="1" applyAlignment="1" applyProtection="1">
      <alignment horizontal="center"/>
      <protection locked="0"/>
    </xf>
    <xf numFmtId="4" fontId="5" fillId="0" borderId="0" xfId="0" applyNumberFormat="1" applyFont="1" applyAlignment="1">
      <alignment horizontal="centerContinuous"/>
    </xf>
    <xf numFmtId="4" fontId="5" fillId="0" borderId="0" xfId="0" applyNumberFormat="1" applyFont="1"/>
    <xf numFmtId="4" fontId="5" fillId="0" borderId="2" xfId="0" applyNumberFormat="1" applyFont="1" applyBorder="1" applyAlignment="1" applyProtection="1">
      <alignment horizontal="center"/>
      <protection locked="0"/>
    </xf>
    <xf numFmtId="4" fontId="5" fillId="0" borderId="2" xfId="0" applyNumberFormat="1" applyFont="1" applyBorder="1"/>
    <xf numFmtId="4" fontId="5" fillId="0" borderId="4" xfId="0" applyNumberFormat="1" applyFont="1" applyBorder="1" applyProtection="1">
      <protection locked="0"/>
    </xf>
    <xf numFmtId="0" fontId="6" fillId="0" borderId="0" xfId="0" applyFont="1"/>
    <xf numFmtId="0" fontId="7" fillId="0" borderId="6" xfId="0" applyFont="1" applyBorder="1" applyAlignment="1">
      <alignment horizontal="center"/>
    </xf>
    <xf numFmtId="0" fontId="7" fillId="0" borderId="7" xfId="0" applyFont="1" applyBorder="1" applyAlignment="1">
      <alignment horizontal="center"/>
    </xf>
    <xf numFmtId="3" fontId="7" fillId="0" borderId="7" xfId="1" applyNumberFormat="1" applyFont="1" applyBorder="1" applyAlignment="1">
      <alignment horizontal="center"/>
    </xf>
    <xf numFmtId="0" fontId="7" fillId="0" borderId="7" xfId="0" applyFont="1" applyBorder="1"/>
    <xf numFmtId="164" fontId="7" fillId="0" borderId="7" xfId="2" applyNumberFormat="1" applyFont="1" applyBorder="1" applyAlignment="1">
      <alignment horizontal="center"/>
    </xf>
    <xf numFmtId="165" fontId="7" fillId="0" borderId="7" xfId="1" applyNumberFormat="1" applyFont="1" applyBorder="1" applyAlignment="1">
      <alignment horizontal="center"/>
    </xf>
    <xf numFmtId="166" fontId="7" fillId="0" borderId="7" xfId="2" applyNumberFormat="1" applyFont="1" applyBorder="1" applyAlignment="1">
      <alignment horizontal="center"/>
    </xf>
    <xf numFmtId="4" fontId="7" fillId="0" borderId="7" xfId="2" applyNumberFormat="1" applyFont="1" applyBorder="1" applyAlignment="1">
      <alignment horizontal="center"/>
    </xf>
    <xf numFmtId="14" fontId="7" fillId="0" borderId="7" xfId="0" applyNumberFormat="1" applyFont="1" applyBorder="1" applyAlignment="1">
      <alignment horizontal="center"/>
    </xf>
    <xf numFmtId="0" fontId="7" fillId="0" borderId="8" xfId="0" applyFont="1" applyBorder="1" applyAlignment="1">
      <alignment horizontal="center"/>
    </xf>
    <xf numFmtId="0" fontId="7" fillId="0" borderId="0" xfId="0" applyFont="1"/>
    <xf numFmtId="0" fontId="7" fillId="0" borderId="1" xfId="0" applyFont="1" applyBorder="1" applyAlignment="1" applyProtection="1">
      <alignment horizontal="center"/>
      <protection locked="0"/>
    </xf>
    <xf numFmtId="0" fontId="7" fillId="0" borderId="2" xfId="0" applyFont="1" applyBorder="1" applyAlignment="1" applyProtection="1">
      <alignment horizontal="center"/>
      <protection locked="0"/>
    </xf>
    <xf numFmtId="3" fontId="7" fillId="0" borderId="2" xfId="1" applyNumberFormat="1" applyFont="1" applyBorder="1" applyAlignment="1" applyProtection="1">
      <alignment horizontal="center"/>
      <protection locked="0"/>
    </xf>
    <xf numFmtId="164" fontId="7" fillId="0" borderId="2" xfId="2" applyNumberFormat="1" applyFont="1" applyBorder="1" applyAlignment="1" applyProtection="1">
      <alignment horizontal="center"/>
      <protection locked="0"/>
    </xf>
    <xf numFmtId="165" fontId="7" fillId="0" borderId="2" xfId="1" applyNumberFormat="1" applyFont="1" applyBorder="1" applyAlignment="1" applyProtection="1">
      <alignment horizontal="center"/>
      <protection locked="0"/>
    </xf>
    <xf numFmtId="166" fontId="7" fillId="0" borderId="2" xfId="2" applyNumberFormat="1" applyFont="1" applyBorder="1" applyAlignment="1" applyProtection="1">
      <alignment horizontal="center"/>
      <protection locked="0"/>
    </xf>
    <xf numFmtId="4" fontId="7" fillId="0" borderId="2" xfId="2" applyNumberFormat="1" applyFont="1" applyBorder="1" applyAlignment="1" applyProtection="1">
      <alignment horizontal="center"/>
      <protection locked="0"/>
    </xf>
    <xf numFmtId="14" fontId="7" fillId="0" borderId="2" xfId="0" applyNumberFormat="1" applyFont="1" applyBorder="1" applyAlignment="1" applyProtection="1">
      <alignment horizontal="center"/>
      <protection locked="0"/>
    </xf>
    <xf numFmtId="0" fontId="7" fillId="0" borderId="3" xfId="0" applyFont="1" applyBorder="1" applyAlignment="1" applyProtection="1">
      <alignment horizontal="center"/>
      <protection locked="0"/>
    </xf>
    <xf numFmtId="0" fontId="7" fillId="0" borderId="2" xfId="0" applyFont="1" applyBorder="1" applyAlignment="1">
      <alignment horizontal="center"/>
    </xf>
    <xf numFmtId="0" fontId="4" fillId="0" borderId="3" xfId="0" applyFont="1" applyBorder="1" applyAlignment="1" applyProtection="1">
      <alignment horizontal="center"/>
      <protection locked="0"/>
    </xf>
    <xf numFmtId="164" fontId="4" fillId="0" borderId="2" xfId="0" applyNumberFormat="1" applyFont="1" applyBorder="1" applyAlignment="1" applyProtection="1">
      <alignment horizontal="center"/>
      <protection locked="0"/>
    </xf>
    <xf numFmtId="164" fontId="8" fillId="0" borderId="2" xfId="0" applyNumberFormat="1" applyFont="1" applyBorder="1" applyAlignment="1" applyProtection="1">
      <alignment horizontal="center"/>
      <protection locked="0"/>
    </xf>
    <xf numFmtId="167" fontId="7" fillId="0" borderId="7" xfId="2" applyNumberFormat="1" applyFont="1" applyBorder="1" applyAlignment="1">
      <alignment horizontal="center"/>
    </xf>
    <xf numFmtId="167" fontId="7" fillId="0" borderId="2" xfId="2" applyNumberFormat="1" applyFont="1" applyBorder="1" applyAlignment="1" applyProtection="1">
      <alignment horizontal="center"/>
      <protection locked="0"/>
    </xf>
    <xf numFmtId="167" fontId="5" fillId="0" borderId="2" xfId="0" applyNumberFormat="1" applyFont="1" applyBorder="1" applyAlignment="1" applyProtection="1">
      <alignment horizontal="center"/>
      <protection locked="0"/>
    </xf>
    <xf numFmtId="0" fontId="9" fillId="0" borderId="0" xfId="0" applyFont="1"/>
    <xf numFmtId="167" fontId="5" fillId="0" borderId="0" xfId="0" applyNumberFormat="1" applyFont="1" applyAlignment="1">
      <alignment horizontal="center"/>
    </xf>
    <xf numFmtId="167" fontId="5" fillId="0" borderId="2" xfId="0" applyNumberFormat="1" applyFont="1" applyBorder="1" applyAlignment="1">
      <alignment horizontal="center"/>
    </xf>
    <xf numFmtId="167" fontId="5" fillId="0" borderId="4" xfId="0" applyNumberFormat="1" applyFont="1" applyBorder="1" applyAlignment="1" applyProtection="1">
      <alignment horizontal="center"/>
      <protection locked="0"/>
    </xf>
    <xf numFmtId="0" fontId="7" fillId="0" borderId="9" xfId="0" applyFont="1" applyBorder="1" applyAlignment="1">
      <alignment horizontal="center"/>
    </xf>
    <xf numFmtId="0" fontId="5" fillId="0" borderId="10" xfId="0" applyFont="1" applyBorder="1" applyAlignment="1" applyProtection="1">
      <alignment horizontal="center"/>
      <protection locked="0"/>
    </xf>
    <xf numFmtId="0" fontId="2" fillId="0" borderId="0" xfId="0" applyFont="1" applyAlignment="1">
      <alignment horizontal="center"/>
    </xf>
    <xf numFmtId="0" fontId="4" fillId="0" borderId="0" xfId="0" applyFont="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9"/>
  <sheetViews>
    <sheetView tabSelected="1" workbookViewId="0">
      <selection activeCell="A8" sqref="A8"/>
    </sheetView>
  </sheetViews>
  <sheetFormatPr defaultColWidth="9.33203125" defaultRowHeight="11.4" x14ac:dyDescent="0.2"/>
  <cols>
    <col min="1" max="1" width="6.77734375" style="4" customWidth="1"/>
    <col min="2" max="2" width="31.77734375" style="9" customWidth="1"/>
    <col min="3" max="3" width="8" style="4" hidden="1" customWidth="1"/>
    <col min="4" max="4" width="0" style="10" hidden="1" customWidth="1"/>
    <col min="5" max="5" width="13.33203125" style="4" hidden="1" customWidth="1"/>
    <col min="6" max="6" width="30.33203125" style="9" customWidth="1"/>
    <col min="7" max="7" width="13.33203125" style="4" hidden="1" customWidth="1"/>
    <col min="8" max="8" width="28.6640625" style="9" customWidth="1"/>
    <col min="9" max="9" width="7.77734375" style="7" hidden="1" customWidth="1"/>
    <col min="10" max="10" width="29.77734375" style="9" customWidth="1"/>
    <col min="11" max="11" width="8" style="4" hidden="1" customWidth="1"/>
    <col min="12" max="12" width="10.109375" style="10" customWidth="1"/>
    <col min="13" max="13" width="7.77734375" style="4" hidden="1" customWidth="1"/>
    <col min="14" max="14" width="11.77734375" style="7" customWidth="1"/>
    <col min="15" max="15" width="5.33203125" style="9" customWidth="1"/>
    <col min="16" max="16" width="13.109375" style="34" bestFit="1" customWidth="1"/>
    <col min="17" max="17" width="10.77734375" style="67" customWidth="1"/>
    <col min="18" max="18" width="13.109375" style="34" customWidth="1"/>
    <col min="19" max="19" width="10.33203125" style="9" bestFit="1" customWidth="1"/>
    <col min="20" max="20" width="11.44140625" style="9" bestFit="1" customWidth="1"/>
    <col min="21" max="22" width="5.77734375" style="4" customWidth="1"/>
    <col min="23" max="23" width="23.44140625" style="4" customWidth="1"/>
    <col min="24" max="25" width="0" style="9" hidden="1" customWidth="1"/>
    <col min="26" max="26" width="5.77734375" style="4" hidden="1" customWidth="1"/>
    <col min="27" max="16384" width="9.33203125" style="9"/>
  </cols>
  <sheetData>
    <row r="1" spans="1:29" s="1" customFormat="1" ht="13.2" x14ac:dyDescent="0.25">
      <c r="B1" s="72" t="s">
        <v>0</v>
      </c>
      <c r="C1" s="72"/>
      <c r="D1" s="72"/>
      <c r="E1" s="72"/>
      <c r="F1" s="72"/>
      <c r="G1" s="72"/>
      <c r="H1" s="72"/>
      <c r="I1" s="72"/>
      <c r="J1" s="72"/>
      <c r="K1" s="72"/>
      <c r="L1" s="72"/>
      <c r="M1" s="72"/>
      <c r="N1" s="72"/>
      <c r="O1" s="72"/>
      <c r="P1" s="72"/>
      <c r="Q1" s="72"/>
      <c r="R1" s="72"/>
      <c r="S1" s="72"/>
      <c r="T1" s="72"/>
      <c r="U1" s="72"/>
      <c r="V1" s="72"/>
      <c r="W1" s="72"/>
      <c r="AB1" s="2"/>
      <c r="AC1" s="38"/>
    </row>
    <row r="2" spans="1:29" s="1" customFormat="1" ht="12" x14ac:dyDescent="0.25">
      <c r="B2" s="72" t="s">
        <v>1</v>
      </c>
      <c r="C2" s="72"/>
      <c r="D2" s="72"/>
      <c r="E2" s="72"/>
      <c r="F2" s="72"/>
      <c r="G2" s="72"/>
      <c r="H2" s="72"/>
      <c r="I2" s="72"/>
      <c r="J2" s="72"/>
      <c r="K2" s="72"/>
      <c r="L2" s="72"/>
      <c r="M2" s="72"/>
      <c r="N2" s="72"/>
      <c r="O2" s="72"/>
      <c r="P2" s="72"/>
      <c r="Q2" s="72"/>
      <c r="R2" s="72"/>
      <c r="S2" s="72"/>
      <c r="T2" s="72"/>
      <c r="U2" s="72"/>
      <c r="V2" s="72"/>
      <c r="W2" s="72"/>
      <c r="AC2" s="2"/>
    </row>
    <row r="3" spans="1:29" s="3" customFormat="1" ht="12" x14ac:dyDescent="0.25">
      <c r="B3" s="73" t="s">
        <v>56</v>
      </c>
      <c r="C3" s="73"/>
      <c r="D3" s="73"/>
      <c r="E3" s="73"/>
      <c r="F3" s="73"/>
      <c r="G3" s="73"/>
      <c r="H3" s="73"/>
      <c r="I3" s="73"/>
      <c r="J3" s="73"/>
      <c r="K3" s="73"/>
      <c r="L3" s="73"/>
      <c r="M3" s="73"/>
      <c r="N3" s="73"/>
      <c r="O3" s="73"/>
      <c r="P3" s="73"/>
      <c r="Q3" s="73"/>
      <c r="R3" s="73"/>
      <c r="S3" s="73"/>
      <c r="T3" s="73"/>
      <c r="U3" s="73"/>
      <c r="V3" s="73"/>
      <c r="W3" s="73"/>
    </row>
    <row r="4" spans="1:29" ht="12" x14ac:dyDescent="0.25">
      <c r="B4" s="5"/>
      <c r="C4" s="5"/>
      <c r="D4" s="6"/>
      <c r="E4" s="5"/>
      <c r="F4" s="5"/>
      <c r="G4" s="5"/>
      <c r="H4" s="5"/>
      <c r="J4" s="5"/>
      <c r="K4" s="5"/>
      <c r="L4" s="6"/>
      <c r="O4" s="5"/>
      <c r="P4" s="33"/>
      <c r="R4" s="33"/>
      <c r="S4" s="8"/>
      <c r="T4" s="8"/>
      <c r="U4" s="5"/>
      <c r="V4" s="5"/>
      <c r="W4" s="5"/>
      <c r="AC4" s="3"/>
    </row>
    <row r="5" spans="1:29" ht="12" thickBot="1" x14ac:dyDescent="0.25">
      <c r="S5" s="11"/>
      <c r="T5" s="11"/>
    </row>
    <row r="6" spans="1:29" s="49" customFormat="1" ht="9.6" x14ac:dyDescent="0.2">
      <c r="A6" s="70" t="s">
        <v>2</v>
      </c>
      <c r="B6" s="39"/>
      <c r="C6" s="40" t="s">
        <v>3</v>
      </c>
      <c r="D6" s="41"/>
      <c r="E6" s="40" t="s">
        <v>4</v>
      </c>
      <c r="F6" s="42"/>
      <c r="G6" s="40" t="s">
        <v>4</v>
      </c>
      <c r="H6" s="42"/>
      <c r="I6" s="43" t="s">
        <v>5</v>
      </c>
      <c r="J6" s="40" t="s">
        <v>4</v>
      </c>
      <c r="K6" s="40"/>
      <c r="L6" s="41" t="s">
        <v>4</v>
      </c>
      <c r="M6" s="44" t="s">
        <v>6</v>
      </c>
      <c r="N6" s="43" t="s">
        <v>46</v>
      </c>
      <c r="O6" s="45"/>
      <c r="P6" s="46" t="s">
        <v>54</v>
      </c>
      <c r="Q6" s="63" t="s">
        <v>41</v>
      </c>
      <c r="R6" s="46" t="s">
        <v>39</v>
      </c>
      <c r="S6" s="47" t="s">
        <v>7</v>
      </c>
      <c r="T6" s="47" t="s">
        <v>7</v>
      </c>
      <c r="U6" s="40" t="s">
        <v>8</v>
      </c>
      <c r="V6" s="40" t="s">
        <v>9</v>
      </c>
      <c r="W6" s="48"/>
      <c r="Z6" s="59" t="s">
        <v>31</v>
      </c>
    </row>
    <row r="7" spans="1:29" s="49" customFormat="1" ht="9.6" x14ac:dyDescent="0.2">
      <c r="A7" s="50" t="s">
        <v>10</v>
      </c>
      <c r="B7" s="51" t="s">
        <v>11</v>
      </c>
      <c r="C7" s="51" t="s">
        <v>12</v>
      </c>
      <c r="D7" s="52" t="s">
        <v>13</v>
      </c>
      <c r="E7" s="51" t="s">
        <v>14</v>
      </c>
      <c r="F7" s="51" t="s">
        <v>48</v>
      </c>
      <c r="G7" s="51" t="s">
        <v>15</v>
      </c>
      <c r="H7" s="51" t="s">
        <v>49</v>
      </c>
      <c r="I7" s="53" t="s">
        <v>16</v>
      </c>
      <c r="J7" s="51" t="s">
        <v>17</v>
      </c>
      <c r="K7" s="51" t="s">
        <v>12</v>
      </c>
      <c r="L7" s="52" t="s">
        <v>18</v>
      </c>
      <c r="M7" s="54" t="s">
        <v>19</v>
      </c>
      <c r="N7" s="53" t="s">
        <v>52</v>
      </c>
      <c r="O7" s="55" t="s">
        <v>53</v>
      </c>
      <c r="P7" s="56" t="s">
        <v>55</v>
      </c>
      <c r="Q7" s="64" t="s">
        <v>42</v>
      </c>
      <c r="R7" s="56" t="s">
        <v>40</v>
      </c>
      <c r="S7" s="57" t="s">
        <v>20</v>
      </c>
      <c r="T7" s="57" t="s">
        <v>21</v>
      </c>
      <c r="U7" s="51" t="s">
        <v>22</v>
      </c>
      <c r="V7" s="51" t="s">
        <v>23</v>
      </c>
      <c r="W7" s="58" t="s">
        <v>24</v>
      </c>
      <c r="Z7" s="59" t="s">
        <v>32</v>
      </c>
    </row>
    <row r="8" spans="1:29" x14ac:dyDescent="0.2">
      <c r="A8" s="12"/>
      <c r="B8" s="13"/>
      <c r="C8" s="13"/>
      <c r="D8" s="14"/>
      <c r="E8" s="13"/>
      <c r="F8" s="15"/>
      <c r="G8" s="13"/>
      <c r="H8" s="15"/>
      <c r="I8" s="16"/>
      <c r="J8" s="13"/>
      <c r="K8" s="13"/>
      <c r="L8" s="14"/>
      <c r="M8" s="17"/>
      <c r="N8" s="16"/>
      <c r="O8" s="18"/>
      <c r="P8" s="35"/>
      <c r="Q8" s="65"/>
      <c r="R8" s="35"/>
      <c r="S8" s="18"/>
      <c r="T8" s="18"/>
      <c r="U8" s="13"/>
      <c r="V8" s="19"/>
      <c r="W8" s="20"/>
      <c r="Z8" s="19"/>
    </row>
    <row r="9" spans="1:29" ht="12" x14ac:dyDescent="0.25">
      <c r="A9" s="12">
        <v>3074</v>
      </c>
      <c r="B9" s="15" t="s">
        <v>34</v>
      </c>
      <c r="C9" s="13">
        <v>21175</v>
      </c>
      <c r="D9" s="23">
        <v>30000</v>
      </c>
      <c r="E9" s="13">
        <v>56498</v>
      </c>
      <c r="F9" s="15" t="s">
        <v>26</v>
      </c>
      <c r="G9" s="13">
        <v>56709</v>
      </c>
      <c r="H9" s="15" t="s">
        <v>27</v>
      </c>
      <c r="I9" s="61">
        <v>0</v>
      </c>
      <c r="J9" s="22" t="s">
        <v>38</v>
      </c>
      <c r="K9" s="19">
        <v>27585</v>
      </c>
      <c r="L9" s="23">
        <v>30000</v>
      </c>
      <c r="M9" s="19"/>
      <c r="N9" s="61">
        <v>0</v>
      </c>
      <c r="O9" s="15">
        <v>31</v>
      </c>
      <c r="P9" s="36">
        <f t="shared" ref="P9:P52" si="0">ROUND(O9*N9*L9,2)</f>
        <v>0</v>
      </c>
      <c r="Q9" s="68">
        <v>0</v>
      </c>
      <c r="R9" s="36">
        <f t="shared" ref="R9:R50" si="1">IF(N9-Q9&lt;0,0,ROUND((N9-Q9)*L9*O9,2))</f>
        <v>0</v>
      </c>
      <c r="S9" s="18">
        <v>37012</v>
      </c>
      <c r="T9" s="18">
        <v>37042</v>
      </c>
      <c r="U9" s="13" t="s">
        <v>25</v>
      </c>
      <c r="V9" s="13" t="s">
        <v>28</v>
      </c>
      <c r="W9" s="60" t="s">
        <v>36</v>
      </c>
      <c r="X9" s="9">
        <v>0</v>
      </c>
      <c r="Y9" s="9">
        <v>0</v>
      </c>
      <c r="Z9" s="19" t="s">
        <v>30</v>
      </c>
    </row>
    <row r="10" spans="1:29" ht="12" x14ac:dyDescent="0.25">
      <c r="A10" s="12">
        <v>3070</v>
      </c>
      <c r="B10" s="15" t="s">
        <v>34</v>
      </c>
      <c r="C10" s="13">
        <v>21165</v>
      </c>
      <c r="D10" s="23">
        <v>30000</v>
      </c>
      <c r="E10" s="13">
        <v>56709</v>
      </c>
      <c r="F10" s="15" t="s">
        <v>27</v>
      </c>
      <c r="G10" s="13">
        <v>56698</v>
      </c>
      <c r="H10" s="15" t="s">
        <v>33</v>
      </c>
      <c r="I10" s="62">
        <v>0.44550000000000001</v>
      </c>
      <c r="J10" s="22" t="s">
        <v>38</v>
      </c>
      <c r="K10" s="19">
        <v>27584</v>
      </c>
      <c r="L10" s="23">
        <v>30000</v>
      </c>
      <c r="M10" s="19"/>
      <c r="N10" s="61">
        <v>6.8</v>
      </c>
      <c r="O10" s="15">
        <v>31</v>
      </c>
      <c r="P10" s="36">
        <f t="shared" si="0"/>
        <v>6324000</v>
      </c>
      <c r="Q10" s="68">
        <f>0.3138+0.1052</f>
        <v>0.41900000000000004</v>
      </c>
      <c r="R10" s="36">
        <f t="shared" si="1"/>
        <v>5934330</v>
      </c>
      <c r="S10" s="18">
        <v>37012</v>
      </c>
      <c r="T10" s="18">
        <v>37042</v>
      </c>
      <c r="U10" s="13" t="s">
        <v>25</v>
      </c>
      <c r="V10" s="13" t="s">
        <v>28</v>
      </c>
      <c r="W10" s="60" t="s">
        <v>36</v>
      </c>
      <c r="X10" s="9">
        <v>0</v>
      </c>
      <c r="Y10" s="9">
        <v>0</v>
      </c>
      <c r="Z10" s="19" t="s">
        <v>30</v>
      </c>
    </row>
    <row r="11" spans="1:29" ht="12" x14ac:dyDescent="0.25">
      <c r="A11" s="12">
        <v>3018</v>
      </c>
      <c r="B11" s="15" t="s">
        <v>34</v>
      </c>
      <c r="C11" s="13">
        <v>21175</v>
      </c>
      <c r="D11" s="23">
        <v>15000</v>
      </c>
      <c r="E11" s="13">
        <v>56498</v>
      </c>
      <c r="F11" s="15" t="s">
        <v>26</v>
      </c>
      <c r="G11" s="13">
        <v>56709</v>
      </c>
      <c r="H11" s="15" t="s">
        <v>27</v>
      </c>
      <c r="I11" s="61">
        <v>0</v>
      </c>
      <c r="J11" s="22" t="s">
        <v>35</v>
      </c>
      <c r="K11" s="19">
        <v>27443</v>
      </c>
      <c r="L11" s="23">
        <v>15000</v>
      </c>
      <c r="M11" s="19"/>
      <c r="N11" s="61">
        <v>0</v>
      </c>
      <c r="O11" s="15">
        <v>31</v>
      </c>
      <c r="P11" s="36">
        <f t="shared" si="0"/>
        <v>0</v>
      </c>
      <c r="Q11" s="68">
        <v>0</v>
      </c>
      <c r="R11" s="36">
        <f t="shared" si="1"/>
        <v>0</v>
      </c>
      <c r="S11" s="18">
        <v>37012</v>
      </c>
      <c r="T11" s="18">
        <v>37042</v>
      </c>
      <c r="U11" s="13" t="s">
        <v>25</v>
      </c>
      <c r="V11" s="13" t="s">
        <v>28</v>
      </c>
      <c r="W11" s="60" t="s">
        <v>36</v>
      </c>
      <c r="X11" s="9">
        <v>0</v>
      </c>
      <c r="Y11" s="9">
        <v>0</v>
      </c>
      <c r="Z11" s="19" t="s">
        <v>30</v>
      </c>
    </row>
    <row r="12" spans="1:29" ht="12" x14ac:dyDescent="0.25">
      <c r="A12" s="12">
        <v>3020</v>
      </c>
      <c r="B12" s="15" t="s">
        <v>34</v>
      </c>
      <c r="C12" s="13">
        <v>21165</v>
      </c>
      <c r="D12" s="23">
        <v>15000</v>
      </c>
      <c r="E12" s="13">
        <v>56709</v>
      </c>
      <c r="F12" s="15" t="s">
        <v>27</v>
      </c>
      <c r="G12" s="13">
        <v>56698</v>
      </c>
      <c r="H12" s="15" t="s">
        <v>33</v>
      </c>
      <c r="I12" s="61">
        <v>0</v>
      </c>
      <c r="J12" s="22" t="s">
        <v>35</v>
      </c>
      <c r="K12" s="19">
        <v>27444</v>
      </c>
      <c r="L12" s="23">
        <v>15000</v>
      </c>
      <c r="M12" s="19"/>
      <c r="N12" s="61">
        <v>9.4253</v>
      </c>
      <c r="O12" s="15">
        <v>31</v>
      </c>
      <c r="P12" s="36">
        <f t="shared" si="0"/>
        <v>4382764.5</v>
      </c>
      <c r="Q12" s="68">
        <f>0.3138+0.1052</f>
        <v>0.41900000000000004</v>
      </c>
      <c r="R12" s="36">
        <f t="shared" si="1"/>
        <v>4187929.5</v>
      </c>
      <c r="S12" s="18">
        <v>37012</v>
      </c>
      <c r="T12" s="18">
        <v>37042</v>
      </c>
      <c r="U12" s="13" t="s">
        <v>25</v>
      </c>
      <c r="V12" s="13" t="s">
        <v>28</v>
      </c>
      <c r="W12" s="60" t="s">
        <v>36</v>
      </c>
      <c r="X12" s="9">
        <v>0</v>
      </c>
      <c r="Y12" s="9">
        <v>0</v>
      </c>
      <c r="Z12" s="19" t="s">
        <v>30</v>
      </c>
    </row>
    <row r="13" spans="1:29" ht="12" x14ac:dyDescent="0.25">
      <c r="A13" s="12">
        <v>3068</v>
      </c>
      <c r="B13" s="15" t="s">
        <v>34</v>
      </c>
      <c r="C13" s="13">
        <v>21175</v>
      </c>
      <c r="D13" s="23">
        <v>20000</v>
      </c>
      <c r="E13" s="13">
        <v>56498</v>
      </c>
      <c r="F13" s="15" t="s">
        <v>26</v>
      </c>
      <c r="G13" s="13">
        <v>56709</v>
      </c>
      <c r="H13" s="15" t="s">
        <v>27</v>
      </c>
      <c r="I13" s="61">
        <v>0</v>
      </c>
      <c r="J13" s="22" t="s">
        <v>37</v>
      </c>
      <c r="K13" s="19">
        <v>27574</v>
      </c>
      <c r="L13" s="23">
        <v>20000</v>
      </c>
      <c r="M13" s="19"/>
      <c r="N13" s="61">
        <v>0</v>
      </c>
      <c r="O13" s="15">
        <v>31</v>
      </c>
      <c r="P13" s="36">
        <f t="shared" si="0"/>
        <v>0</v>
      </c>
      <c r="Q13" s="68">
        <v>0</v>
      </c>
      <c r="R13" s="36">
        <f t="shared" si="1"/>
        <v>0</v>
      </c>
      <c r="S13" s="18">
        <v>37012</v>
      </c>
      <c r="T13" s="18">
        <v>37042</v>
      </c>
      <c r="U13" s="13" t="s">
        <v>25</v>
      </c>
      <c r="V13" s="13" t="s">
        <v>28</v>
      </c>
      <c r="W13" s="60" t="s">
        <v>36</v>
      </c>
      <c r="X13" s="9">
        <v>0</v>
      </c>
      <c r="Y13" s="9">
        <v>0</v>
      </c>
      <c r="Z13" s="19" t="s">
        <v>30</v>
      </c>
    </row>
    <row r="14" spans="1:29" ht="12" x14ac:dyDescent="0.25">
      <c r="A14" s="12">
        <v>3069</v>
      </c>
      <c r="B14" s="15" t="s">
        <v>34</v>
      </c>
      <c r="C14" s="13">
        <v>21165</v>
      </c>
      <c r="D14" s="23">
        <v>20000</v>
      </c>
      <c r="E14" s="13">
        <v>56709</v>
      </c>
      <c r="F14" s="15" t="s">
        <v>27</v>
      </c>
      <c r="G14" s="13">
        <v>56698</v>
      </c>
      <c r="H14" s="15" t="s">
        <v>33</v>
      </c>
      <c r="I14" s="61">
        <v>0</v>
      </c>
      <c r="J14" s="22" t="s">
        <v>37</v>
      </c>
      <c r="K14" s="19">
        <v>27575</v>
      </c>
      <c r="L14" s="23">
        <v>20000</v>
      </c>
      <c r="M14" s="19"/>
      <c r="N14" s="61">
        <v>7.4926000000000004</v>
      </c>
      <c r="O14" s="15">
        <v>31</v>
      </c>
      <c r="P14" s="36">
        <f t="shared" si="0"/>
        <v>4645412</v>
      </c>
      <c r="Q14" s="68">
        <f>0.3138+0.1052</f>
        <v>0.41900000000000004</v>
      </c>
      <c r="R14" s="36">
        <f t="shared" si="1"/>
        <v>4385632</v>
      </c>
      <c r="S14" s="18">
        <v>37012</v>
      </c>
      <c r="T14" s="18">
        <v>37042</v>
      </c>
      <c r="U14" s="13" t="s">
        <v>25</v>
      </c>
      <c r="V14" s="13" t="s">
        <v>28</v>
      </c>
      <c r="W14" s="60" t="s">
        <v>36</v>
      </c>
      <c r="X14" s="9">
        <v>0</v>
      </c>
      <c r="Y14" s="9">
        <v>0</v>
      </c>
      <c r="Z14" s="19" t="s">
        <v>30</v>
      </c>
    </row>
    <row r="15" spans="1:29" ht="12" x14ac:dyDescent="0.25">
      <c r="A15" s="12">
        <v>3074</v>
      </c>
      <c r="B15" s="15" t="s">
        <v>34</v>
      </c>
      <c r="C15" s="13">
        <v>21175</v>
      </c>
      <c r="D15" s="23">
        <v>30000</v>
      </c>
      <c r="E15" s="13">
        <v>56498</v>
      </c>
      <c r="F15" s="15" t="s">
        <v>26</v>
      </c>
      <c r="G15" s="13">
        <v>56709</v>
      </c>
      <c r="H15" s="15" t="s">
        <v>27</v>
      </c>
      <c r="I15" s="61">
        <v>0</v>
      </c>
      <c r="J15" s="22" t="s">
        <v>38</v>
      </c>
      <c r="K15" s="19">
        <v>27585</v>
      </c>
      <c r="L15" s="23">
        <v>30000</v>
      </c>
      <c r="M15" s="19"/>
      <c r="N15" s="61">
        <v>0</v>
      </c>
      <c r="O15" s="15">
        <v>30</v>
      </c>
      <c r="P15" s="36">
        <f t="shared" si="0"/>
        <v>0</v>
      </c>
      <c r="Q15" s="68">
        <v>0</v>
      </c>
      <c r="R15" s="36">
        <f t="shared" si="1"/>
        <v>0</v>
      </c>
      <c r="S15" s="18">
        <v>37043</v>
      </c>
      <c r="T15" s="18">
        <v>37072</v>
      </c>
      <c r="U15" s="13" t="s">
        <v>25</v>
      </c>
      <c r="V15" s="13" t="s">
        <v>28</v>
      </c>
      <c r="W15" s="60" t="s">
        <v>36</v>
      </c>
      <c r="X15" s="9">
        <v>0</v>
      </c>
      <c r="Y15" s="9">
        <v>0</v>
      </c>
      <c r="Z15" s="19" t="s">
        <v>30</v>
      </c>
    </row>
    <row r="16" spans="1:29" ht="12" x14ac:dyDescent="0.25">
      <c r="A16" s="12">
        <v>3070</v>
      </c>
      <c r="B16" s="15" t="s">
        <v>34</v>
      </c>
      <c r="C16" s="13">
        <v>21165</v>
      </c>
      <c r="D16" s="23">
        <v>30000</v>
      </c>
      <c r="E16" s="13">
        <v>56709</v>
      </c>
      <c r="F16" s="15" t="s">
        <v>27</v>
      </c>
      <c r="G16" s="13">
        <v>56698</v>
      </c>
      <c r="H16" s="15" t="s">
        <v>33</v>
      </c>
      <c r="I16" s="62">
        <v>0.44550000000000001</v>
      </c>
      <c r="J16" s="22" t="s">
        <v>38</v>
      </c>
      <c r="K16" s="19">
        <v>27584</v>
      </c>
      <c r="L16" s="23">
        <v>30000</v>
      </c>
      <c r="M16" s="19"/>
      <c r="N16" s="61">
        <v>3.1366999999999998</v>
      </c>
      <c r="O16" s="15">
        <v>30</v>
      </c>
      <c r="P16" s="36">
        <f t="shared" si="0"/>
        <v>2823030</v>
      </c>
      <c r="Q16" s="68">
        <f>0.3138+0.1052</f>
        <v>0.41900000000000004</v>
      </c>
      <c r="R16" s="36">
        <f t="shared" si="1"/>
        <v>2445930</v>
      </c>
      <c r="S16" s="18">
        <v>37043</v>
      </c>
      <c r="T16" s="18">
        <v>37072</v>
      </c>
      <c r="U16" s="13" t="s">
        <v>25</v>
      </c>
      <c r="V16" s="13" t="s">
        <v>28</v>
      </c>
      <c r="W16" s="60" t="s">
        <v>36</v>
      </c>
      <c r="X16" s="9">
        <v>0</v>
      </c>
      <c r="Y16" s="9">
        <v>0</v>
      </c>
      <c r="Z16" s="19" t="s">
        <v>30</v>
      </c>
    </row>
    <row r="17" spans="1:26" ht="12" x14ac:dyDescent="0.25">
      <c r="A17" s="12">
        <v>3018</v>
      </c>
      <c r="B17" s="15" t="s">
        <v>34</v>
      </c>
      <c r="C17" s="13">
        <v>21175</v>
      </c>
      <c r="D17" s="23">
        <v>15000</v>
      </c>
      <c r="E17" s="13">
        <v>56498</v>
      </c>
      <c r="F17" s="15" t="s">
        <v>26</v>
      </c>
      <c r="G17" s="13">
        <v>56709</v>
      </c>
      <c r="H17" s="15" t="s">
        <v>27</v>
      </c>
      <c r="I17" s="61">
        <v>0</v>
      </c>
      <c r="J17" s="22" t="s">
        <v>35</v>
      </c>
      <c r="K17" s="19">
        <v>27443</v>
      </c>
      <c r="L17" s="23">
        <v>15000</v>
      </c>
      <c r="M17" s="19"/>
      <c r="N17" s="61">
        <v>0</v>
      </c>
      <c r="O17" s="15">
        <v>30</v>
      </c>
      <c r="P17" s="36">
        <f t="shared" si="0"/>
        <v>0</v>
      </c>
      <c r="Q17" s="68">
        <v>0</v>
      </c>
      <c r="R17" s="36">
        <f t="shared" si="1"/>
        <v>0</v>
      </c>
      <c r="S17" s="18">
        <v>37043</v>
      </c>
      <c r="T17" s="18">
        <v>37072</v>
      </c>
      <c r="U17" s="13" t="s">
        <v>25</v>
      </c>
      <c r="V17" s="13" t="s">
        <v>28</v>
      </c>
      <c r="W17" s="60" t="s">
        <v>36</v>
      </c>
      <c r="X17" s="9">
        <v>0</v>
      </c>
      <c r="Y17" s="9">
        <v>0</v>
      </c>
      <c r="Z17" s="19" t="s">
        <v>30</v>
      </c>
    </row>
    <row r="18" spans="1:26" ht="12" x14ac:dyDescent="0.25">
      <c r="A18" s="12">
        <v>3020</v>
      </c>
      <c r="B18" s="15" t="s">
        <v>34</v>
      </c>
      <c r="C18" s="13">
        <v>21165</v>
      </c>
      <c r="D18" s="23">
        <v>15000</v>
      </c>
      <c r="E18" s="13">
        <v>56709</v>
      </c>
      <c r="F18" s="15" t="s">
        <v>27</v>
      </c>
      <c r="G18" s="13">
        <v>56698</v>
      </c>
      <c r="H18" s="15" t="s">
        <v>33</v>
      </c>
      <c r="I18" s="61">
        <v>0</v>
      </c>
      <c r="J18" s="22" t="s">
        <v>35</v>
      </c>
      <c r="K18" s="19">
        <v>27444</v>
      </c>
      <c r="L18" s="23">
        <v>15000</v>
      </c>
      <c r="M18" s="19"/>
      <c r="N18" s="61">
        <v>7.5392000000000001</v>
      </c>
      <c r="O18" s="15">
        <v>30</v>
      </c>
      <c r="P18" s="36">
        <f t="shared" si="0"/>
        <v>3392640</v>
      </c>
      <c r="Q18" s="68">
        <f>0.3138+0.1052</f>
        <v>0.41900000000000004</v>
      </c>
      <c r="R18" s="36">
        <f t="shared" si="1"/>
        <v>3204090</v>
      </c>
      <c r="S18" s="18">
        <v>37043</v>
      </c>
      <c r="T18" s="18">
        <v>37072</v>
      </c>
      <c r="U18" s="13" t="s">
        <v>25</v>
      </c>
      <c r="V18" s="13" t="s">
        <v>28</v>
      </c>
      <c r="W18" s="60" t="s">
        <v>36</v>
      </c>
      <c r="X18" s="9">
        <v>0</v>
      </c>
      <c r="Y18" s="9">
        <v>0</v>
      </c>
      <c r="Z18" s="19" t="s">
        <v>30</v>
      </c>
    </row>
    <row r="19" spans="1:26" ht="12" x14ac:dyDescent="0.25">
      <c r="A19" s="12">
        <v>3066</v>
      </c>
      <c r="B19" s="15" t="s">
        <v>34</v>
      </c>
      <c r="C19" s="13">
        <v>21175</v>
      </c>
      <c r="D19" s="23">
        <v>50000</v>
      </c>
      <c r="E19" s="13">
        <v>56498</v>
      </c>
      <c r="F19" s="15" t="s">
        <v>26</v>
      </c>
      <c r="G19" s="13">
        <v>56709</v>
      </c>
      <c r="H19" s="15" t="s">
        <v>27</v>
      </c>
      <c r="I19" s="61">
        <v>0</v>
      </c>
      <c r="J19" s="22" t="s">
        <v>37</v>
      </c>
      <c r="K19" s="19">
        <v>27567</v>
      </c>
      <c r="L19" s="23">
        <v>50000</v>
      </c>
      <c r="M19" s="19"/>
      <c r="N19" s="61">
        <v>0</v>
      </c>
      <c r="O19" s="15">
        <v>30</v>
      </c>
      <c r="P19" s="36">
        <f t="shared" si="0"/>
        <v>0</v>
      </c>
      <c r="Q19" s="68">
        <v>0</v>
      </c>
      <c r="R19" s="36">
        <f t="shared" si="1"/>
        <v>0</v>
      </c>
      <c r="S19" s="18">
        <v>37043</v>
      </c>
      <c r="T19" s="18">
        <v>37072</v>
      </c>
      <c r="U19" s="13" t="s">
        <v>25</v>
      </c>
      <c r="V19" s="13" t="s">
        <v>28</v>
      </c>
      <c r="W19" s="60" t="s">
        <v>36</v>
      </c>
      <c r="X19" s="9">
        <v>0</v>
      </c>
      <c r="Y19" s="9">
        <v>0</v>
      </c>
      <c r="Z19" s="19" t="s">
        <v>30</v>
      </c>
    </row>
    <row r="20" spans="1:26" ht="12" x14ac:dyDescent="0.25">
      <c r="A20" s="12">
        <v>3067</v>
      </c>
      <c r="B20" s="15" t="s">
        <v>34</v>
      </c>
      <c r="C20" s="13">
        <v>21165</v>
      </c>
      <c r="D20" s="23">
        <v>50000</v>
      </c>
      <c r="E20" s="13">
        <v>56709</v>
      </c>
      <c r="F20" s="15" t="s">
        <v>27</v>
      </c>
      <c r="G20" s="13">
        <v>56698</v>
      </c>
      <c r="H20" s="15" t="s">
        <v>33</v>
      </c>
      <c r="I20" s="61">
        <v>0</v>
      </c>
      <c r="J20" s="22" t="s">
        <v>37</v>
      </c>
      <c r="K20" s="19">
        <v>27568</v>
      </c>
      <c r="L20" s="23">
        <v>50000</v>
      </c>
      <c r="M20" s="19"/>
      <c r="N20" s="61">
        <v>3.4569000000000001</v>
      </c>
      <c r="O20" s="15">
        <v>30</v>
      </c>
      <c r="P20" s="36">
        <f t="shared" si="0"/>
        <v>5185350</v>
      </c>
      <c r="Q20" s="68">
        <f>0.3138+0.1052</f>
        <v>0.41900000000000004</v>
      </c>
      <c r="R20" s="36">
        <f t="shared" si="1"/>
        <v>4556850</v>
      </c>
      <c r="S20" s="18">
        <v>37043</v>
      </c>
      <c r="T20" s="18">
        <v>37072</v>
      </c>
      <c r="U20" s="13" t="s">
        <v>25</v>
      </c>
      <c r="V20" s="13" t="s">
        <v>28</v>
      </c>
      <c r="W20" s="60" t="s">
        <v>36</v>
      </c>
      <c r="X20" s="9">
        <v>0</v>
      </c>
      <c r="Y20" s="9">
        <v>0</v>
      </c>
      <c r="Z20" s="19" t="s">
        <v>30</v>
      </c>
    </row>
    <row r="21" spans="1:26" ht="12" x14ac:dyDescent="0.25">
      <c r="A21" s="12">
        <v>3108</v>
      </c>
      <c r="B21" s="15" t="s">
        <v>34</v>
      </c>
      <c r="C21" s="13">
        <v>21175</v>
      </c>
      <c r="D21" s="23">
        <v>25000</v>
      </c>
      <c r="E21" s="13">
        <v>56498</v>
      </c>
      <c r="F21" s="15" t="s">
        <v>26</v>
      </c>
      <c r="G21" s="13">
        <v>56709</v>
      </c>
      <c r="H21" s="15" t="s">
        <v>27</v>
      </c>
      <c r="I21" s="61">
        <v>0</v>
      </c>
      <c r="J21" s="22" t="s">
        <v>47</v>
      </c>
      <c r="K21" s="19">
        <v>27661</v>
      </c>
      <c r="L21" s="23">
        <v>25000</v>
      </c>
      <c r="M21" s="19"/>
      <c r="N21" s="21">
        <v>0</v>
      </c>
      <c r="O21" s="15">
        <v>31</v>
      </c>
      <c r="P21" s="36">
        <f>ROUND(O21*N21*L21,2)</f>
        <v>0</v>
      </c>
      <c r="Q21" s="68">
        <v>0</v>
      </c>
      <c r="R21" s="36">
        <f>IF(N21-Q21&lt;0,0,ROUND((N21-Q21)*L21*O21,2))</f>
        <v>0</v>
      </c>
      <c r="S21" s="18">
        <v>37073</v>
      </c>
      <c r="T21" s="18">
        <v>37103</v>
      </c>
      <c r="U21" s="13" t="s">
        <v>25</v>
      </c>
      <c r="V21" s="13" t="s">
        <v>28</v>
      </c>
      <c r="W21" s="25" t="s">
        <v>29</v>
      </c>
      <c r="X21" s="9" t="s">
        <v>30</v>
      </c>
      <c r="Z21" s="19"/>
    </row>
    <row r="22" spans="1:26" ht="12" x14ac:dyDescent="0.25">
      <c r="A22" s="12">
        <v>3109</v>
      </c>
      <c r="B22" s="15" t="s">
        <v>34</v>
      </c>
      <c r="C22" s="13">
        <v>21165</v>
      </c>
      <c r="D22" s="23">
        <v>25000</v>
      </c>
      <c r="E22" s="13">
        <v>56709</v>
      </c>
      <c r="F22" s="15" t="s">
        <v>27</v>
      </c>
      <c r="G22" s="13">
        <v>56698</v>
      </c>
      <c r="H22" s="15" t="s">
        <v>33</v>
      </c>
      <c r="I22" s="61">
        <v>1.1599999999999999</v>
      </c>
      <c r="J22" s="22" t="s">
        <v>47</v>
      </c>
      <c r="K22" s="19">
        <v>27662</v>
      </c>
      <c r="L22" s="23">
        <v>25000</v>
      </c>
      <c r="M22" s="19"/>
      <c r="N22" s="21">
        <v>1.1599999999999999</v>
      </c>
      <c r="O22" s="15">
        <v>31</v>
      </c>
      <c r="P22" s="36">
        <f>ROUND(O22*N22*L22,2)</f>
        <v>899000</v>
      </c>
      <c r="Q22" s="68">
        <f>0.3138+0.1052</f>
        <v>0.41900000000000004</v>
      </c>
      <c r="R22" s="36">
        <f>IF(N22-Q22&lt;0,0,ROUND((N22-Q22)*L22*O22,2))</f>
        <v>574275</v>
      </c>
      <c r="S22" s="18">
        <v>37073</v>
      </c>
      <c r="T22" s="18">
        <v>37103</v>
      </c>
      <c r="U22" s="13" t="s">
        <v>25</v>
      </c>
      <c r="V22" s="13" t="s">
        <v>28</v>
      </c>
      <c r="W22" s="25" t="s">
        <v>29</v>
      </c>
      <c r="X22" s="9" t="s">
        <v>30</v>
      </c>
      <c r="Z22" s="19"/>
    </row>
    <row r="23" spans="1:26" ht="12" x14ac:dyDescent="0.25">
      <c r="A23" s="12">
        <v>3071</v>
      </c>
      <c r="B23" s="15" t="s">
        <v>34</v>
      </c>
      <c r="C23" s="13">
        <v>21175</v>
      </c>
      <c r="D23" s="23">
        <v>60000</v>
      </c>
      <c r="E23" s="13">
        <v>56498</v>
      </c>
      <c r="F23" s="15" t="s">
        <v>26</v>
      </c>
      <c r="G23" s="13">
        <v>56709</v>
      </c>
      <c r="H23" s="15" t="s">
        <v>27</v>
      </c>
      <c r="I23" s="61">
        <v>0</v>
      </c>
      <c r="J23" s="22" t="s">
        <v>38</v>
      </c>
      <c r="K23" s="19">
        <v>27587</v>
      </c>
      <c r="L23" s="23">
        <v>60000</v>
      </c>
      <c r="M23" s="19"/>
      <c r="N23" s="61">
        <v>0</v>
      </c>
      <c r="O23" s="15">
        <v>31</v>
      </c>
      <c r="P23" s="36">
        <f t="shared" si="0"/>
        <v>0</v>
      </c>
      <c r="Q23" s="68">
        <v>0</v>
      </c>
      <c r="R23" s="36">
        <f t="shared" si="1"/>
        <v>0</v>
      </c>
      <c r="S23" s="18">
        <v>37073</v>
      </c>
      <c r="T23" s="18">
        <v>37103</v>
      </c>
      <c r="U23" s="13" t="s">
        <v>25</v>
      </c>
      <c r="V23" s="13" t="s">
        <v>28</v>
      </c>
      <c r="W23" s="60" t="s">
        <v>36</v>
      </c>
      <c r="X23" s="9">
        <v>0</v>
      </c>
      <c r="Y23" s="9">
        <v>0</v>
      </c>
      <c r="Z23" s="19" t="s">
        <v>30</v>
      </c>
    </row>
    <row r="24" spans="1:26" ht="12" x14ac:dyDescent="0.25">
      <c r="A24" s="12">
        <v>3072</v>
      </c>
      <c r="B24" s="15" t="s">
        <v>34</v>
      </c>
      <c r="C24" s="13">
        <v>21165</v>
      </c>
      <c r="D24" s="23">
        <v>60000</v>
      </c>
      <c r="E24" s="13">
        <v>56709</v>
      </c>
      <c r="F24" s="15" t="s">
        <v>27</v>
      </c>
      <c r="G24" s="13">
        <v>56698</v>
      </c>
      <c r="H24" s="15" t="s">
        <v>33</v>
      </c>
      <c r="I24" s="62">
        <v>0.44550000000000001</v>
      </c>
      <c r="J24" s="22" t="s">
        <v>38</v>
      </c>
      <c r="K24" s="19">
        <v>27586</v>
      </c>
      <c r="L24" s="23">
        <v>60000</v>
      </c>
      <c r="M24" s="19"/>
      <c r="N24" s="61">
        <v>0.70809999999999995</v>
      </c>
      <c r="O24" s="15">
        <v>31</v>
      </c>
      <c r="P24" s="36">
        <f t="shared" si="0"/>
        <v>1317066</v>
      </c>
      <c r="Q24" s="68">
        <f>0.3138+0.1052</f>
        <v>0.41900000000000004</v>
      </c>
      <c r="R24" s="36">
        <f t="shared" si="1"/>
        <v>537726</v>
      </c>
      <c r="S24" s="18">
        <v>37073</v>
      </c>
      <c r="T24" s="18">
        <v>37103</v>
      </c>
      <c r="U24" s="13" t="s">
        <v>25</v>
      </c>
      <c r="V24" s="13" t="s">
        <v>28</v>
      </c>
      <c r="W24" s="60" t="s">
        <v>36</v>
      </c>
      <c r="X24" s="9">
        <v>0</v>
      </c>
      <c r="Y24" s="9">
        <v>0</v>
      </c>
      <c r="Z24" s="19" t="s">
        <v>30</v>
      </c>
    </row>
    <row r="25" spans="1:26" ht="12" x14ac:dyDescent="0.25">
      <c r="A25" s="12">
        <v>3018</v>
      </c>
      <c r="B25" s="15" t="s">
        <v>34</v>
      </c>
      <c r="C25" s="13">
        <v>21175</v>
      </c>
      <c r="D25" s="23">
        <v>15000</v>
      </c>
      <c r="E25" s="13">
        <v>56498</v>
      </c>
      <c r="F25" s="15" t="s">
        <v>26</v>
      </c>
      <c r="G25" s="13">
        <v>56709</v>
      </c>
      <c r="H25" s="15" t="s">
        <v>27</v>
      </c>
      <c r="I25" s="61">
        <v>0</v>
      </c>
      <c r="J25" s="22" t="s">
        <v>35</v>
      </c>
      <c r="K25" s="19">
        <v>27443</v>
      </c>
      <c r="L25" s="23">
        <v>15000</v>
      </c>
      <c r="M25" s="19"/>
      <c r="N25" s="61">
        <v>0</v>
      </c>
      <c r="O25" s="15">
        <v>31</v>
      </c>
      <c r="P25" s="36">
        <f t="shared" si="0"/>
        <v>0</v>
      </c>
      <c r="Q25" s="68">
        <v>0</v>
      </c>
      <c r="R25" s="36">
        <f t="shared" si="1"/>
        <v>0</v>
      </c>
      <c r="S25" s="18">
        <v>37073</v>
      </c>
      <c r="T25" s="18">
        <v>37103</v>
      </c>
      <c r="U25" s="13" t="s">
        <v>25</v>
      </c>
      <c r="V25" s="13" t="s">
        <v>28</v>
      </c>
      <c r="W25" s="60" t="s">
        <v>36</v>
      </c>
      <c r="X25" s="9">
        <v>0</v>
      </c>
      <c r="Y25" s="9">
        <v>0</v>
      </c>
      <c r="Z25" s="19" t="s">
        <v>30</v>
      </c>
    </row>
    <row r="26" spans="1:26" ht="12" x14ac:dyDescent="0.25">
      <c r="A26" s="12">
        <v>3020</v>
      </c>
      <c r="B26" s="15" t="s">
        <v>34</v>
      </c>
      <c r="C26" s="13">
        <v>21165</v>
      </c>
      <c r="D26" s="23">
        <v>15000</v>
      </c>
      <c r="E26" s="13">
        <v>56709</v>
      </c>
      <c r="F26" s="15" t="s">
        <v>27</v>
      </c>
      <c r="G26" s="13">
        <v>56698</v>
      </c>
      <c r="H26" s="15" t="s">
        <v>33</v>
      </c>
      <c r="I26" s="61">
        <v>0</v>
      </c>
      <c r="J26" s="22" t="s">
        <v>35</v>
      </c>
      <c r="K26" s="19">
        <v>27444</v>
      </c>
      <c r="L26" s="23">
        <v>15000</v>
      </c>
      <c r="M26" s="19"/>
      <c r="N26" s="61">
        <v>1.9951000000000001</v>
      </c>
      <c r="O26" s="15">
        <v>31</v>
      </c>
      <c r="P26" s="36">
        <f t="shared" si="0"/>
        <v>927721.5</v>
      </c>
      <c r="Q26" s="68">
        <f>0.3138+0.1052</f>
        <v>0.41900000000000004</v>
      </c>
      <c r="R26" s="36">
        <f t="shared" si="1"/>
        <v>732886.5</v>
      </c>
      <c r="S26" s="18">
        <v>37073</v>
      </c>
      <c r="T26" s="18">
        <v>37103</v>
      </c>
      <c r="U26" s="13" t="s">
        <v>25</v>
      </c>
      <c r="V26" s="13" t="s">
        <v>28</v>
      </c>
      <c r="W26" s="60" t="s">
        <v>36</v>
      </c>
      <c r="X26" s="9">
        <v>0</v>
      </c>
      <c r="Y26" s="9">
        <v>0</v>
      </c>
      <c r="Z26" s="19" t="s">
        <v>30</v>
      </c>
    </row>
    <row r="27" spans="1:26" ht="12" x14ac:dyDescent="0.25">
      <c r="A27" s="12">
        <v>3066</v>
      </c>
      <c r="B27" s="15" t="s">
        <v>34</v>
      </c>
      <c r="C27" s="13">
        <v>21175</v>
      </c>
      <c r="D27" s="23">
        <v>50000</v>
      </c>
      <c r="E27" s="13">
        <v>56498</v>
      </c>
      <c r="F27" s="15" t="s">
        <v>26</v>
      </c>
      <c r="G27" s="13">
        <v>56709</v>
      </c>
      <c r="H27" s="15" t="s">
        <v>27</v>
      </c>
      <c r="I27" s="61">
        <v>0</v>
      </c>
      <c r="J27" s="22" t="s">
        <v>37</v>
      </c>
      <c r="K27" s="19">
        <v>27567</v>
      </c>
      <c r="L27" s="23">
        <v>50000</v>
      </c>
      <c r="M27" s="19"/>
      <c r="N27" s="61">
        <v>0</v>
      </c>
      <c r="O27" s="15">
        <v>31</v>
      </c>
      <c r="P27" s="36">
        <f t="shared" si="0"/>
        <v>0</v>
      </c>
      <c r="Q27" s="68">
        <v>0</v>
      </c>
      <c r="R27" s="36">
        <f t="shared" si="1"/>
        <v>0</v>
      </c>
      <c r="S27" s="18">
        <v>37073</v>
      </c>
      <c r="T27" s="18">
        <v>37103</v>
      </c>
      <c r="U27" s="13" t="s">
        <v>25</v>
      </c>
      <c r="V27" s="13" t="s">
        <v>28</v>
      </c>
      <c r="W27" s="60" t="s">
        <v>36</v>
      </c>
      <c r="X27" s="9">
        <v>0</v>
      </c>
      <c r="Y27" s="9">
        <v>0</v>
      </c>
      <c r="Z27" s="19" t="s">
        <v>30</v>
      </c>
    </row>
    <row r="28" spans="1:26" ht="12" x14ac:dyDescent="0.25">
      <c r="A28" s="12">
        <v>3067</v>
      </c>
      <c r="B28" s="15" t="s">
        <v>34</v>
      </c>
      <c r="C28" s="13">
        <v>21165</v>
      </c>
      <c r="D28" s="23">
        <v>50000</v>
      </c>
      <c r="E28" s="13">
        <v>56709</v>
      </c>
      <c r="F28" s="15" t="s">
        <v>27</v>
      </c>
      <c r="G28" s="13">
        <v>56698</v>
      </c>
      <c r="H28" s="15" t="s">
        <v>33</v>
      </c>
      <c r="I28" s="61">
        <v>0</v>
      </c>
      <c r="J28" s="22" t="s">
        <v>37</v>
      </c>
      <c r="K28" s="19">
        <v>27568</v>
      </c>
      <c r="L28" s="23">
        <v>50000</v>
      </c>
      <c r="M28" s="19"/>
      <c r="N28" s="61">
        <v>0.74680000000000002</v>
      </c>
      <c r="O28" s="15">
        <v>31</v>
      </c>
      <c r="P28" s="36">
        <f t="shared" si="0"/>
        <v>1157540</v>
      </c>
      <c r="Q28" s="68">
        <f>0.3138+0.1052</f>
        <v>0.41900000000000004</v>
      </c>
      <c r="R28" s="36">
        <f t="shared" si="1"/>
        <v>508090</v>
      </c>
      <c r="S28" s="18">
        <v>37073</v>
      </c>
      <c r="T28" s="18">
        <v>37103</v>
      </c>
      <c r="U28" s="13" t="s">
        <v>25</v>
      </c>
      <c r="V28" s="13" t="s">
        <v>28</v>
      </c>
      <c r="W28" s="60" t="s">
        <v>36</v>
      </c>
      <c r="X28" s="9">
        <v>0</v>
      </c>
      <c r="Y28" s="9">
        <v>0</v>
      </c>
      <c r="Z28" s="19" t="s">
        <v>30</v>
      </c>
    </row>
    <row r="29" spans="1:26" ht="12" x14ac:dyDescent="0.25">
      <c r="A29" s="12">
        <v>3118</v>
      </c>
      <c r="B29" s="15" t="s">
        <v>34</v>
      </c>
      <c r="C29" s="13">
        <v>21175</v>
      </c>
      <c r="D29" s="23">
        <v>25000</v>
      </c>
      <c r="E29" s="13">
        <v>56498</v>
      </c>
      <c r="F29" s="15" t="s">
        <v>26</v>
      </c>
      <c r="G29" s="13">
        <v>56709</v>
      </c>
      <c r="H29" s="15" t="s">
        <v>27</v>
      </c>
      <c r="I29" s="61">
        <v>0</v>
      </c>
      <c r="J29" s="22" t="s">
        <v>50</v>
      </c>
      <c r="K29" s="19">
        <v>27676</v>
      </c>
      <c r="L29" s="23">
        <v>25000</v>
      </c>
      <c r="M29" s="19"/>
      <c r="N29" s="21">
        <v>0</v>
      </c>
      <c r="O29" s="15">
        <v>31</v>
      </c>
      <c r="P29" s="36">
        <f t="shared" si="0"/>
        <v>0</v>
      </c>
      <c r="Q29" s="68">
        <v>0</v>
      </c>
      <c r="R29" s="36">
        <f t="shared" si="1"/>
        <v>0</v>
      </c>
      <c r="S29" s="18">
        <v>37104</v>
      </c>
      <c r="T29" s="18">
        <v>37134</v>
      </c>
      <c r="U29" s="18" t="s">
        <v>25</v>
      </c>
      <c r="V29" s="18" t="s">
        <v>28</v>
      </c>
      <c r="W29" s="25" t="s">
        <v>29</v>
      </c>
      <c r="X29" s="9" t="s">
        <v>30</v>
      </c>
      <c r="Z29" s="19"/>
    </row>
    <row r="30" spans="1:26" ht="12" x14ac:dyDescent="0.25">
      <c r="A30" s="12">
        <v>3119</v>
      </c>
      <c r="B30" s="15" t="s">
        <v>34</v>
      </c>
      <c r="C30" s="13">
        <v>21165</v>
      </c>
      <c r="D30" s="23">
        <v>25000</v>
      </c>
      <c r="E30" s="13">
        <v>56709</v>
      </c>
      <c r="F30" s="15" t="s">
        <v>27</v>
      </c>
      <c r="G30" s="13">
        <v>56698</v>
      </c>
      <c r="H30" s="15" t="s">
        <v>33</v>
      </c>
      <c r="I30" s="61">
        <v>1.1299999999999999</v>
      </c>
      <c r="J30" s="22" t="s">
        <v>50</v>
      </c>
      <c r="K30" s="19">
        <v>27675</v>
      </c>
      <c r="L30" s="23">
        <v>25000</v>
      </c>
      <c r="M30" s="19"/>
      <c r="N30" s="21">
        <v>1.1299999999999999</v>
      </c>
      <c r="O30" s="15">
        <v>31</v>
      </c>
      <c r="P30" s="36">
        <f t="shared" si="0"/>
        <v>875750</v>
      </c>
      <c r="Q30" s="68">
        <f>0.3138+0.1052</f>
        <v>0.41900000000000004</v>
      </c>
      <c r="R30" s="36">
        <f t="shared" si="1"/>
        <v>551025</v>
      </c>
      <c r="S30" s="18">
        <v>37104</v>
      </c>
      <c r="T30" s="18">
        <v>37134</v>
      </c>
      <c r="U30" s="18" t="s">
        <v>25</v>
      </c>
      <c r="V30" s="18" t="s">
        <v>28</v>
      </c>
      <c r="W30" s="25" t="s">
        <v>29</v>
      </c>
      <c r="X30" s="9" t="s">
        <v>30</v>
      </c>
      <c r="Z30" s="19"/>
    </row>
    <row r="31" spans="1:26" ht="12" x14ac:dyDescent="0.25">
      <c r="A31" s="12">
        <v>3071</v>
      </c>
      <c r="B31" s="15" t="s">
        <v>34</v>
      </c>
      <c r="C31" s="13">
        <v>21175</v>
      </c>
      <c r="D31" s="23">
        <v>60000</v>
      </c>
      <c r="E31" s="13">
        <v>56498</v>
      </c>
      <c r="F31" s="15" t="s">
        <v>26</v>
      </c>
      <c r="G31" s="13">
        <v>56709</v>
      </c>
      <c r="H31" s="15" t="s">
        <v>27</v>
      </c>
      <c r="I31" s="61">
        <v>0</v>
      </c>
      <c r="J31" s="22" t="s">
        <v>38</v>
      </c>
      <c r="K31" s="19">
        <v>27587</v>
      </c>
      <c r="L31" s="23">
        <v>60000</v>
      </c>
      <c r="M31" s="19"/>
      <c r="N31" s="61">
        <v>0</v>
      </c>
      <c r="O31" s="15">
        <v>31</v>
      </c>
      <c r="P31" s="36">
        <f t="shared" si="0"/>
        <v>0</v>
      </c>
      <c r="Q31" s="68">
        <v>0</v>
      </c>
      <c r="R31" s="36">
        <f t="shared" si="1"/>
        <v>0</v>
      </c>
      <c r="S31" s="18">
        <v>37104</v>
      </c>
      <c r="T31" s="18">
        <v>37134</v>
      </c>
      <c r="U31" s="13" t="s">
        <v>25</v>
      </c>
      <c r="V31" s="13" t="s">
        <v>28</v>
      </c>
      <c r="W31" s="60" t="s">
        <v>36</v>
      </c>
      <c r="X31" s="9">
        <v>0</v>
      </c>
      <c r="Y31" s="9">
        <v>0</v>
      </c>
      <c r="Z31" s="19" t="s">
        <v>30</v>
      </c>
    </row>
    <row r="32" spans="1:26" ht="12" x14ac:dyDescent="0.25">
      <c r="A32" s="12">
        <v>3072</v>
      </c>
      <c r="B32" s="15" t="s">
        <v>34</v>
      </c>
      <c r="C32" s="13">
        <v>21165</v>
      </c>
      <c r="D32" s="23">
        <v>60000</v>
      </c>
      <c r="E32" s="13">
        <v>56709</v>
      </c>
      <c r="F32" s="15" t="s">
        <v>27</v>
      </c>
      <c r="G32" s="13">
        <v>56698</v>
      </c>
      <c r="H32" s="15" t="s">
        <v>33</v>
      </c>
      <c r="I32" s="62">
        <v>0.44550000000000001</v>
      </c>
      <c r="J32" s="22" t="s">
        <v>38</v>
      </c>
      <c r="K32" s="19">
        <v>27586</v>
      </c>
      <c r="L32" s="23">
        <v>60000</v>
      </c>
      <c r="M32" s="19"/>
      <c r="N32" s="61">
        <v>0.57669999999999999</v>
      </c>
      <c r="O32" s="15">
        <v>31</v>
      </c>
      <c r="P32" s="36">
        <f t="shared" si="0"/>
        <v>1072662</v>
      </c>
      <c r="Q32" s="68">
        <f>0.3138+0.1052</f>
        <v>0.41900000000000004</v>
      </c>
      <c r="R32" s="36">
        <f t="shared" si="1"/>
        <v>293322</v>
      </c>
      <c r="S32" s="18">
        <v>37104</v>
      </c>
      <c r="T32" s="18">
        <v>37134</v>
      </c>
      <c r="U32" s="13" t="s">
        <v>25</v>
      </c>
      <c r="V32" s="13" t="s">
        <v>28</v>
      </c>
      <c r="W32" s="60" t="s">
        <v>36</v>
      </c>
      <c r="X32" s="9">
        <v>0</v>
      </c>
      <c r="Y32" s="9">
        <v>0</v>
      </c>
      <c r="Z32" s="19" t="s">
        <v>30</v>
      </c>
    </row>
    <row r="33" spans="1:26" ht="12" x14ac:dyDescent="0.25">
      <c r="A33" s="12">
        <v>3018</v>
      </c>
      <c r="B33" s="15" t="s">
        <v>34</v>
      </c>
      <c r="C33" s="13">
        <v>21175</v>
      </c>
      <c r="D33" s="23">
        <v>15000</v>
      </c>
      <c r="E33" s="13">
        <v>56498</v>
      </c>
      <c r="F33" s="15" t="s">
        <v>26</v>
      </c>
      <c r="G33" s="13">
        <v>56709</v>
      </c>
      <c r="H33" s="15" t="s">
        <v>27</v>
      </c>
      <c r="I33" s="61">
        <v>0</v>
      </c>
      <c r="J33" s="22" t="s">
        <v>35</v>
      </c>
      <c r="K33" s="19">
        <v>27443</v>
      </c>
      <c r="L33" s="23">
        <v>15000</v>
      </c>
      <c r="M33" s="19"/>
      <c r="N33" s="61">
        <v>0</v>
      </c>
      <c r="O33" s="15">
        <v>31</v>
      </c>
      <c r="P33" s="36">
        <f t="shared" si="0"/>
        <v>0</v>
      </c>
      <c r="Q33" s="68">
        <v>0</v>
      </c>
      <c r="R33" s="36">
        <f t="shared" si="1"/>
        <v>0</v>
      </c>
      <c r="S33" s="18">
        <v>37104</v>
      </c>
      <c r="T33" s="18">
        <v>37134</v>
      </c>
      <c r="U33" s="13" t="s">
        <v>25</v>
      </c>
      <c r="V33" s="13" t="s">
        <v>28</v>
      </c>
      <c r="W33" s="60" t="s">
        <v>36</v>
      </c>
      <c r="X33" s="9">
        <v>0</v>
      </c>
      <c r="Y33" s="9">
        <v>0</v>
      </c>
      <c r="Z33" s="19" t="s">
        <v>30</v>
      </c>
    </row>
    <row r="34" spans="1:26" ht="12" x14ac:dyDescent="0.25">
      <c r="A34" s="12">
        <v>3020</v>
      </c>
      <c r="B34" s="15" t="s">
        <v>34</v>
      </c>
      <c r="C34" s="13">
        <v>21165</v>
      </c>
      <c r="D34" s="23">
        <v>15000</v>
      </c>
      <c r="E34" s="13">
        <v>56709</v>
      </c>
      <c r="F34" s="15" t="s">
        <v>27</v>
      </c>
      <c r="G34" s="13">
        <v>56698</v>
      </c>
      <c r="H34" s="15" t="s">
        <v>33</v>
      </c>
      <c r="I34" s="61">
        <v>0</v>
      </c>
      <c r="J34" s="22" t="s">
        <v>35</v>
      </c>
      <c r="K34" s="19">
        <v>27444</v>
      </c>
      <c r="L34" s="23">
        <v>15000</v>
      </c>
      <c r="M34" s="19"/>
      <c r="N34" s="61">
        <v>1.0177</v>
      </c>
      <c r="O34" s="15">
        <v>31</v>
      </c>
      <c r="P34" s="36">
        <f t="shared" si="0"/>
        <v>473230.5</v>
      </c>
      <c r="Q34" s="68">
        <f>0.3138+0.1052</f>
        <v>0.41900000000000004</v>
      </c>
      <c r="R34" s="36">
        <f t="shared" si="1"/>
        <v>278395.5</v>
      </c>
      <c r="S34" s="18">
        <v>37104</v>
      </c>
      <c r="T34" s="18">
        <v>37134</v>
      </c>
      <c r="U34" s="13" t="s">
        <v>25</v>
      </c>
      <c r="V34" s="13" t="s">
        <v>28</v>
      </c>
      <c r="W34" s="60" t="s">
        <v>36</v>
      </c>
      <c r="X34" s="9">
        <v>0</v>
      </c>
      <c r="Y34" s="9">
        <v>0</v>
      </c>
      <c r="Z34" s="19" t="s">
        <v>30</v>
      </c>
    </row>
    <row r="35" spans="1:26" ht="12" x14ac:dyDescent="0.25">
      <c r="A35" s="12">
        <v>3066</v>
      </c>
      <c r="B35" s="15" t="s">
        <v>34</v>
      </c>
      <c r="C35" s="13">
        <v>21175</v>
      </c>
      <c r="D35" s="23">
        <v>50000</v>
      </c>
      <c r="E35" s="13">
        <v>56498</v>
      </c>
      <c r="F35" s="15" t="s">
        <v>26</v>
      </c>
      <c r="G35" s="13">
        <v>56709</v>
      </c>
      <c r="H35" s="15" t="s">
        <v>27</v>
      </c>
      <c r="I35" s="61">
        <v>0</v>
      </c>
      <c r="J35" s="22" t="s">
        <v>37</v>
      </c>
      <c r="K35" s="19">
        <v>27567</v>
      </c>
      <c r="L35" s="23">
        <v>50000</v>
      </c>
      <c r="M35" s="19"/>
      <c r="N35" s="61">
        <v>0</v>
      </c>
      <c r="O35" s="15">
        <v>31</v>
      </c>
      <c r="P35" s="36">
        <f t="shared" si="0"/>
        <v>0</v>
      </c>
      <c r="Q35" s="68">
        <v>0</v>
      </c>
      <c r="R35" s="36">
        <f t="shared" si="1"/>
        <v>0</v>
      </c>
      <c r="S35" s="18">
        <v>37104</v>
      </c>
      <c r="T35" s="18">
        <v>37134</v>
      </c>
      <c r="U35" s="13" t="s">
        <v>25</v>
      </c>
      <c r="V35" s="13" t="s">
        <v>28</v>
      </c>
      <c r="W35" s="60" t="s">
        <v>36</v>
      </c>
      <c r="X35" s="9">
        <v>0</v>
      </c>
      <c r="Y35" s="9">
        <v>0</v>
      </c>
      <c r="Z35" s="19" t="s">
        <v>30</v>
      </c>
    </row>
    <row r="36" spans="1:26" ht="12" x14ac:dyDescent="0.25">
      <c r="A36" s="12">
        <v>3067</v>
      </c>
      <c r="B36" s="15" t="s">
        <v>34</v>
      </c>
      <c r="C36" s="13">
        <v>21165</v>
      </c>
      <c r="D36" s="23">
        <v>50000</v>
      </c>
      <c r="E36" s="13">
        <v>56709</v>
      </c>
      <c r="F36" s="15" t="s">
        <v>27</v>
      </c>
      <c r="G36" s="13">
        <v>56698</v>
      </c>
      <c r="H36" s="15" t="s">
        <v>33</v>
      </c>
      <c r="I36" s="61">
        <v>0</v>
      </c>
      <c r="J36" s="22" t="s">
        <v>37</v>
      </c>
      <c r="K36" s="19">
        <v>27568</v>
      </c>
      <c r="L36" s="23">
        <v>50000</v>
      </c>
      <c r="M36" s="19"/>
      <c r="N36" s="61">
        <v>0.6008</v>
      </c>
      <c r="O36" s="15">
        <v>31</v>
      </c>
      <c r="P36" s="36">
        <f t="shared" si="0"/>
        <v>931240</v>
      </c>
      <c r="Q36" s="68">
        <f>0.3138+0.1052</f>
        <v>0.41900000000000004</v>
      </c>
      <c r="R36" s="36">
        <f t="shared" si="1"/>
        <v>281790</v>
      </c>
      <c r="S36" s="18">
        <v>37104</v>
      </c>
      <c r="T36" s="18">
        <v>37134</v>
      </c>
      <c r="U36" s="13" t="s">
        <v>25</v>
      </c>
      <c r="V36" s="13" t="s">
        <v>28</v>
      </c>
      <c r="W36" s="60" t="s">
        <v>36</v>
      </c>
      <c r="X36" s="9">
        <v>0</v>
      </c>
      <c r="Y36" s="9">
        <v>0</v>
      </c>
      <c r="Z36" s="19" t="s">
        <v>30</v>
      </c>
    </row>
    <row r="37" spans="1:26" ht="12" x14ac:dyDescent="0.25">
      <c r="A37" s="12">
        <v>3071</v>
      </c>
      <c r="B37" s="15" t="s">
        <v>34</v>
      </c>
      <c r="C37" s="13">
        <v>21175</v>
      </c>
      <c r="D37" s="23">
        <v>60000</v>
      </c>
      <c r="E37" s="13">
        <v>56498</v>
      </c>
      <c r="F37" s="15" t="s">
        <v>26</v>
      </c>
      <c r="G37" s="13">
        <v>56709</v>
      </c>
      <c r="H37" s="15" t="s">
        <v>27</v>
      </c>
      <c r="I37" s="61">
        <v>0</v>
      </c>
      <c r="J37" s="22" t="s">
        <v>38</v>
      </c>
      <c r="K37" s="19">
        <v>27587</v>
      </c>
      <c r="L37" s="23">
        <v>60000</v>
      </c>
      <c r="M37" s="19"/>
      <c r="N37" s="61">
        <v>0</v>
      </c>
      <c r="O37" s="15">
        <v>30</v>
      </c>
      <c r="P37" s="36">
        <f t="shared" si="0"/>
        <v>0</v>
      </c>
      <c r="Q37" s="68">
        <v>0</v>
      </c>
      <c r="R37" s="36">
        <f t="shared" si="1"/>
        <v>0</v>
      </c>
      <c r="S37" s="18">
        <v>37135</v>
      </c>
      <c r="T37" s="18">
        <v>37164</v>
      </c>
      <c r="U37" s="13" t="s">
        <v>25</v>
      </c>
      <c r="V37" s="13" t="s">
        <v>28</v>
      </c>
      <c r="W37" s="60" t="s">
        <v>36</v>
      </c>
      <c r="X37" s="9">
        <v>0</v>
      </c>
      <c r="Y37" s="9">
        <v>0</v>
      </c>
      <c r="Z37" s="19" t="s">
        <v>30</v>
      </c>
    </row>
    <row r="38" spans="1:26" ht="12" x14ac:dyDescent="0.25">
      <c r="A38" s="12">
        <v>3072</v>
      </c>
      <c r="B38" s="15" t="s">
        <v>34</v>
      </c>
      <c r="C38" s="13">
        <v>21165</v>
      </c>
      <c r="D38" s="23">
        <v>60000</v>
      </c>
      <c r="E38" s="13">
        <v>56709</v>
      </c>
      <c r="F38" s="15" t="s">
        <v>27</v>
      </c>
      <c r="G38" s="13">
        <v>56698</v>
      </c>
      <c r="H38" s="15" t="s">
        <v>33</v>
      </c>
      <c r="I38" s="62">
        <v>0.44550000000000001</v>
      </c>
      <c r="J38" s="22" t="s">
        <v>38</v>
      </c>
      <c r="K38" s="19">
        <v>27586</v>
      </c>
      <c r="L38" s="23">
        <v>60000</v>
      </c>
      <c r="M38" s="19"/>
      <c r="N38" s="62">
        <v>0.44550000000000001</v>
      </c>
      <c r="O38" s="15">
        <v>30</v>
      </c>
      <c r="P38" s="36">
        <f t="shared" si="0"/>
        <v>801900</v>
      </c>
      <c r="Q38" s="68">
        <f>0.3138+0.1052</f>
        <v>0.41900000000000004</v>
      </c>
      <c r="R38" s="36">
        <f t="shared" si="1"/>
        <v>47700</v>
      </c>
      <c r="S38" s="18">
        <v>37135</v>
      </c>
      <c r="T38" s="18">
        <v>37164</v>
      </c>
      <c r="U38" s="13" t="s">
        <v>25</v>
      </c>
      <c r="V38" s="13" t="s">
        <v>28</v>
      </c>
      <c r="W38" s="60" t="s">
        <v>36</v>
      </c>
      <c r="X38" s="9">
        <v>0</v>
      </c>
      <c r="Y38" s="9">
        <v>0</v>
      </c>
      <c r="Z38" s="19" t="s">
        <v>30</v>
      </c>
    </row>
    <row r="39" spans="1:26" ht="12" x14ac:dyDescent="0.25">
      <c r="A39" s="12">
        <v>3018</v>
      </c>
      <c r="B39" s="15" t="s">
        <v>34</v>
      </c>
      <c r="C39" s="13">
        <v>21175</v>
      </c>
      <c r="D39" s="23">
        <v>15000</v>
      </c>
      <c r="E39" s="13">
        <v>56498</v>
      </c>
      <c r="F39" s="15" t="s">
        <v>26</v>
      </c>
      <c r="G39" s="13">
        <v>56709</v>
      </c>
      <c r="H39" s="15" t="s">
        <v>27</v>
      </c>
      <c r="I39" s="61">
        <v>0</v>
      </c>
      <c r="J39" s="22" t="s">
        <v>35</v>
      </c>
      <c r="K39" s="19">
        <v>27443</v>
      </c>
      <c r="L39" s="23">
        <v>15000</v>
      </c>
      <c r="M39" s="19"/>
      <c r="N39" s="61">
        <v>0</v>
      </c>
      <c r="O39" s="15">
        <v>30</v>
      </c>
      <c r="P39" s="36">
        <f t="shared" si="0"/>
        <v>0</v>
      </c>
      <c r="Q39" s="68">
        <v>0</v>
      </c>
      <c r="R39" s="36">
        <f t="shared" si="1"/>
        <v>0</v>
      </c>
      <c r="S39" s="18">
        <v>37135</v>
      </c>
      <c r="T39" s="18">
        <v>37164</v>
      </c>
      <c r="U39" s="13" t="s">
        <v>25</v>
      </c>
      <c r="V39" s="13" t="s">
        <v>28</v>
      </c>
      <c r="W39" s="60" t="s">
        <v>36</v>
      </c>
      <c r="X39" s="9">
        <v>0</v>
      </c>
      <c r="Y39" s="9">
        <v>0</v>
      </c>
      <c r="Z39" s="19" t="s">
        <v>30</v>
      </c>
    </row>
    <row r="40" spans="1:26" ht="12" x14ac:dyDescent="0.25">
      <c r="A40" s="12">
        <v>3020</v>
      </c>
      <c r="B40" s="15" t="s">
        <v>34</v>
      </c>
      <c r="C40" s="13">
        <v>21165</v>
      </c>
      <c r="D40" s="23">
        <v>15000</v>
      </c>
      <c r="E40" s="13">
        <v>56709</v>
      </c>
      <c r="F40" s="15" t="s">
        <v>27</v>
      </c>
      <c r="G40" s="13">
        <v>56698</v>
      </c>
      <c r="H40" s="15" t="s">
        <v>33</v>
      </c>
      <c r="I40" s="61">
        <v>0</v>
      </c>
      <c r="J40" s="22" t="s">
        <v>35</v>
      </c>
      <c r="K40" s="19">
        <v>27444</v>
      </c>
      <c r="L40" s="23">
        <v>15000</v>
      </c>
      <c r="M40" s="19"/>
      <c r="N40" s="61">
        <v>0.30130000000000001</v>
      </c>
      <c r="O40" s="15">
        <v>30</v>
      </c>
      <c r="P40" s="36">
        <f t="shared" si="0"/>
        <v>135585</v>
      </c>
      <c r="Q40" s="68">
        <f>0.3138+0.1052</f>
        <v>0.41900000000000004</v>
      </c>
      <c r="R40" s="36">
        <f t="shared" si="1"/>
        <v>0</v>
      </c>
      <c r="S40" s="18">
        <v>37135</v>
      </c>
      <c r="T40" s="18">
        <v>37164</v>
      </c>
      <c r="U40" s="13" t="s">
        <v>25</v>
      </c>
      <c r="V40" s="13" t="s">
        <v>28</v>
      </c>
      <c r="W40" s="60" t="s">
        <v>36</v>
      </c>
      <c r="X40" s="9">
        <v>0</v>
      </c>
      <c r="Y40" s="9">
        <v>0</v>
      </c>
      <c r="Z40" s="19" t="s">
        <v>30</v>
      </c>
    </row>
    <row r="41" spans="1:26" ht="12" x14ac:dyDescent="0.25">
      <c r="A41" s="12">
        <v>3066</v>
      </c>
      <c r="B41" s="15" t="s">
        <v>34</v>
      </c>
      <c r="C41" s="13">
        <v>21175</v>
      </c>
      <c r="D41" s="23">
        <v>50000</v>
      </c>
      <c r="E41" s="13">
        <v>56498</v>
      </c>
      <c r="F41" s="15" t="s">
        <v>26</v>
      </c>
      <c r="G41" s="13">
        <v>56709</v>
      </c>
      <c r="H41" s="15" t="s">
        <v>27</v>
      </c>
      <c r="I41" s="61">
        <v>0</v>
      </c>
      <c r="J41" s="22" t="s">
        <v>37</v>
      </c>
      <c r="K41" s="19">
        <v>27567</v>
      </c>
      <c r="L41" s="23">
        <v>50000</v>
      </c>
      <c r="M41" s="19"/>
      <c r="N41" s="61">
        <v>0</v>
      </c>
      <c r="O41" s="15">
        <v>30</v>
      </c>
      <c r="P41" s="36">
        <f t="shared" si="0"/>
        <v>0</v>
      </c>
      <c r="Q41" s="68">
        <v>0</v>
      </c>
      <c r="R41" s="36">
        <f t="shared" si="1"/>
        <v>0</v>
      </c>
      <c r="S41" s="18">
        <v>37135</v>
      </c>
      <c r="T41" s="18">
        <v>37164</v>
      </c>
      <c r="U41" s="13" t="s">
        <v>25</v>
      </c>
      <c r="V41" s="13" t="s">
        <v>28</v>
      </c>
      <c r="W41" s="60" t="s">
        <v>36</v>
      </c>
      <c r="X41" s="9">
        <v>0</v>
      </c>
      <c r="Y41" s="9">
        <v>0</v>
      </c>
      <c r="Z41" s="19" t="s">
        <v>30</v>
      </c>
    </row>
    <row r="42" spans="1:26" ht="12" x14ac:dyDescent="0.25">
      <c r="A42" s="12">
        <v>3067</v>
      </c>
      <c r="B42" s="15" t="s">
        <v>34</v>
      </c>
      <c r="C42" s="13">
        <v>21165</v>
      </c>
      <c r="D42" s="23">
        <v>50000</v>
      </c>
      <c r="E42" s="13">
        <v>56709</v>
      </c>
      <c r="F42" s="15" t="s">
        <v>27</v>
      </c>
      <c r="G42" s="13">
        <v>56698</v>
      </c>
      <c r="H42" s="15" t="s">
        <v>33</v>
      </c>
      <c r="I42" s="61">
        <v>0</v>
      </c>
      <c r="J42" s="22" t="s">
        <v>37</v>
      </c>
      <c r="K42" s="19">
        <v>27568</v>
      </c>
      <c r="L42" s="23">
        <v>50000</v>
      </c>
      <c r="M42" s="19"/>
      <c r="N42" s="61">
        <v>0.23480000000000001</v>
      </c>
      <c r="O42" s="15">
        <v>30</v>
      </c>
      <c r="P42" s="36">
        <f t="shared" si="0"/>
        <v>352200</v>
      </c>
      <c r="Q42" s="68">
        <f>0.3138+0.1052</f>
        <v>0.41900000000000004</v>
      </c>
      <c r="R42" s="36">
        <f t="shared" si="1"/>
        <v>0</v>
      </c>
      <c r="S42" s="18">
        <v>37135</v>
      </c>
      <c r="T42" s="18">
        <v>37164</v>
      </c>
      <c r="U42" s="13" t="s">
        <v>25</v>
      </c>
      <c r="V42" s="13" t="s">
        <v>28</v>
      </c>
      <c r="W42" s="60" t="s">
        <v>36</v>
      </c>
      <c r="X42" s="9">
        <v>0</v>
      </c>
      <c r="Y42" s="9">
        <v>0</v>
      </c>
      <c r="Z42" s="19" t="s">
        <v>30</v>
      </c>
    </row>
    <row r="43" spans="1:26" x14ac:dyDescent="0.2">
      <c r="A43" s="12">
        <v>3128</v>
      </c>
      <c r="B43" s="15" t="s">
        <v>34</v>
      </c>
      <c r="C43" s="13">
        <v>21175</v>
      </c>
      <c r="D43" s="23">
        <v>13020</v>
      </c>
      <c r="E43" s="13">
        <v>56498</v>
      </c>
      <c r="F43" s="15" t="s">
        <v>26</v>
      </c>
      <c r="G43" s="13">
        <v>56709</v>
      </c>
      <c r="H43" s="15" t="s">
        <v>27</v>
      </c>
      <c r="I43" s="21">
        <v>0.05</v>
      </c>
      <c r="J43" s="22" t="s">
        <v>51</v>
      </c>
      <c r="K43" s="19">
        <v>27695</v>
      </c>
      <c r="L43" s="23">
        <v>13020</v>
      </c>
      <c r="M43" s="19"/>
      <c r="N43" s="21">
        <v>0.05</v>
      </c>
      <c r="O43" s="15">
        <v>30</v>
      </c>
      <c r="P43" s="36">
        <f t="shared" si="0"/>
        <v>19530</v>
      </c>
      <c r="Q43" s="68">
        <v>0.41899999999999998</v>
      </c>
      <c r="R43" s="36">
        <f>IF(N43-Q43&lt;0,0,ROUND((N43-Q43)*L43*O43,2))</f>
        <v>0</v>
      </c>
      <c r="S43" s="18">
        <v>37135</v>
      </c>
      <c r="T43" s="18">
        <v>37164</v>
      </c>
      <c r="U43" s="13" t="s">
        <v>25</v>
      </c>
      <c r="V43" s="13" t="s">
        <v>28</v>
      </c>
      <c r="W43" s="25" t="s">
        <v>29</v>
      </c>
      <c r="X43" s="9">
        <v>0</v>
      </c>
      <c r="Y43" s="9">
        <v>0</v>
      </c>
      <c r="Z43" s="19" t="s">
        <v>30</v>
      </c>
    </row>
    <row r="44" spans="1:26" x14ac:dyDescent="0.2">
      <c r="A44" s="12">
        <v>3127</v>
      </c>
      <c r="B44" s="15" t="s">
        <v>34</v>
      </c>
      <c r="C44" s="13">
        <v>21165</v>
      </c>
      <c r="D44" s="23">
        <v>13020</v>
      </c>
      <c r="E44" s="13">
        <v>56709</v>
      </c>
      <c r="F44" s="15" t="s">
        <v>27</v>
      </c>
      <c r="G44" s="13">
        <v>56698</v>
      </c>
      <c r="H44" s="15" t="s">
        <v>33</v>
      </c>
      <c r="I44" s="21">
        <v>0</v>
      </c>
      <c r="J44" s="22" t="s">
        <v>51</v>
      </c>
      <c r="K44" s="19">
        <v>27696</v>
      </c>
      <c r="L44" s="23">
        <v>13020</v>
      </c>
      <c r="M44" s="19"/>
      <c r="N44" s="21">
        <v>0</v>
      </c>
      <c r="O44" s="15">
        <v>30</v>
      </c>
      <c r="P44" s="36">
        <f t="shared" si="0"/>
        <v>0</v>
      </c>
      <c r="Q44" s="68">
        <v>0</v>
      </c>
      <c r="R44" s="36">
        <f>IF(N44-Q44&lt;0,0,ROUND((N44-Q44)*L44*O44,2))</f>
        <v>0</v>
      </c>
      <c r="S44" s="18">
        <v>37135</v>
      </c>
      <c r="T44" s="18">
        <v>37164</v>
      </c>
      <c r="U44" s="13" t="s">
        <v>25</v>
      </c>
      <c r="V44" s="13" t="s">
        <v>28</v>
      </c>
      <c r="W44" s="25" t="s">
        <v>29</v>
      </c>
      <c r="X44" s="9">
        <v>0</v>
      </c>
      <c r="Y44" s="9">
        <v>0</v>
      </c>
      <c r="Z44" s="19" t="s">
        <v>30</v>
      </c>
    </row>
    <row r="45" spans="1:26" ht="12" x14ac:dyDescent="0.25">
      <c r="A45" s="12">
        <v>3071</v>
      </c>
      <c r="B45" s="15" t="s">
        <v>34</v>
      </c>
      <c r="C45" s="13">
        <v>21175</v>
      </c>
      <c r="D45" s="23">
        <v>60000</v>
      </c>
      <c r="E45" s="13">
        <v>56498</v>
      </c>
      <c r="F45" s="15" t="s">
        <v>26</v>
      </c>
      <c r="G45" s="13">
        <v>56709</v>
      </c>
      <c r="H45" s="15" t="s">
        <v>27</v>
      </c>
      <c r="I45" s="61">
        <v>0</v>
      </c>
      <c r="J45" s="22" t="s">
        <v>38</v>
      </c>
      <c r="K45" s="19">
        <v>27587</v>
      </c>
      <c r="L45" s="23">
        <v>60000</v>
      </c>
      <c r="M45" s="19"/>
      <c r="N45" s="61">
        <v>0</v>
      </c>
      <c r="O45" s="15">
        <v>31</v>
      </c>
      <c r="P45" s="36">
        <f t="shared" si="0"/>
        <v>0</v>
      </c>
      <c r="Q45" s="68">
        <v>0</v>
      </c>
      <c r="R45" s="36">
        <f t="shared" si="1"/>
        <v>0</v>
      </c>
      <c r="S45" s="18">
        <v>37165</v>
      </c>
      <c r="T45" s="18">
        <v>37195</v>
      </c>
      <c r="U45" s="13" t="s">
        <v>25</v>
      </c>
      <c r="V45" s="13" t="s">
        <v>28</v>
      </c>
      <c r="W45" s="60" t="s">
        <v>36</v>
      </c>
      <c r="X45" s="9">
        <v>0</v>
      </c>
      <c r="Y45" s="9">
        <v>0</v>
      </c>
      <c r="Z45" s="19" t="s">
        <v>30</v>
      </c>
    </row>
    <row r="46" spans="1:26" ht="12" x14ac:dyDescent="0.25">
      <c r="A46" s="12">
        <v>3072</v>
      </c>
      <c r="B46" s="15" t="s">
        <v>34</v>
      </c>
      <c r="C46" s="13">
        <v>21165</v>
      </c>
      <c r="D46" s="23">
        <v>60000</v>
      </c>
      <c r="E46" s="13">
        <v>56709</v>
      </c>
      <c r="F46" s="15" t="s">
        <v>27</v>
      </c>
      <c r="G46" s="13">
        <v>56698</v>
      </c>
      <c r="H46" s="15" t="s">
        <v>33</v>
      </c>
      <c r="I46" s="62">
        <v>0.44550000000000001</v>
      </c>
      <c r="J46" s="22" t="s">
        <v>38</v>
      </c>
      <c r="K46" s="19">
        <v>27586</v>
      </c>
      <c r="L46" s="23">
        <v>60000</v>
      </c>
      <c r="M46" s="19"/>
      <c r="N46" s="62">
        <v>0.44550000000000001</v>
      </c>
      <c r="O46" s="15">
        <v>31</v>
      </c>
      <c r="P46" s="36">
        <f t="shared" si="0"/>
        <v>828630</v>
      </c>
      <c r="Q46" s="68">
        <f>0.3138+0.1052</f>
        <v>0.41900000000000004</v>
      </c>
      <c r="R46" s="36">
        <f t="shared" si="1"/>
        <v>49290</v>
      </c>
      <c r="S46" s="18">
        <v>37165</v>
      </c>
      <c r="T46" s="18">
        <v>37195</v>
      </c>
      <c r="U46" s="13" t="s">
        <v>25</v>
      </c>
      <c r="V46" s="13" t="s">
        <v>28</v>
      </c>
      <c r="W46" s="60" t="s">
        <v>36</v>
      </c>
      <c r="X46" s="9">
        <v>0</v>
      </c>
      <c r="Y46" s="9">
        <v>0</v>
      </c>
      <c r="Z46" s="19" t="s">
        <v>30</v>
      </c>
    </row>
    <row r="47" spans="1:26" ht="12" x14ac:dyDescent="0.25">
      <c r="A47" s="12">
        <v>3018</v>
      </c>
      <c r="B47" s="15" t="s">
        <v>34</v>
      </c>
      <c r="C47" s="13">
        <v>21175</v>
      </c>
      <c r="D47" s="23">
        <v>15000</v>
      </c>
      <c r="E47" s="13">
        <v>56498</v>
      </c>
      <c r="F47" s="15" t="s">
        <v>26</v>
      </c>
      <c r="G47" s="13">
        <v>56709</v>
      </c>
      <c r="H47" s="15" t="s">
        <v>27</v>
      </c>
      <c r="I47" s="61">
        <v>0</v>
      </c>
      <c r="J47" s="22" t="s">
        <v>35</v>
      </c>
      <c r="K47" s="19">
        <v>27443</v>
      </c>
      <c r="L47" s="23">
        <v>15000</v>
      </c>
      <c r="M47" s="19"/>
      <c r="N47" s="61">
        <v>0</v>
      </c>
      <c r="O47" s="15">
        <v>31</v>
      </c>
      <c r="P47" s="36">
        <f t="shared" si="0"/>
        <v>0</v>
      </c>
      <c r="Q47" s="68">
        <v>0</v>
      </c>
      <c r="R47" s="36">
        <f t="shared" si="1"/>
        <v>0</v>
      </c>
      <c r="S47" s="18">
        <v>37165</v>
      </c>
      <c r="T47" s="18">
        <v>37195</v>
      </c>
      <c r="U47" s="13" t="s">
        <v>25</v>
      </c>
      <c r="V47" s="13" t="s">
        <v>28</v>
      </c>
      <c r="W47" s="60" t="s">
        <v>36</v>
      </c>
      <c r="X47" s="9">
        <v>0</v>
      </c>
      <c r="Y47" s="9">
        <v>0</v>
      </c>
      <c r="Z47" s="19" t="s">
        <v>30</v>
      </c>
    </row>
    <row r="48" spans="1:26" ht="12" x14ac:dyDescent="0.25">
      <c r="A48" s="12">
        <v>3020</v>
      </c>
      <c r="B48" s="15" t="s">
        <v>34</v>
      </c>
      <c r="C48" s="13">
        <v>21165</v>
      </c>
      <c r="D48" s="23">
        <v>15000</v>
      </c>
      <c r="E48" s="13">
        <v>56709</v>
      </c>
      <c r="F48" s="15" t="s">
        <v>27</v>
      </c>
      <c r="G48" s="13">
        <v>56698</v>
      </c>
      <c r="H48" s="15" t="s">
        <v>33</v>
      </c>
      <c r="I48" s="61">
        <v>0</v>
      </c>
      <c r="J48" s="22" t="s">
        <v>35</v>
      </c>
      <c r="K48" s="19">
        <v>27444</v>
      </c>
      <c r="L48" s="23">
        <v>15000</v>
      </c>
      <c r="M48" s="19"/>
      <c r="N48" s="61">
        <v>0.29409999999999997</v>
      </c>
      <c r="O48" s="15">
        <v>31</v>
      </c>
      <c r="P48" s="36">
        <f t="shared" si="0"/>
        <v>136756.5</v>
      </c>
      <c r="Q48" s="68">
        <f>0.3138+0.1052</f>
        <v>0.41900000000000004</v>
      </c>
      <c r="R48" s="36">
        <f t="shared" si="1"/>
        <v>0</v>
      </c>
      <c r="S48" s="18">
        <v>37165</v>
      </c>
      <c r="T48" s="18">
        <v>37195</v>
      </c>
      <c r="U48" s="13" t="s">
        <v>25</v>
      </c>
      <c r="V48" s="13" t="s">
        <v>28</v>
      </c>
      <c r="W48" s="60" t="s">
        <v>36</v>
      </c>
      <c r="X48" s="9">
        <v>0</v>
      </c>
      <c r="Y48" s="9">
        <v>0</v>
      </c>
      <c r="Z48" s="19" t="s">
        <v>30</v>
      </c>
    </row>
    <row r="49" spans="1:26" ht="12" x14ac:dyDescent="0.25">
      <c r="A49" s="12">
        <v>3066</v>
      </c>
      <c r="B49" s="15" t="s">
        <v>34</v>
      </c>
      <c r="C49" s="13">
        <v>21175</v>
      </c>
      <c r="D49" s="23">
        <v>50000</v>
      </c>
      <c r="E49" s="13">
        <v>56498</v>
      </c>
      <c r="F49" s="15" t="s">
        <v>26</v>
      </c>
      <c r="G49" s="13">
        <v>56709</v>
      </c>
      <c r="H49" s="15" t="s">
        <v>27</v>
      </c>
      <c r="I49" s="61">
        <v>0</v>
      </c>
      <c r="J49" s="22" t="s">
        <v>37</v>
      </c>
      <c r="K49" s="19">
        <v>27567</v>
      </c>
      <c r="L49" s="23">
        <v>50000</v>
      </c>
      <c r="M49" s="19"/>
      <c r="N49" s="61">
        <v>0</v>
      </c>
      <c r="O49" s="15">
        <v>31</v>
      </c>
      <c r="P49" s="36">
        <f t="shared" si="0"/>
        <v>0</v>
      </c>
      <c r="Q49" s="68">
        <v>0</v>
      </c>
      <c r="R49" s="36">
        <f t="shared" si="1"/>
        <v>0</v>
      </c>
      <c r="S49" s="18">
        <v>37165</v>
      </c>
      <c r="T49" s="18">
        <v>37195</v>
      </c>
      <c r="U49" s="13" t="s">
        <v>25</v>
      </c>
      <c r="V49" s="13" t="s">
        <v>28</v>
      </c>
      <c r="W49" s="60" t="s">
        <v>36</v>
      </c>
      <c r="X49" s="9">
        <v>0</v>
      </c>
      <c r="Y49" s="9">
        <v>0</v>
      </c>
      <c r="Z49" s="19" t="s">
        <v>30</v>
      </c>
    </row>
    <row r="50" spans="1:26" ht="12" x14ac:dyDescent="0.25">
      <c r="A50" s="12">
        <v>3067</v>
      </c>
      <c r="B50" s="15" t="s">
        <v>34</v>
      </c>
      <c r="C50" s="13">
        <v>21165</v>
      </c>
      <c r="D50" s="23">
        <v>50000</v>
      </c>
      <c r="E50" s="13">
        <v>56709</v>
      </c>
      <c r="F50" s="15" t="s">
        <v>27</v>
      </c>
      <c r="G50" s="13">
        <v>56698</v>
      </c>
      <c r="H50" s="15" t="s">
        <v>33</v>
      </c>
      <c r="I50" s="61">
        <v>0</v>
      </c>
      <c r="J50" s="22" t="s">
        <v>37</v>
      </c>
      <c r="K50" s="19">
        <v>27568</v>
      </c>
      <c r="L50" s="23">
        <v>50000</v>
      </c>
      <c r="M50" s="19"/>
      <c r="N50" s="61">
        <v>0.25679999999999997</v>
      </c>
      <c r="O50" s="15">
        <v>31</v>
      </c>
      <c r="P50" s="36">
        <f t="shared" si="0"/>
        <v>398040</v>
      </c>
      <c r="Q50" s="68">
        <f>0.3138+0.1052</f>
        <v>0.41900000000000004</v>
      </c>
      <c r="R50" s="36">
        <f t="shared" si="1"/>
        <v>0</v>
      </c>
      <c r="S50" s="18">
        <v>37165</v>
      </c>
      <c r="T50" s="18">
        <v>37195</v>
      </c>
      <c r="U50" s="13" t="s">
        <v>25</v>
      </c>
      <c r="V50" s="13" t="s">
        <v>28</v>
      </c>
      <c r="W50" s="60" t="s">
        <v>36</v>
      </c>
      <c r="X50" s="9">
        <v>0</v>
      </c>
      <c r="Y50" s="9">
        <v>0</v>
      </c>
      <c r="Z50" s="19" t="s">
        <v>30</v>
      </c>
    </row>
    <row r="51" spans="1:26" x14ac:dyDescent="0.2">
      <c r="A51" s="12">
        <v>3140</v>
      </c>
      <c r="B51" s="15" t="s">
        <v>34</v>
      </c>
      <c r="C51" s="13">
        <v>21175</v>
      </c>
      <c r="D51" s="23">
        <v>17254</v>
      </c>
      <c r="E51" s="13">
        <v>56498</v>
      </c>
      <c r="F51" s="15" t="s">
        <v>26</v>
      </c>
      <c r="G51" s="13">
        <v>56709</v>
      </c>
      <c r="H51" s="15" t="s">
        <v>27</v>
      </c>
      <c r="I51" s="21">
        <v>0</v>
      </c>
      <c r="J51" s="22" t="s">
        <v>50</v>
      </c>
      <c r="K51" s="19">
        <v>27716</v>
      </c>
      <c r="L51" s="23">
        <v>17254</v>
      </c>
      <c r="M51" s="19"/>
      <c r="N51" s="21">
        <v>0</v>
      </c>
      <c r="O51" s="15">
        <v>31</v>
      </c>
      <c r="P51" s="36">
        <f t="shared" si="0"/>
        <v>0</v>
      </c>
      <c r="Q51" s="68">
        <v>0</v>
      </c>
      <c r="R51" s="36">
        <f>IF(N51-Q51&lt;0,0,ROUND((N51-Q51)*L51*O51,2))</f>
        <v>0</v>
      </c>
      <c r="S51" s="18">
        <v>37165</v>
      </c>
      <c r="T51" s="18">
        <v>37195</v>
      </c>
      <c r="U51" s="13" t="s">
        <v>25</v>
      </c>
      <c r="V51" s="13" t="s">
        <v>28</v>
      </c>
      <c r="W51" s="25" t="s">
        <v>29</v>
      </c>
      <c r="X51" s="9">
        <v>0</v>
      </c>
      <c r="Y51" s="9">
        <v>0</v>
      </c>
      <c r="Z51" s="19" t="s">
        <v>30</v>
      </c>
    </row>
    <row r="52" spans="1:26" x14ac:dyDescent="0.2">
      <c r="A52" s="12">
        <v>3139</v>
      </c>
      <c r="B52" s="15" t="s">
        <v>34</v>
      </c>
      <c r="C52" s="13">
        <v>21165</v>
      </c>
      <c r="D52" s="23">
        <v>17254</v>
      </c>
      <c r="E52" s="13">
        <v>56709</v>
      </c>
      <c r="F52" s="15" t="s">
        <v>27</v>
      </c>
      <c r="G52" s="13">
        <v>56698</v>
      </c>
      <c r="H52" s="15" t="s">
        <v>33</v>
      </c>
      <c r="I52" s="21">
        <v>0.15</v>
      </c>
      <c r="J52" s="22" t="s">
        <v>50</v>
      </c>
      <c r="K52" s="19">
        <v>27715</v>
      </c>
      <c r="L52" s="23">
        <v>17254</v>
      </c>
      <c r="M52" s="19"/>
      <c r="N52" s="21">
        <v>0.15</v>
      </c>
      <c r="O52" s="15">
        <v>31</v>
      </c>
      <c r="P52" s="36">
        <f t="shared" si="0"/>
        <v>80231.100000000006</v>
      </c>
      <c r="Q52" s="68">
        <v>0.41899999999999998</v>
      </c>
      <c r="R52" s="36">
        <f>IF(N52-Q52&lt;0,0,ROUND((N52-Q52)*L52*O52,2))</f>
        <v>0</v>
      </c>
      <c r="S52" s="18">
        <v>37165</v>
      </c>
      <c r="T52" s="18">
        <v>37195</v>
      </c>
      <c r="U52" s="13" t="s">
        <v>25</v>
      </c>
      <c r="V52" s="13" t="s">
        <v>28</v>
      </c>
      <c r="W52" s="25" t="s">
        <v>29</v>
      </c>
      <c r="X52" s="9">
        <v>0</v>
      </c>
      <c r="Y52" s="9">
        <v>0</v>
      </c>
      <c r="Z52" s="19" t="s">
        <v>30</v>
      </c>
    </row>
    <row r="53" spans="1:26" ht="12" thickBot="1" x14ac:dyDescent="0.25">
      <c r="A53" s="71"/>
      <c r="B53" s="26"/>
      <c r="C53" s="27"/>
      <c r="D53" s="28"/>
      <c r="E53" s="27"/>
      <c r="F53" s="26"/>
      <c r="G53" s="27"/>
      <c r="H53" s="26"/>
      <c r="I53" s="29"/>
      <c r="J53" s="26"/>
      <c r="K53" s="27"/>
      <c r="L53" s="28"/>
      <c r="M53" s="30"/>
      <c r="N53" s="29"/>
      <c r="O53" s="26"/>
      <c r="P53" s="37"/>
      <c r="Q53" s="69"/>
      <c r="R53" s="37"/>
      <c r="S53" s="31"/>
      <c r="T53" s="31"/>
      <c r="U53" s="27"/>
      <c r="V53" s="27"/>
      <c r="W53" s="32"/>
      <c r="Y53" s="24"/>
      <c r="Z53" s="19"/>
    </row>
    <row r="54" spans="1:26" x14ac:dyDescent="0.2">
      <c r="B54" s="66"/>
    </row>
    <row r="55" spans="1:26" x14ac:dyDescent="0.2">
      <c r="B55" s="66" t="s">
        <v>45</v>
      </c>
    </row>
    <row r="56" spans="1:26" x14ac:dyDescent="0.2">
      <c r="B56" s="66"/>
    </row>
    <row r="57" spans="1:26" x14ac:dyDescent="0.2">
      <c r="B57" s="66"/>
    </row>
    <row r="58" spans="1:26" x14ac:dyDescent="0.2">
      <c r="B58" s="66" t="s">
        <v>43</v>
      </c>
    </row>
    <row r="59" spans="1:26" x14ac:dyDescent="0.2">
      <c r="B59" s="66" t="s">
        <v>44</v>
      </c>
    </row>
  </sheetData>
  <mergeCells count="3">
    <mergeCell ref="B1:W1"/>
    <mergeCell ref="B2:W2"/>
    <mergeCell ref="B3:W3"/>
  </mergeCells>
  <phoneticPr fontId="0" type="noConversion"/>
  <printOptions horizontalCentered="1"/>
  <pageMargins left="0" right="0" top="0.25" bottom="0.25" header="0" footer="0"/>
  <pageSetup scale="60" orientation="landscape" horizontalDpi="300" verticalDpi="300" r:id="rId1"/>
  <headerFooter alignWithMargins="0">
    <oddHeader>&amp;R&amp;D
&amp;T</oddHeader>
    <oddFooter>&amp;C&amp;F&amp;RPage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PG&amp;E 2001 cap rls</vt:lpstr>
      <vt:lpstr>'PG&amp;E 2001 cap rls'!Print_Area</vt:lpstr>
      <vt:lpstr>'PG&amp;E 2001 cap rls'!Print_Titles</vt:lpstr>
    </vt:vector>
  </TitlesOfParts>
  <Company>E T &amp; 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 LAN Support</dc:creator>
  <cp:lastModifiedBy>Havlíček Jan</cp:lastModifiedBy>
  <cp:lastPrinted>2001-10-27T18:10:57Z</cp:lastPrinted>
  <dcterms:created xsi:type="dcterms:W3CDTF">1998-04-29T16:47:13Z</dcterms:created>
  <dcterms:modified xsi:type="dcterms:W3CDTF">2023-09-13T22:42:31Z</dcterms:modified>
</cp:coreProperties>
</file>