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8892" windowHeight="4548" activeTab="1"/>
  </bookViews>
  <sheets>
    <sheet name="Christopher-Custodial" sheetId="1" r:id="rId1"/>
    <sheet name="Carley-Custodial" sheetId="2" r:id="rId2"/>
    <sheet name="Custodial Total" sheetId="3" r:id="rId3"/>
    <sheet name="Christopher-IRA" sheetId="4" r:id="rId4"/>
    <sheet name="Carley-IRA" sheetId="5" r:id="rId5"/>
    <sheet name="IRA Total" sheetId="6" r:id="rId6"/>
  </sheets>
  <calcPr calcId="0"/>
</workbook>
</file>

<file path=xl/calcChain.xml><?xml version="1.0" encoding="utf-8"?>
<calcChain xmlns="http://schemas.openxmlformats.org/spreadsheetml/2006/main">
  <c r="B6" i="2" l="1"/>
  <c r="C6" i="2"/>
  <c r="D6" i="2"/>
  <c r="M6" i="2"/>
  <c r="N6" i="2"/>
  <c r="B7" i="2"/>
  <c r="C7" i="2"/>
  <c r="D7" i="2"/>
  <c r="M7" i="2"/>
  <c r="N7" i="2"/>
  <c r="B8" i="2"/>
  <c r="C8" i="2"/>
  <c r="D8" i="2"/>
  <c r="J8" i="2"/>
  <c r="L8" i="2"/>
  <c r="M8" i="2"/>
  <c r="N8" i="2"/>
  <c r="B9" i="2"/>
  <c r="C9" i="2"/>
  <c r="D9" i="2"/>
  <c r="J9" i="2"/>
  <c r="L9" i="2"/>
  <c r="M9" i="2"/>
  <c r="N9" i="2"/>
  <c r="B10" i="2"/>
  <c r="C10" i="2"/>
  <c r="D10" i="2"/>
  <c r="J10" i="2"/>
  <c r="L10" i="2"/>
  <c r="M10" i="2"/>
  <c r="N10" i="2"/>
  <c r="B11" i="2"/>
  <c r="C11" i="2"/>
  <c r="D11" i="2"/>
  <c r="J11" i="2"/>
  <c r="L11" i="2"/>
  <c r="M11" i="2"/>
  <c r="N11" i="2"/>
  <c r="B12" i="2"/>
  <c r="C12" i="2"/>
  <c r="D12" i="2"/>
  <c r="J12" i="2"/>
  <c r="L12" i="2"/>
  <c r="M12" i="2"/>
  <c r="N12" i="2"/>
  <c r="B13" i="2"/>
  <c r="C13" i="2"/>
  <c r="D13" i="2"/>
  <c r="J13" i="2"/>
  <c r="L13" i="2"/>
  <c r="M13" i="2"/>
  <c r="N13" i="2"/>
  <c r="B14" i="2"/>
  <c r="C14" i="2"/>
  <c r="D14" i="2"/>
  <c r="J14" i="2"/>
  <c r="L14" i="2"/>
  <c r="M14" i="2"/>
  <c r="N14" i="2"/>
  <c r="B15" i="2"/>
  <c r="C15" i="2"/>
  <c r="D15" i="2"/>
  <c r="J15" i="2"/>
  <c r="L15" i="2"/>
  <c r="M15" i="2"/>
  <c r="N15" i="2"/>
  <c r="P15" i="2"/>
  <c r="Q15" i="2"/>
  <c r="B16" i="2"/>
  <c r="C16" i="2"/>
  <c r="D16" i="2"/>
  <c r="J16" i="2"/>
  <c r="L16" i="2"/>
  <c r="M16" i="2"/>
  <c r="N16" i="2"/>
  <c r="B17" i="2"/>
  <c r="C17" i="2"/>
  <c r="D17" i="2"/>
  <c r="J17" i="2"/>
  <c r="L17" i="2"/>
  <c r="M17" i="2"/>
  <c r="N17" i="2"/>
  <c r="B18" i="2"/>
  <c r="C18" i="2"/>
  <c r="D18" i="2"/>
  <c r="J18" i="2"/>
  <c r="L18" i="2"/>
  <c r="M18" i="2"/>
  <c r="N18" i="2"/>
  <c r="B19" i="2"/>
  <c r="C19" i="2"/>
  <c r="D19" i="2"/>
  <c r="I19" i="2"/>
  <c r="J19" i="2"/>
  <c r="L19" i="2"/>
  <c r="M19" i="2"/>
  <c r="N19" i="2"/>
  <c r="B20" i="2"/>
  <c r="C20" i="2"/>
  <c r="D20" i="2"/>
  <c r="J20" i="2"/>
  <c r="L20" i="2"/>
  <c r="M20" i="2"/>
  <c r="N20" i="2"/>
  <c r="B21" i="2"/>
  <c r="C21" i="2"/>
  <c r="D21" i="2"/>
  <c r="J21" i="2"/>
  <c r="L21" i="2"/>
  <c r="M21" i="2"/>
  <c r="N21" i="2"/>
  <c r="B22" i="2"/>
  <c r="C22" i="2"/>
  <c r="D22" i="2"/>
  <c r="J22" i="2"/>
  <c r="L22" i="2"/>
  <c r="M22" i="2"/>
  <c r="N22" i="2"/>
  <c r="B23" i="2"/>
  <c r="C23" i="2"/>
  <c r="D23" i="2"/>
  <c r="J23" i="2"/>
  <c r="L23" i="2"/>
  <c r="M23" i="2"/>
  <c r="N23" i="2"/>
  <c r="B24" i="2"/>
  <c r="C24" i="2"/>
  <c r="D24" i="2"/>
  <c r="J24" i="2"/>
  <c r="L24" i="2"/>
  <c r="M24" i="2"/>
  <c r="N24" i="2"/>
  <c r="B25" i="2"/>
  <c r="C25" i="2"/>
  <c r="D25" i="2"/>
  <c r="J25" i="2"/>
  <c r="L25" i="2"/>
  <c r="M25" i="2"/>
  <c r="N25" i="2"/>
  <c r="B26" i="2"/>
  <c r="C26" i="2"/>
  <c r="D26" i="2"/>
  <c r="J26" i="2"/>
  <c r="L26" i="2"/>
  <c r="M26" i="2"/>
  <c r="N26" i="2"/>
  <c r="B27" i="2"/>
  <c r="C27" i="2"/>
  <c r="D27" i="2"/>
  <c r="J27" i="2"/>
  <c r="L27" i="2"/>
  <c r="M27" i="2"/>
  <c r="N27" i="2"/>
  <c r="P27" i="2"/>
  <c r="Q27" i="2"/>
  <c r="B28" i="2"/>
  <c r="C28" i="2"/>
  <c r="D28" i="2"/>
  <c r="J28" i="2"/>
  <c r="L28" i="2"/>
  <c r="M28" i="2"/>
  <c r="N28" i="2"/>
  <c r="B29" i="2"/>
  <c r="C29" i="2"/>
  <c r="D29" i="2"/>
  <c r="J29" i="2"/>
  <c r="L29" i="2"/>
  <c r="M29" i="2"/>
  <c r="N29" i="2"/>
  <c r="B30" i="2"/>
  <c r="C30" i="2"/>
  <c r="D30" i="2"/>
  <c r="J30" i="2"/>
  <c r="L30" i="2"/>
  <c r="M30" i="2"/>
  <c r="N30" i="2"/>
  <c r="B31" i="2"/>
  <c r="C31" i="2"/>
  <c r="D31" i="2"/>
  <c r="I31" i="2"/>
  <c r="J31" i="2"/>
  <c r="L31" i="2"/>
  <c r="M31" i="2"/>
  <c r="N31" i="2"/>
  <c r="B32" i="2"/>
  <c r="C32" i="2"/>
  <c r="D32" i="2"/>
  <c r="J32" i="2"/>
  <c r="L32" i="2"/>
  <c r="M32" i="2"/>
  <c r="N32" i="2"/>
  <c r="B33" i="2"/>
  <c r="C33" i="2"/>
  <c r="D33" i="2"/>
  <c r="J33" i="2"/>
  <c r="L33" i="2"/>
  <c r="M33" i="2"/>
  <c r="N33" i="2"/>
  <c r="B34" i="2"/>
  <c r="C34" i="2"/>
  <c r="D34" i="2"/>
  <c r="J34" i="2"/>
  <c r="L34" i="2"/>
  <c r="M34" i="2"/>
  <c r="N34" i="2"/>
  <c r="B35" i="2"/>
  <c r="C35" i="2"/>
  <c r="D35" i="2"/>
  <c r="J35" i="2"/>
  <c r="L35" i="2"/>
  <c r="M35" i="2"/>
  <c r="N35" i="2"/>
  <c r="B36" i="2"/>
  <c r="C36" i="2"/>
  <c r="D36" i="2"/>
  <c r="J36" i="2"/>
  <c r="L36" i="2"/>
  <c r="M36" i="2"/>
  <c r="N36" i="2"/>
  <c r="B37" i="2"/>
  <c r="C37" i="2"/>
  <c r="D37" i="2"/>
  <c r="J37" i="2"/>
  <c r="L37" i="2"/>
  <c r="M37" i="2"/>
  <c r="N37" i="2"/>
  <c r="B38" i="2"/>
  <c r="C38" i="2"/>
  <c r="D38" i="2"/>
  <c r="J38" i="2"/>
  <c r="L38" i="2"/>
  <c r="M38" i="2"/>
  <c r="N38" i="2"/>
  <c r="B39" i="2"/>
  <c r="C39" i="2"/>
  <c r="D39" i="2"/>
  <c r="J39" i="2"/>
  <c r="L39" i="2"/>
  <c r="M39" i="2"/>
  <c r="N39" i="2"/>
  <c r="P39" i="2"/>
  <c r="Q39" i="2"/>
  <c r="B40" i="2"/>
  <c r="C40" i="2"/>
  <c r="D40" i="2"/>
  <c r="J40" i="2"/>
  <c r="L40" i="2"/>
  <c r="M40" i="2"/>
  <c r="N40" i="2"/>
  <c r="B41" i="2"/>
  <c r="C41" i="2"/>
  <c r="D41" i="2"/>
  <c r="J41" i="2"/>
  <c r="L41" i="2"/>
  <c r="M41" i="2"/>
  <c r="N41" i="2"/>
  <c r="B42" i="2"/>
  <c r="C42" i="2"/>
  <c r="D42" i="2"/>
  <c r="J42" i="2"/>
  <c r="L42" i="2"/>
  <c r="M42" i="2"/>
  <c r="N42" i="2"/>
  <c r="B43" i="2"/>
  <c r="C43" i="2"/>
  <c r="D43" i="2"/>
  <c r="I43" i="2"/>
  <c r="J43" i="2"/>
  <c r="L43" i="2"/>
  <c r="M43" i="2"/>
  <c r="N43" i="2"/>
  <c r="B44" i="2"/>
  <c r="C44" i="2"/>
  <c r="D44" i="2"/>
  <c r="J44" i="2"/>
  <c r="L44" i="2"/>
  <c r="M44" i="2"/>
  <c r="N44" i="2"/>
  <c r="B45" i="2"/>
  <c r="C45" i="2"/>
  <c r="D45" i="2"/>
  <c r="J45" i="2"/>
  <c r="L45" i="2"/>
  <c r="M45" i="2"/>
  <c r="N45" i="2"/>
  <c r="B46" i="2"/>
  <c r="C46" i="2"/>
  <c r="D46" i="2"/>
  <c r="J46" i="2"/>
  <c r="L46" i="2"/>
  <c r="M46" i="2"/>
  <c r="N46" i="2"/>
  <c r="B47" i="2"/>
  <c r="C47" i="2"/>
  <c r="D47" i="2"/>
  <c r="J47" i="2"/>
  <c r="L47" i="2"/>
  <c r="M47" i="2"/>
  <c r="N47" i="2"/>
  <c r="B48" i="2"/>
  <c r="C48" i="2"/>
  <c r="D48" i="2"/>
  <c r="J48" i="2"/>
  <c r="L48" i="2"/>
  <c r="M48" i="2"/>
  <c r="N48" i="2"/>
  <c r="B49" i="2"/>
  <c r="C49" i="2"/>
  <c r="D49" i="2"/>
  <c r="J49" i="2"/>
  <c r="L49" i="2"/>
  <c r="M49" i="2"/>
  <c r="N49" i="2"/>
  <c r="B50" i="2"/>
  <c r="C50" i="2"/>
  <c r="D50" i="2"/>
  <c r="J50" i="2"/>
  <c r="L50" i="2"/>
  <c r="M50" i="2"/>
  <c r="N50" i="2"/>
  <c r="B51" i="2"/>
  <c r="C51" i="2"/>
  <c r="D51" i="2"/>
  <c r="J51" i="2"/>
  <c r="L51" i="2"/>
  <c r="M51" i="2"/>
  <c r="N51" i="2"/>
  <c r="P51" i="2"/>
  <c r="Q51" i="2"/>
  <c r="B52" i="2"/>
  <c r="C52" i="2"/>
  <c r="D52" i="2"/>
  <c r="J52" i="2"/>
  <c r="L52" i="2"/>
  <c r="M52" i="2"/>
  <c r="N52" i="2"/>
  <c r="B53" i="2"/>
  <c r="C53" i="2"/>
  <c r="D53" i="2"/>
  <c r="J53" i="2"/>
  <c r="L53" i="2"/>
  <c r="M53" i="2"/>
  <c r="N53" i="2"/>
  <c r="B54" i="2"/>
  <c r="C54" i="2"/>
  <c r="D54" i="2"/>
  <c r="J54" i="2"/>
  <c r="L54" i="2"/>
  <c r="M54" i="2"/>
  <c r="N54" i="2"/>
  <c r="B55" i="2"/>
  <c r="C55" i="2"/>
  <c r="D55" i="2"/>
  <c r="I55" i="2"/>
  <c r="J55" i="2"/>
  <c r="L55" i="2"/>
  <c r="M55" i="2"/>
  <c r="N55" i="2"/>
  <c r="B56" i="2"/>
  <c r="C56" i="2"/>
  <c r="D56" i="2"/>
  <c r="J56" i="2"/>
  <c r="L56" i="2"/>
  <c r="M56" i="2"/>
  <c r="N56" i="2"/>
  <c r="B57" i="2"/>
  <c r="C57" i="2"/>
  <c r="D57" i="2"/>
  <c r="J57" i="2"/>
  <c r="L57" i="2"/>
  <c r="M57" i="2"/>
  <c r="N57" i="2"/>
  <c r="B58" i="2"/>
  <c r="C58" i="2"/>
  <c r="D58" i="2"/>
  <c r="J58" i="2"/>
  <c r="L58" i="2"/>
  <c r="M58" i="2"/>
  <c r="N58" i="2"/>
  <c r="B59" i="2"/>
  <c r="C59" i="2"/>
  <c r="D59" i="2"/>
  <c r="J59" i="2"/>
  <c r="L59" i="2"/>
  <c r="M59" i="2"/>
  <c r="N59" i="2"/>
  <c r="B60" i="2"/>
  <c r="C60" i="2"/>
  <c r="D60" i="2"/>
  <c r="J60" i="2"/>
  <c r="L60" i="2"/>
  <c r="M60" i="2"/>
  <c r="N60" i="2"/>
  <c r="B61" i="2"/>
  <c r="C61" i="2"/>
  <c r="D61" i="2"/>
  <c r="J61" i="2"/>
  <c r="L61" i="2"/>
  <c r="M61" i="2"/>
  <c r="N61" i="2"/>
  <c r="B62" i="2"/>
  <c r="C62" i="2"/>
  <c r="D62" i="2"/>
  <c r="J62" i="2"/>
  <c r="L62" i="2"/>
  <c r="M62" i="2"/>
  <c r="N62" i="2"/>
  <c r="B63" i="2"/>
  <c r="C63" i="2"/>
  <c r="D63" i="2"/>
  <c r="J63" i="2"/>
  <c r="L63" i="2"/>
  <c r="M63" i="2"/>
  <c r="N63" i="2"/>
  <c r="P63" i="2"/>
  <c r="Q63" i="2"/>
  <c r="B64" i="2"/>
  <c r="C64" i="2"/>
  <c r="D64" i="2"/>
  <c r="J64" i="2"/>
  <c r="L64" i="2"/>
  <c r="M64" i="2"/>
  <c r="N64" i="2"/>
  <c r="B65" i="2"/>
  <c r="C65" i="2"/>
  <c r="D65" i="2"/>
  <c r="J65" i="2"/>
  <c r="L65" i="2"/>
  <c r="M65" i="2"/>
  <c r="N65" i="2"/>
  <c r="B66" i="2"/>
  <c r="C66" i="2"/>
  <c r="D66" i="2"/>
  <c r="J66" i="2"/>
  <c r="L66" i="2"/>
  <c r="M66" i="2"/>
  <c r="N66" i="2"/>
  <c r="B67" i="2"/>
  <c r="C67" i="2"/>
  <c r="D67" i="2"/>
  <c r="I67" i="2"/>
  <c r="J67" i="2"/>
  <c r="L67" i="2"/>
  <c r="M67" i="2"/>
  <c r="N67" i="2"/>
  <c r="B68" i="2"/>
  <c r="C68" i="2"/>
  <c r="D68" i="2"/>
  <c r="J68" i="2"/>
  <c r="L68" i="2"/>
  <c r="M68" i="2"/>
  <c r="N68" i="2"/>
  <c r="B69" i="2"/>
  <c r="C69" i="2"/>
  <c r="D69" i="2"/>
  <c r="J69" i="2"/>
  <c r="L69" i="2"/>
  <c r="M69" i="2"/>
  <c r="N69" i="2"/>
  <c r="B70" i="2"/>
  <c r="C70" i="2"/>
  <c r="D70" i="2"/>
  <c r="J70" i="2"/>
  <c r="L70" i="2"/>
  <c r="M70" i="2"/>
  <c r="N70" i="2"/>
  <c r="B71" i="2"/>
  <c r="C71" i="2"/>
  <c r="D71" i="2"/>
  <c r="J71" i="2"/>
  <c r="L71" i="2"/>
  <c r="M71" i="2"/>
  <c r="N71" i="2"/>
  <c r="B72" i="2"/>
  <c r="C72" i="2"/>
  <c r="D72" i="2"/>
  <c r="J72" i="2"/>
  <c r="L72" i="2"/>
  <c r="M72" i="2"/>
  <c r="N72" i="2"/>
  <c r="B73" i="2"/>
  <c r="C73" i="2"/>
  <c r="D73" i="2"/>
  <c r="J73" i="2"/>
  <c r="L73" i="2"/>
  <c r="M73" i="2"/>
  <c r="N73" i="2"/>
  <c r="B74" i="2"/>
  <c r="C74" i="2"/>
  <c r="D74" i="2"/>
  <c r="J74" i="2"/>
  <c r="L74" i="2"/>
  <c r="M74" i="2"/>
  <c r="N74" i="2"/>
  <c r="B75" i="2"/>
  <c r="C75" i="2"/>
  <c r="D75" i="2"/>
  <c r="J75" i="2"/>
  <c r="L75" i="2"/>
  <c r="M75" i="2"/>
  <c r="N75" i="2"/>
  <c r="P75" i="2"/>
  <c r="Q75" i="2"/>
  <c r="B76" i="2"/>
  <c r="C76" i="2"/>
  <c r="D76" i="2"/>
  <c r="J76" i="2"/>
  <c r="L76" i="2"/>
  <c r="M76" i="2"/>
  <c r="N76" i="2"/>
  <c r="B77" i="2"/>
  <c r="C77" i="2"/>
  <c r="D77" i="2"/>
  <c r="J77" i="2"/>
  <c r="L77" i="2"/>
  <c r="M77" i="2"/>
  <c r="N77" i="2"/>
  <c r="B78" i="2"/>
  <c r="C78" i="2"/>
  <c r="D78" i="2"/>
  <c r="J78" i="2"/>
  <c r="L78" i="2"/>
  <c r="M78" i="2"/>
  <c r="N78" i="2"/>
  <c r="B79" i="2"/>
  <c r="C79" i="2"/>
  <c r="D79" i="2"/>
  <c r="I79" i="2"/>
  <c r="J79" i="2"/>
  <c r="L79" i="2"/>
  <c r="M79" i="2"/>
  <c r="N79" i="2"/>
  <c r="B80" i="2"/>
  <c r="C80" i="2"/>
  <c r="D80" i="2"/>
  <c r="J80" i="2"/>
  <c r="L80" i="2"/>
  <c r="M80" i="2"/>
  <c r="N80" i="2"/>
  <c r="B81" i="2"/>
  <c r="C81" i="2"/>
  <c r="D81" i="2"/>
  <c r="J81" i="2"/>
  <c r="L81" i="2"/>
  <c r="M81" i="2"/>
  <c r="N81" i="2"/>
  <c r="B82" i="2"/>
  <c r="C82" i="2"/>
  <c r="D82" i="2"/>
  <c r="J82" i="2"/>
  <c r="L82" i="2"/>
  <c r="M82" i="2"/>
  <c r="N82" i="2"/>
  <c r="B83" i="2"/>
  <c r="C83" i="2"/>
  <c r="D83" i="2"/>
  <c r="J83" i="2"/>
  <c r="L83" i="2"/>
  <c r="M83" i="2"/>
  <c r="N83" i="2"/>
  <c r="B84" i="2"/>
  <c r="C84" i="2"/>
  <c r="D84" i="2"/>
  <c r="J84" i="2"/>
  <c r="L84" i="2"/>
  <c r="M84" i="2"/>
  <c r="N84" i="2"/>
  <c r="B85" i="2"/>
  <c r="C85" i="2"/>
  <c r="D85" i="2"/>
  <c r="J85" i="2"/>
  <c r="L85" i="2"/>
  <c r="M85" i="2"/>
  <c r="N85" i="2"/>
  <c r="B86" i="2"/>
  <c r="C86" i="2"/>
  <c r="D86" i="2"/>
  <c r="J86" i="2"/>
  <c r="L86" i="2"/>
  <c r="M86" i="2"/>
  <c r="N86" i="2"/>
  <c r="B87" i="2"/>
  <c r="C87" i="2"/>
  <c r="D87" i="2"/>
  <c r="J87" i="2"/>
  <c r="L87" i="2"/>
  <c r="M87" i="2"/>
  <c r="N87" i="2"/>
  <c r="P87" i="2"/>
  <c r="Q87" i="2"/>
  <c r="B88" i="2"/>
  <c r="C88" i="2"/>
  <c r="D88" i="2"/>
  <c r="J88" i="2"/>
  <c r="L88" i="2"/>
  <c r="M88" i="2"/>
  <c r="N88" i="2"/>
  <c r="B89" i="2"/>
  <c r="C89" i="2"/>
  <c r="D89" i="2"/>
  <c r="J89" i="2"/>
  <c r="L89" i="2"/>
  <c r="M89" i="2"/>
  <c r="N89" i="2"/>
  <c r="B90" i="2"/>
  <c r="C90" i="2"/>
  <c r="D90" i="2"/>
  <c r="J90" i="2"/>
  <c r="L90" i="2"/>
  <c r="M90" i="2"/>
  <c r="N90" i="2"/>
  <c r="B91" i="2"/>
  <c r="C91" i="2"/>
  <c r="D91" i="2"/>
  <c r="I91" i="2"/>
  <c r="J91" i="2"/>
  <c r="L91" i="2"/>
  <c r="M91" i="2"/>
  <c r="N91" i="2"/>
  <c r="B92" i="2"/>
  <c r="C92" i="2"/>
  <c r="D92" i="2"/>
  <c r="J92" i="2"/>
  <c r="L92" i="2"/>
  <c r="M92" i="2"/>
  <c r="N92" i="2"/>
  <c r="B93" i="2"/>
  <c r="C93" i="2"/>
  <c r="D93" i="2"/>
  <c r="J93" i="2"/>
  <c r="L93" i="2"/>
  <c r="M93" i="2"/>
  <c r="N93" i="2"/>
  <c r="B94" i="2"/>
  <c r="C94" i="2"/>
  <c r="D94" i="2"/>
  <c r="J94" i="2"/>
  <c r="L94" i="2"/>
  <c r="M94" i="2"/>
  <c r="N94" i="2"/>
  <c r="B95" i="2"/>
  <c r="C95" i="2"/>
  <c r="D95" i="2"/>
  <c r="J95" i="2"/>
  <c r="L95" i="2"/>
  <c r="M95" i="2"/>
  <c r="N95" i="2"/>
  <c r="B96" i="2"/>
  <c r="C96" i="2"/>
  <c r="D96" i="2"/>
  <c r="J96" i="2"/>
  <c r="L96" i="2"/>
  <c r="M96" i="2"/>
  <c r="N96" i="2"/>
  <c r="B97" i="2"/>
  <c r="C97" i="2"/>
  <c r="D97" i="2"/>
  <c r="J97" i="2"/>
  <c r="L97" i="2"/>
  <c r="M97" i="2"/>
  <c r="N97" i="2"/>
  <c r="B98" i="2"/>
  <c r="C98" i="2"/>
  <c r="D98" i="2"/>
  <c r="J98" i="2"/>
  <c r="L98" i="2"/>
  <c r="M98" i="2"/>
  <c r="N98" i="2"/>
  <c r="B99" i="2"/>
  <c r="C99" i="2"/>
  <c r="D99" i="2"/>
  <c r="J99" i="2"/>
  <c r="L99" i="2"/>
  <c r="M99" i="2"/>
  <c r="N99" i="2"/>
  <c r="P99" i="2"/>
  <c r="Q99" i="2"/>
  <c r="B100" i="2"/>
  <c r="C100" i="2"/>
  <c r="D100" i="2"/>
  <c r="J100" i="2"/>
  <c r="L100" i="2"/>
  <c r="M100" i="2"/>
  <c r="N100" i="2"/>
  <c r="B101" i="2"/>
  <c r="C101" i="2"/>
  <c r="D101" i="2"/>
  <c r="J101" i="2"/>
  <c r="L101" i="2"/>
  <c r="M101" i="2"/>
  <c r="N101" i="2"/>
  <c r="B102" i="2"/>
  <c r="C102" i="2"/>
  <c r="D102" i="2"/>
  <c r="J102" i="2"/>
  <c r="L102" i="2"/>
  <c r="M102" i="2"/>
  <c r="N102" i="2"/>
  <c r="B103" i="2"/>
  <c r="C103" i="2"/>
  <c r="D103" i="2"/>
  <c r="I103" i="2"/>
  <c r="J103" i="2"/>
  <c r="L103" i="2"/>
  <c r="M103" i="2"/>
  <c r="N103" i="2"/>
  <c r="B104" i="2"/>
  <c r="C104" i="2"/>
  <c r="D104" i="2"/>
  <c r="J104" i="2"/>
  <c r="L104" i="2"/>
  <c r="M104" i="2"/>
  <c r="N104" i="2"/>
  <c r="B105" i="2"/>
  <c r="C105" i="2"/>
  <c r="D105" i="2"/>
  <c r="J105" i="2"/>
  <c r="L105" i="2"/>
  <c r="M105" i="2"/>
  <c r="N105" i="2"/>
  <c r="B106" i="2"/>
  <c r="C106" i="2"/>
  <c r="D106" i="2"/>
  <c r="J106" i="2"/>
  <c r="L106" i="2"/>
  <c r="M106" i="2"/>
  <c r="N106" i="2"/>
  <c r="B107" i="2"/>
  <c r="C107" i="2"/>
  <c r="D107" i="2"/>
  <c r="J107" i="2"/>
  <c r="L107" i="2"/>
  <c r="M107" i="2"/>
  <c r="N107" i="2"/>
  <c r="B108" i="2"/>
  <c r="C108" i="2"/>
  <c r="D108" i="2"/>
  <c r="J108" i="2"/>
  <c r="L108" i="2"/>
  <c r="M108" i="2"/>
  <c r="N108" i="2"/>
  <c r="B109" i="2"/>
  <c r="C109" i="2"/>
  <c r="D109" i="2"/>
  <c r="J109" i="2"/>
  <c r="L109" i="2"/>
  <c r="M109" i="2"/>
  <c r="N109" i="2"/>
  <c r="B110" i="2"/>
  <c r="C110" i="2"/>
  <c r="D110" i="2"/>
  <c r="J110" i="2"/>
  <c r="L110" i="2"/>
  <c r="M110" i="2"/>
  <c r="N110" i="2"/>
  <c r="B111" i="2"/>
  <c r="C111" i="2"/>
  <c r="D111" i="2"/>
  <c r="J111" i="2"/>
  <c r="L111" i="2"/>
  <c r="M111" i="2"/>
  <c r="N111" i="2"/>
  <c r="P111" i="2"/>
  <c r="Q111" i="2"/>
  <c r="B112" i="2"/>
  <c r="C112" i="2"/>
  <c r="D112" i="2"/>
  <c r="J112" i="2"/>
  <c r="L112" i="2"/>
  <c r="M112" i="2"/>
  <c r="N112" i="2"/>
  <c r="B113" i="2"/>
  <c r="C113" i="2"/>
  <c r="D113" i="2"/>
  <c r="J113" i="2"/>
  <c r="L113" i="2"/>
  <c r="M113" i="2"/>
  <c r="N113" i="2"/>
  <c r="B114" i="2"/>
  <c r="C114" i="2"/>
  <c r="D114" i="2"/>
  <c r="J114" i="2"/>
  <c r="L114" i="2"/>
  <c r="M114" i="2"/>
  <c r="N114" i="2"/>
  <c r="B115" i="2"/>
  <c r="C115" i="2"/>
  <c r="D115" i="2"/>
  <c r="I115" i="2"/>
  <c r="J115" i="2"/>
  <c r="L115" i="2"/>
  <c r="M115" i="2"/>
  <c r="N115" i="2"/>
  <c r="B116" i="2"/>
  <c r="C116" i="2"/>
  <c r="D116" i="2"/>
  <c r="J116" i="2"/>
  <c r="L116" i="2"/>
  <c r="M116" i="2"/>
  <c r="N116" i="2"/>
  <c r="B117" i="2"/>
  <c r="C117" i="2"/>
  <c r="D117" i="2"/>
  <c r="J117" i="2"/>
  <c r="L117" i="2"/>
  <c r="M117" i="2"/>
  <c r="N117" i="2"/>
  <c r="B118" i="2"/>
  <c r="C118" i="2"/>
  <c r="D118" i="2"/>
  <c r="J118" i="2"/>
  <c r="L118" i="2"/>
  <c r="M118" i="2"/>
  <c r="N118" i="2"/>
  <c r="B119" i="2"/>
  <c r="C119" i="2"/>
  <c r="D119" i="2"/>
  <c r="J119" i="2"/>
  <c r="L119" i="2"/>
  <c r="M119" i="2"/>
  <c r="N119" i="2"/>
  <c r="B120" i="2"/>
  <c r="C120" i="2"/>
  <c r="D120" i="2"/>
  <c r="J120" i="2"/>
  <c r="L120" i="2"/>
  <c r="M120" i="2"/>
  <c r="N120" i="2"/>
  <c r="B121" i="2"/>
  <c r="C121" i="2"/>
  <c r="D121" i="2"/>
  <c r="J121" i="2"/>
  <c r="L121" i="2"/>
  <c r="M121" i="2"/>
  <c r="N121" i="2"/>
  <c r="B122" i="2"/>
  <c r="C122" i="2"/>
  <c r="D122" i="2"/>
  <c r="J122" i="2"/>
  <c r="L122" i="2"/>
  <c r="M122" i="2"/>
  <c r="N122" i="2"/>
  <c r="B123" i="2"/>
  <c r="C123" i="2"/>
  <c r="D123" i="2"/>
  <c r="J123" i="2"/>
  <c r="L123" i="2"/>
  <c r="M123" i="2"/>
  <c r="N123" i="2"/>
  <c r="P123" i="2"/>
  <c r="Q123" i="2"/>
  <c r="B124" i="2"/>
  <c r="C124" i="2"/>
  <c r="D124" i="2"/>
  <c r="J124" i="2"/>
  <c r="L124" i="2"/>
  <c r="M124" i="2"/>
  <c r="N124" i="2"/>
  <c r="B125" i="2"/>
  <c r="C125" i="2"/>
  <c r="D125" i="2"/>
  <c r="J125" i="2"/>
  <c r="L125" i="2"/>
  <c r="M125" i="2"/>
  <c r="N125" i="2"/>
  <c r="B126" i="2"/>
  <c r="C126" i="2"/>
  <c r="D126" i="2"/>
  <c r="J126" i="2"/>
  <c r="L126" i="2"/>
  <c r="M126" i="2"/>
  <c r="N126" i="2"/>
  <c r="B127" i="2"/>
  <c r="C127" i="2"/>
  <c r="D127" i="2"/>
  <c r="I127" i="2"/>
  <c r="J127" i="2"/>
  <c r="L127" i="2"/>
  <c r="M127" i="2"/>
  <c r="N127" i="2"/>
  <c r="B128" i="2"/>
  <c r="C128" i="2"/>
  <c r="D128" i="2"/>
  <c r="J128" i="2"/>
  <c r="L128" i="2"/>
  <c r="M128" i="2"/>
  <c r="N128" i="2"/>
  <c r="B129" i="2"/>
  <c r="C129" i="2"/>
  <c r="D129" i="2"/>
  <c r="J129" i="2"/>
  <c r="L129" i="2"/>
  <c r="M129" i="2"/>
  <c r="N129" i="2"/>
  <c r="B130" i="2"/>
  <c r="C130" i="2"/>
  <c r="D130" i="2"/>
  <c r="J130" i="2"/>
  <c r="L130" i="2"/>
  <c r="M130" i="2"/>
  <c r="N130" i="2"/>
  <c r="B131" i="2"/>
  <c r="C131" i="2"/>
  <c r="D131" i="2"/>
  <c r="J131" i="2"/>
  <c r="L131" i="2"/>
  <c r="M131" i="2"/>
  <c r="N131" i="2"/>
  <c r="B132" i="2"/>
  <c r="C132" i="2"/>
  <c r="D132" i="2"/>
  <c r="J132" i="2"/>
  <c r="L132" i="2"/>
  <c r="M132" i="2"/>
  <c r="N132" i="2"/>
  <c r="B133" i="2"/>
  <c r="C133" i="2"/>
  <c r="D133" i="2"/>
  <c r="J133" i="2"/>
  <c r="L133" i="2"/>
  <c r="M133" i="2"/>
  <c r="N133" i="2"/>
  <c r="B134" i="2"/>
  <c r="C134" i="2"/>
  <c r="D134" i="2"/>
  <c r="J134" i="2"/>
  <c r="L134" i="2"/>
  <c r="M134" i="2"/>
  <c r="N134" i="2"/>
  <c r="B135" i="2"/>
  <c r="C135" i="2"/>
  <c r="D135" i="2"/>
  <c r="J135" i="2"/>
  <c r="L135" i="2"/>
  <c r="M135" i="2"/>
  <c r="N135" i="2"/>
  <c r="P135" i="2"/>
  <c r="Q135" i="2"/>
  <c r="B136" i="2"/>
  <c r="C136" i="2"/>
  <c r="D136" i="2"/>
  <c r="J136" i="2"/>
  <c r="L136" i="2"/>
  <c r="M136" i="2"/>
  <c r="N136" i="2"/>
  <c r="B137" i="2"/>
  <c r="C137" i="2"/>
  <c r="D137" i="2"/>
  <c r="J137" i="2"/>
  <c r="L137" i="2"/>
  <c r="M137" i="2"/>
  <c r="N137" i="2"/>
  <c r="B138" i="2"/>
  <c r="C138" i="2"/>
  <c r="D138" i="2"/>
  <c r="J138" i="2"/>
  <c r="L138" i="2"/>
  <c r="M138" i="2"/>
  <c r="N138" i="2"/>
  <c r="B139" i="2"/>
  <c r="C139" i="2"/>
  <c r="D139" i="2"/>
  <c r="I139" i="2"/>
  <c r="J139" i="2"/>
  <c r="L139" i="2"/>
  <c r="M139" i="2"/>
  <c r="N139" i="2"/>
  <c r="B140" i="2"/>
  <c r="C140" i="2"/>
  <c r="D140" i="2"/>
  <c r="J140" i="2"/>
  <c r="L140" i="2"/>
  <c r="M140" i="2"/>
  <c r="N140" i="2"/>
  <c r="B141" i="2"/>
  <c r="C141" i="2"/>
  <c r="D141" i="2"/>
  <c r="J141" i="2"/>
  <c r="L141" i="2"/>
  <c r="M141" i="2"/>
  <c r="N141" i="2"/>
  <c r="B142" i="2"/>
  <c r="C142" i="2"/>
  <c r="D142" i="2"/>
  <c r="J142" i="2"/>
  <c r="L142" i="2"/>
  <c r="M142" i="2"/>
  <c r="N142" i="2"/>
  <c r="B143" i="2"/>
  <c r="C143" i="2"/>
  <c r="D143" i="2"/>
  <c r="J143" i="2"/>
  <c r="L143" i="2"/>
  <c r="M143" i="2"/>
  <c r="N143" i="2"/>
  <c r="B144" i="2"/>
  <c r="C144" i="2"/>
  <c r="D144" i="2"/>
  <c r="J144" i="2"/>
  <c r="L144" i="2"/>
  <c r="M144" i="2"/>
  <c r="N144" i="2"/>
  <c r="B145" i="2"/>
  <c r="C145" i="2"/>
  <c r="D145" i="2"/>
  <c r="J145" i="2"/>
  <c r="L145" i="2"/>
  <c r="M145" i="2"/>
  <c r="N145" i="2"/>
  <c r="B146" i="2"/>
  <c r="C146" i="2"/>
  <c r="D146" i="2"/>
  <c r="J146" i="2"/>
  <c r="L146" i="2"/>
  <c r="M146" i="2"/>
  <c r="N146" i="2"/>
  <c r="B147" i="2"/>
  <c r="C147" i="2"/>
  <c r="D147" i="2"/>
  <c r="J147" i="2"/>
  <c r="L147" i="2"/>
  <c r="M147" i="2"/>
  <c r="N147" i="2"/>
  <c r="P147" i="2"/>
  <c r="Q147" i="2"/>
  <c r="B148" i="2"/>
  <c r="C148" i="2"/>
  <c r="D148" i="2"/>
  <c r="J148" i="2"/>
  <c r="L148" i="2"/>
  <c r="M148" i="2"/>
  <c r="N148" i="2"/>
  <c r="B149" i="2"/>
  <c r="C149" i="2"/>
  <c r="D149" i="2"/>
  <c r="J149" i="2"/>
  <c r="L149" i="2"/>
  <c r="M149" i="2"/>
  <c r="N149" i="2"/>
  <c r="B150" i="2"/>
  <c r="C150" i="2"/>
  <c r="D150" i="2"/>
  <c r="J150" i="2"/>
  <c r="L150" i="2"/>
  <c r="M150" i="2"/>
  <c r="N150" i="2"/>
  <c r="B151" i="2"/>
  <c r="C151" i="2"/>
  <c r="D151" i="2"/>
  <c r="I151" i="2"/>
  <c r="J151" i="2"/>
  <c r="L151" i="2"/>
  <c r="M151" i="2"/>
  <c r="N151" i="2"/>
  <c r="B152" i="2"/>
  <c r="C152" i="2"/>
  <c r="D152" i="2"/>
  <c r="J152" i="2"/>
  <c r="L152" i="2"/>
  <c r="M152" i="2"/>
  <c r="N152" i="2"/>
  <c r="B153" i="2"/>
  <c r="C153" i="2"/>
  <c r="D153" i="2"/>
  <c r="J153" i="2"/>
  <c r="L153" i="2"/>
  <c r="M153" i="2"/>
  <c r="N153" i="2"/>
  <c r="B154" i="2"/>
  <c r="C154" i="2"/>
  <c r="D154" i="2"/>
  <c r="J154" i="2"/>
  <c r="L154" i="2"/>
  <c r="M154" i="2"/>
  <c r="N154" i="2"/>
  <c r="B155" i="2"/>
  <c r="C155" i="2"/>
  <c r="D155" i="2"/>
  <c r="J155" i="2"/>
  <c r="L155" i="2"/>
  <c r="M155" i="2"/>
  <c r="N155" i="2"/>
  <c r="B156" i="2"/>
  <c r="C156" i="2"/>
  <c r="D156" i="2"/>
  <c r="J156" i="2"/>
  <c r="L156" i="2"/>
  <c r="M156" i="2"/>
  <c r="N156" i="2"/>
  <c r="B157" i="2"/>
  <c r="C157" i="2"/>
  <c r="D157" i="2"/>
  <c r="J157" i="2"/>
  <c r="L157" i="2"/>
  <c r="M157" i="2"/>
  <c r="N157" i="2"/>
  <c r="B158" i="2"/>
  <c r="C158" i="2"/>
  <c r="D158" i="2"/>
  <c r="J158" i="2"/>
  <c r="L158" i="2"/>
  <c r="M158" i="2"/>
  <c r="N158" i="2"/>
  <c r="B159" i="2"/>
  <c r="C159" i="2"/>
  <c r="D159" i="2"/>
  <c r="J159" i="2"/>
  <c r="L159" i="2"/>
  <c r="M159" i="2"/>
  <c r="N159" i="2"/>
  <c r="P159" i="2"/>
  <c r="Q159" i="2"/>
  <c r="B160" i="2"/>
  <c r="C160" i="2"/>
  <c r="D160" i="2"/>
  <c r="J160" i="2"/>
  <c r="L160" i="2"/>
  <c r="M160" i="2"/>
  <c r="N160" i="2"/>
  <c r="B161" i="2"/>
  <c r="C161" i="2"/>
  <c r="D161" i="2"/>
  <c r="J161" i="2"/>
  <c r="L161" i="2"/>
  <c r="M161" i="2"/>
  <c r="N161" i="2"/>
  <c r="B162" i="2"/>
  <c r="C162" i="2"/>
  <c r="D162" i="2"/>
  <c r="J162" i="2"/>
  <c r="L162" i="2"/>
  <c r="M162" i="2"/>
  <c r="N162" i="2"/>
  <c r="B163" i="2"/>
  <c r="C163" i="2"/>
  <c r="D163" i="2"/>
  <c r="I163" i="2"/>
  <c r="J163" i="2"/>
  <c r="L163" i="2"/>
  <c r="M163" i="2"/>
  <c r="N163" i="2"/>
  <c r="B164" i="2"/>
  <c r="C164" i="2"/>
  <c r="D164" i="2"/>
  <c r="J164" i="2"/>
  <c r="L164" i="2"/>
  <c r="M164" i="2"/>
  <c r="N164" i="2"/>
  <c r="B165" i="2"/>
  <c r="C165" i="2"/>
  <c r="D165" i="2"/>
  <c r="J165" i="2"/>
  <c r="L165" i="2"/>
  <c r="M165" i="2"/>
  <c r="N165" i="2"/>
  <c r="B166" i="2"/>
  <c r="C166" i="2"/>
  <c r="D166" i="2"/>
  <c r="J166" i="2"/>
  <c r="L166" i="2"/>
  <c r="M166" i="2"/>
  <c r="N166" i="2"/>
  <c r="B167" i="2"/>
  <c r="C167" i="2"/>
  <c r="D167" i="2"/>
  <c r="J167" i="2"/>
  <c r="L167" i="2"/>
  <c r="M167" i="2"/>
  <c r="N167" i="2"/>
  <c r="B168" i="2"/>
  <c r="C168" i="2"/>
  <c r="D168" i="2"/>
  <c r="J168" i="2"/>
  <c r="L168" i="2"/>
  <c r="M168" i="2"/>
  <c r="N168" i="2"/>
  <c r="B169" i="2"/>
  <c r="C169" i="2"/>
  <c r="D169" i="2"/>
  <c r="J169" i="2"/>
  <c r="L169" i="2"/>
  <c r="M169" i="2"/>
  <c r="N169" i="2"/>
  <c r="B170" i="2"/>
  <c r="C170" i="2"/>
  <c r="D170" i="2"/>
  <c r="J170" i="2"/>
  <c r="L170" i="2"/>
  <c r="M170" i="2"/>
  <c r="N170" i="2"/>
  <c r="B171" i="2"/>
  <c r="C171" i="2"/>
  <c r="D171" i="2"/>
  <c r="J171" i="2"/>
  <c r="L171" i="2"/>
  <c r="M171" i="2"/>
  <c r="N171" i="2"/>
  <c r="P171" i="2"/>
  <c r="Q171" i="2"/>
  <c r="B172" i="2"/>
  <c r="C172" i="2"/>
  <c r="D172" i="2"/>
  <c r="J172" i="2"/>
  <c r="L172" i="2"/>
  <c r="M172" i="2"/>
  <c r="N172" i="2"/>
  <c r="B173" i="2"/>
  <c r="C173" i="2"/>
  <c r="D173" i="2"/>
  <c r="J173" i="2"/>
  <c r="L173" i="2"/>
  <c r="M173" i="2"/>
  <c r="N173" i="2"/>
  <c r="B174" i="2"/>
  <c r="C174" i="2"/>
  <c r="D174" i="2"/>
  <c r="J174" i="2"/>
  <c r="L174" i="2"/>
  <c r="M174" i="2"/>
  <c r="N174" i="2"/>
  <c r="B175" i="2"/>
  <c r="C175" i="2"/>
  <c r="D175" i="2"/>
  <c r="I175" i="2"/>
  <c r="J175" i="2"/>
  <c r="L175" i="2"/>
  <c r="M175" i="2"/>
  <c r="N175" i="2"/>
  <c r="B176" i="2"/>
  <c r="C176" i="2"/>
  <c r="D176" i="2"/>
  <c r="J176" i="2"/>
  <c r="L176" i="2"/>
  <c r="M176" i="2"/>
  <c r="N176" i="2"/>
  <c r="B177" i="2"/>
  <c r="C177" i="2"/>
  <c r="D177" i="2"/>
  <c r="J177" i="2"/>
  <c r="L177" i="2"/>
  <c r="M177" i="2"/>
  <c r="N177" i="2"/>
  <c r="B178" i="2"/>
  <c r="C178" i="2"/>
  <c r="D178" i="2"/>
  <c r="J178" i="2"/>
  <c r="L178" i="2"/>
  <c r="M178" i="2"/>
  <c r="N178" i="2"/>
  <c r="B179" i="2"/>
  <c r="C179" i="2"/>
  <c r="D179" i="2"/>
  <c r="J179" i="2"/>
  <c r="L179" i="2"/>
  <c r="M179" i="2"/>
  <c r="N179" i="2"/>
  <c r="B180" i="2"/>
  <c r="C180" i="2"/>
  <c r="D180" i="2"/>
  <c r="J180" i="2"/>
  <c r="L180" i="2"/>
  <c r="M180" i="2"/>
  <c r="N180" i="2"/>
  <c r="B181" i="2"/>
  <c r="C181" i="2"/>
  <c r="D181" i="2"/>
  <c r="J181" i="2"/>
  <c r="L181" i="2"/>
  <c r="M181" i="2"/>
  <c r="N181" i="2"/>
  <c r="B182" i="2"/>
  <c r="C182" i="2"/>
  <c r="D182" i="2"/>
  <c r="J182" i="2"/>
  <c r="L182" i="2"/>
  <c r="M182" i="2"/>
  <c r="N182" i="2"/>
  <c r="B183" i="2"/>
  <c r="C183" i="2"/>
  <c r="D183" i="2"/>
  <c r="J183" i="2"/>
  <c r="L183" i="2"/>
  <c r="M183" i="2"/>
  <c r="N183" i="2"/>
  <c r="P183" i="2"/>
  <c r="Q183" i="2"/>
  <c r="B184" i="2"/>
  <c r="C184" i="2"/>
  <c r="D184" i="2"/>
  <c r="J184" i="2"/>
  <c r="L184" i="2"/>
  <c r="M184" i="2"/>
  <c r="N184" i="2"/>
  <c r="B185" i="2"/>
  <c r="C185" i="2"/>
  <c r="D185" i="2"/>
  <c r="J185" i="2"/>
  <c r="L185" i="2"/>
  <c r="M185" i="2"/>
  <c r="N185" i="2"/>
  <c r="B186" i="2"/>
  <c r="C186" i="2"/>
  <c r="D186" i="2"/>
  <c r="J186" i="2"/>
  <c r="L186" i="2"/>
  <c r="M186" i="2"/>
  <c r="N186" i="2"/>
  <c r="B187" i="2"/>
  <c r="C187" i="2"/>
  <c r="D187" i="2"/>
  <c r="I187" i="2"/>
  <c r="J187" i="2"/>
  <c r="L187" i="2"/>
  <c r="M187" i="2"/>
  <c r="N187" i="2"/>
  <c r="B188" i="2"/>
  <c r="C188" i="2"/>
  <c r="D188" i="2"/>
  <c r="J188" i="2"/>
  <c r="L188" i="2"/>
  <c r="M188" i="2"/>
  <c r="N188" i="2"/>
  <c r="B189" i="2"/>
  <c r="C189" i="2"/>
  <c r="D189" i="2"/>
  <c r="J189" i="2"/>
  <c r="L189" i="2"/>
  <c r="M189" i="2"/>
  <c r="N189" i="2"/>
  <c r="B190" i="2"/>
  <c r="C190" i="2"/>
  <c r="D190" i="2"/>
  <c r="J190" i="2"/>
  <c r="L190" i="2"/>
  <c r="M190" i="2"/>
  <c r="N190" i="2"/>
  <c r="B191" i="2"/>
  <c r="C191" i="2"/>
  <c r="D191" i="2"/>
  <c r="J191" i="2"/>
  <c r="L191" i="2"/>
  <c r="M191" i="2"/>
  <c r="N191" i="2"/>
  <c r="B192" i="2"/>
  <c r="C192" i="2"/>
  <c r="D192" i="2"/>
  <c r="J192" i="2"/>
  <c r="L192" i="2"/>
  <c r="M192" i="2"/>
  <c r="N192" i="2"/>
  <c r="B193" i="2"/>
  <c r="C193" i="2"/>
  <c r="D193" i="2"/>
  <c r="J193" i="2"/>
  <c r="L193" i="2"/>
  <c r="M193" i="2"/>
  <c r="N193" i="2"/>
  <c r="B194" i="2"/>
  <c r="C194" i="2"/>
  <c r="D194" i="2"/>
  <c r="J194" i="2"/>
  <c r="L194" i="2"/>
  <c r="M194" i="2"/>
  <c r="N194" i="2"/>
  <c r="B195" i="2"/>
  <c r="C195" i="2"/>
  <c r="D195" i="2"/>
  <c r="J195" i="2"/>
  <c r="L195" i="2"/>
  <c r="M195" i="2"/>
  <c r="N195" i="2"/>
  <c r="P195" i="2"/>
  <c r="Q195" i="2"/>
  <c r="B196" i="2"/>
  <c r="C196" i="2"/>
  <c r="D196" i="2"/>
  <c r="J196" i="2"/>
  <c r="L196" i="2"/>
  <c r="M196" i="2"/>
  <c r="N196" i="2"/>
  <c r="B197" i="2"/>
  <c r="C197" i="2"/>
  <c r="D197" i="2"/>
  <c r="J197" i="2"/>
  <c r="L197" i="2"/>
  <c r="M197" i="2"/>
  <c r="N197" i="2"/>
  <c r="B198" i="2"/>
  <c r="C198" i="2"/>
  <c r="D198" i="2"/>
  <c r="J198" i="2"/>
  <c r="L198" i="2"/>
  <c r="M198" i="2"/>
  <c r="N198" i="2"/>
  <c r="B199" i="2"/>
  <c r="C199" i="2"/>
  <c r="D199" i="2"/>
  <c r="I199" i="2"/>
  <c r="J199" i="2"/>
  <c r="L199" i="2"/>
  <c r="M199" i="2"/>
  <c r="N199" i="2"/>
  <c r="B200" i="2"/>
  <c r="C200" i="2"/>
  <c r="D200" i="2"/>
  <c r="J200" i="2"/>
  <c r="L200" i="2"/>
  <c r="M200" i="2"/>
  <c r="N200" i="2"/>
  <c r="B201" i="2"/>
  <c r="C201" i="2"/>
  <c r="D201" i="2"/>
  <c r="J201" i="2"/>
  <c r="L201" i="2"/>
  <c r="M201" i="2"/>
  <c r="N201" i="2"/>
  <c r="B202" i="2"/>
  <c r="C202" i="2"/>
  <c r="D202" i="2"/>
  <c r="J202" i="2"/>
  <c r="L202" i="2"/>
  <c r="M202" i="2"/>
  <c r="N202" i="2"/>
  <c r="B203" i="2"/>
  <c r="C203" i="2"/>
  <c r="D203" i="2"/>
  <c r="J203" i="2"/>
  <c r="L203" i="2"/>
  <c r="M203" i="2"/>
  <c r="N203" i="2"/>
  <c r="B204" i="2"/>
  <c r="C204" i="2"/>
  <c r="D204" i="2"/>
  <c r="J204" i="2"/>
  <c r="L204" i="2"/>
  <c r="M204" i="2"/>
  <c r="N204" i="2"/>
  <c r="B205" i="2"/>
  <c r="C205" i="2"/>
  <c r="D205" i="2"/>
  <c r="J205" i="2"/>
  <c r="L205" i="2"/>
  <c r="M205" i="2"/>
  <c r="N205" i="2"/>
  <c r="B206" i="2"/>
  <c r="C206" i="2"/>
  <c r="D206" i="2"/>
  <c r="J206" i="2"/>
  <c r="L206" i="2"/>
  <c r="M206" i="2"/>
  <c r="N206" i="2"/>
  <c r="B207" i="2"/>
  <c r="C207" i="2"/>
  <c r="D207" i="2"/>
  <c r="J207" i="2"/>
  <c r="L207" i="2"/>
  <c r="M207" i="2"/>
  <c r="N207" i="2"/>
  <c r="P207" i="2"/>
  <c r="Q207" i="2"/>
  <c r="B208" i="2"/>
  <c r="C208" i="2"/>
  <c r="D208" i="2"/>
  <c r="J208" i="2"/>
  <c r="L208" i="2"/>
  <c r="M208" i="2"/>
  <c r="N208" i="2"/>
  <c r="B209" i="2"/>
  <c r="C209" i="2"/>
  <c r="D209" i="2"/>
  <c r="J209" i="2"/>
  <c r="L209" i="2"/>
  <c r="M209" i="2"/>
  <c r="N209" i="2"/>
  <c r="B210" i="2"/>
  <c r="C210" i="2"/>
  <c r="D210" i="2"/>
  <c r="J210" i="2"/>
  <c r="L210" i="2"/>
  <c r="M210" i="2"/>
  <c r="N210" i="2"/>
  <c r="B211" i="2"/>
  <c r="C211" i="2"/>
  <c r="D211" i="2"/>
  <c r="I211" i="2"/>
  <c r="J211" i="2"/>
  <c r="L211" i="2"/>
  <c r="M211" i="2"/>
  <c r="N211" i="2"/>
  <c r="B212" i="2"/>
  <c r="C212" i="2"/>
  <c r="D212" i="2"/>
  <c r="J212" i="2"/>
  <c r="L212" i="2"/>
  <c r="M212" i="2"/>
  <c r="N212" i="2"/>
  <c r="B213" i="2"/>
  <c r="C213" i="2"/>
  <c r="D213" i="2"/>
  <c r="J213" i="2"/>
  <c r="L213" i="2"/>
  <c r="M213" i="2"/>
  <c r="N213" i="2"/>
  <c r="B214" i="2"/>
  <c r="C214" i="2"/>
  <c r="D214" i="2"/>
  <c r="J214" i="2"/>
  <c r="L214" i="2"/>
  <c r="M214" i="2"/>
  <c r="N214" i="2"/>
  <c r="B215" i="2"/>
  <c r="C215" i="2"/>
  <c r="D215" i="2"/>
  <c r="J215" i="2"/>
  <c r="L215" i="2"/>
  <c r="M215" i="2"/>
  <c r="N215" i="2"/>
  <c r="B216" i="2"/>
  <c r="C216" i="2"/>
  <c r="D216" i="2"/>
  <c r="J216" i="2"/>
  <c r="L216" i="2"/>
  <c r="M216" i="2"/>
  <c r="N216" i="2"/>
  <c r="B217" i="2"/>
  <c r="C217" i="2"/>
  <c r="D217" i="2"/>
  <c r="J217" i="2"/>
  <c r="L217" i="2"/>
  <c r="M217" i="2"/>
  <c r="N217" i="2"/>
  <c r="B218" i="2"/>
  <c r="C218" i="2"/>
  <c r="D218" i="2"/>
  <c r="J218" i="2"/>
  <c r="L218" i="2"/>
  <c r="M218" i="2"/>
  <c r="N218" i="2"/>
  <c r="B219" i="2"/>
  <c r="C219" i="2"/>
  <c r="D219" i="2"/>
  <c r="J219" i="2"/>
  <c r="L219" i="2"/>
  <c r="M219" i="2"/>
  <c r="N219" i="2"/>
  <c r="P219" i="2"/>
  <c r="Q219" i="2"/>
  <c r="B220" i="2"/>
  <c r="C220" i="2"/>
  <c r="D220" i="2"/>
  <c r="J220" i="2"/>
  <c r="L220" i="2"/>
  <c r="M220" i="2"/>
  <c r="N220" i="2"/>
  <c r="B221" i="2"/>
  <c r="C221" i="2"/>
  <c r="D221" i="2"/>
  <c r="J221" i="2"/>
  <c r="L221" i="2"/>
  <c r="M221" i="2"/>
  <c r="N221" i="2"/>
  <c r="B222" i="2"/>
  <c r="C222" i="2"/>
  <c r="D222" i="2"/>
  <c r="J222" i="2"/>
  <c r="L222" i="2"/>
  <c r="M222" i="2"/>
  <c r="N222" i="2"/>
  <c r="B223" i="2"/>
  <c r="C223" i="2"/>
  <c r="D223" i="2"/>
  <c r="I223" i="2"/>
  <c r="J223" i="2"/>
  <c r="L223" i="2"/>
  <c r="M223" i="2"/>
  <c r="N223" i="2"/>
  <c r="B224" i="2"/>
  <c r="C224" i="2"/>
  <c r="D224" i="2"/>
  <c r="J224" i="2"/>
  <c r="L224" i="2"/>
  <c r="M224" i="2"/>
  <c r="N224" i="2"/>
  <c r="B225" i="2"/>
  <c r="C225" i="2"/>
  <c r="D225" i="2"/>
  <c r="J225" i="2"/>
  <c r="L225" i="2"/>
  <c r="M225" i="2"/>
  <c r="N225" i="2"/>
  <c r="B226" i="2"/>
  <c r="C226" i="2"/>
  <c r="D226" i="2"/>
  <c r="J226" i="2"/>
  <c r="L226" i="2"/>
  <c r="M226" i="2"/>
  <c r="N226" i="2"/>
  <c r="B227" i="2"/>
  <c r="C227" i="2"/>
  <c r="D227" i="2"/>
  <c r="J227" i="2"/>
  <c r="L227" i="2"/>
  <c r="M227" i="2"/>
  <c r="N227" i="2"/>
  <c r="B228" i="2"/>
  <c r="C228" i="2"/>
  <c r="D228" i="2"/>
  <c r="J228" i="2"/>
  <c r="L228" i="2"/>
  <c r="M228" i="2"/>
  <c r="N228" i="2"/>
  <c r="B229" i="2"/>
  <c r="C229" i="2"/>
  <c r="D229" i="2"/>
  <c r="J229" i="2"/>
  <c r="L229" i="2"/>
  <c r="M229" i="2"/>
  <c r="N229" i="2"/>
  <c r="B230" i="2"/>
  <c r="C230" i="2"/>
  <c r="D230" i="2"/>
  <c r="J230" i="2"/>
  <c r="L230" i="2"/>
  <c r="M230" i="2"/>
  <c r="N230" i="2"/>
  <c r="B231" i="2"/>
  <c r="C231" i="2"/>
  <c r="D231" i="2"/>
  <c r="J231" i="2"/>
  <c r="L231" i="2"/>
  <c r="M231" i="2"/>
  <c r="N231" i="2"/>
  <c r="P231" i="2"/>
  <c r="Q231" i="2"/>
  <c r="B232" i="2"/>
  <c r="C232" i="2"/>
  <c r="D232" i="2"/>
  <c r="J232" i="2"/>
  <c r="L232" i="2"/>
  <c r="M232" i="2"/>
  <c r="N232" i="2"/>
  <c r="B233" i="2"/>
  <c r="C233" i="2"/>
  <c r="D233" i="2"/>
  <c r="J233" i="2"/>
  <c r="L233" i="2"/>
  <c r="M233" i="2"/>
  <c r="N233" i="2"/>
  <c r="B234" i="2"/>
  <c r="C234" i="2"/>
  <c r="D234" i="2"/>
  <c r="J234" i="2"/>
  <c r="L234" i="2"/>
  <c r="M234" i="2"/>
  <c r="N234" i="2"/>
  <c r="B235" i="2"/>
  <c r="C235" i="2"/>
  <c r="D235" i="2"/>
  <c r="I235" i="2"/>
  <c r="J235" i="2"/>
  <c r="L235" i="2"/>
  <c r="M235" i="2"/>
  <c r="N235" i="2"/>
  <c r="B236" i="2"/>
  <c r="C236" i="2"/>
  <c r="D236" i="2"/>
  <c r="J236" i="2"/>
  <c r="L236" i="2"/>
  <c r="M236" i="2"/>
  <c r="N236" i="2"/>
  <c r="B237" i="2"/>
  <c r="C237" i="2"/>
  <c r="D237" i="2"/>
  <c r="J237" i="2"/>
  <c r="L237" i="2"/>
  <c r="M237" i="2"/>
  <c r="N237" i="2"/>
  <c r="B238" i="2"/>
  <c r="C238" i="2"/>
  <c r="D238" i="2"/>
  <c r="J238" i="2"/>
  <c r="L238" i="2"/>
  <c r="M238" i="2"/>
  <c r="N238" i="2"/>
  <c r="B239" i="2"/>
  <c r="C239" i="2"/>
  <c r="D239" i="2"/>
  <c r="J239" i="2"/>
  <c r="L239" i="2"/>
  <c r="M239" i="2"/>
  <c r="N239" i="2"/>
  <c r="B240" i="2"/>
  <c r="C240" i="2"/>
  <c r="D240" i="2"/>
  <c r="J240" i="2"/>
  <c r="L240" i="2"/>
  <c r="M240" i="2"/>
  <c r="N240" i="2"/>
  <c r="B241" i="2"/>
  <c r="C241" i="2"/>
  <c r="D241" i="2"/>
  <c r="J241" i="2"/>
  <c r="L241" i="2"/>
  <c r="M241" i="2"/>
  <c r="N241" i="2"/>
  <c r="B242" i="2"/>
  <c r="C242" i="2"/>
  <c r="D242" i="2"/>
  <c r="J242" i="2"/>
  <c r="L242" i="2"/>
  <c r="M242" i="2"/>
  <c r="N242" i="2"/>
  <c r="B243" i="2"/>
  <c r="C243" i="2"/>
  <c r="D243" i="2"/>
  <c r="J243" i="2"/>
  <c r="L243" i="2"/>
  <c r="M243" i="2"/>
  <c r="N243" i="2"/>
  <c r="P243" i="2"/>
  <c r="Q243" i="2"/>
  <c r="B244" i="2"/>
  <c r="C244" i="2"/>
  <c r="D244" i="2"/>
  <c r="J244" i="2"/>
  <c r="L244" i="2"/>
  <c r="M244" i="2"/>
  <c r="N244" i="2"/>
  <c r="B245" i="2"/>
  <c r="C245" i="2"/>
  <c r="D245" i="2"/>
  <c r="J245" i="2"/>
  <c r="L245" i="2"/>
  <c r="M245" i="2"/>
  <c r="N245" i="2"/>
  <c r="B246" i="2"/>
  <c r="C246" i="2"/>
  <c r="D246" i="2"/>
  <c r="J246" i="2"/>
  <c r="L246" i="2"/>
  <c r="M246" i="2"/>
  <c r="N246" i="2"/>
  <c r="B247" i="2"/>
  <c r="C247" i="2"/>
  <c r="D247" i="2"/>
  <c r="I247" i="2"/>
  <c r="J247" i="2"/>
  <c r="L247" i="2"/>
  <c r="M247" i="2"/>
  <c r="N247" i="2"/>
  <c r="B248" i="2"/>
  <c r="C248" i="2"/>
  <c r="D248" i="2"/>
  <c r="J248" i="2"/>
  <c r="L248" i="2"/>
  <c r="M248" i="2"/>
  <c r="N248" i="2"/>
  <c r="B249" i="2"/>
  <c r="C249" i="2"/>
  <c r="D249" i="2"/>
  <c r="J249" i="2"/>
  <c r="L249" i="2"/>
  <c r="M249" i="2"/>
  <c r="N249" i="2"/>
  <c r="B250" i="2"/>
  <c r="C250" i="2"/>
  <c r="D250" i="2"/>
  <c r="J250" i="2"/>
  <c r="L250" i="2"/>
  <c r="M250" i="2"/>
  <c r="N250" i="2"/>
  <c r="B251" i="2"/>
  <c r="C251" i="2"/>
  <c r="D251" i="2"/>
  <c r="J251" i="2"/>
  <c r="L251" i="2"/>
  <c r="M251" i="2"/>
  <c r="N251" i="2"/>
  <c r="B252" i="2"/>
  <c r="C252" i="2"/>
  <c r="D252" i="2"/>
  <c r="J252" i="2"/>
  <c r="L252" i="2"/>
  <c r="M252" i="2"/>
  <c r="N252" i="2"/>
  <c r="B253" i="2"/>
  <c r="C253" i="2"/>
  <c r="D253" i="2"/>
  <c r="J253" i="2"/>
  <c r="L253" i="2"/>
  <c r="M253" i="2"/>
  <c r="N253" i="2"/>
  <c r="B254" i="2"/>
  <c r="C254" i="2"/>
  <c r="D254" i="2"/>
  <c r="J254" i="2"/>
  <c r="L254" i="2"/>
  <c r="M254" i="2"/>
  <c r="N254" i="2"/>
  <c r="B255" i="2"/>
  <c r="C255" i="2"/>
  <c r="D255" i="2"/>
  <c r="J255" i="2"/>
  <c r="L255" i="2"/>
  <c r="M255" i="2"/>
  <c r="N255" i="2"/>
  <c r="P255" i="2"/>
  <c r="Q255" i="2"/>
  <c r="B256" i="2"/>
  <c r="C256" i="2"/>
  <c r="D256" i="2"/>
  <c r="J256" i="2"/>
  <c r="L256" i="2"/>
  <c r="M256" i="2"/>
  <c r="N256" i="2"/>
  <c r="B257" i="2"/>
  <c r="C257" i="2"/>
  <c r="D257" i="2"/>
  <c r="J257" i="2"/>
  <c r="L257" i="2"/>
  <c r="M257" i="2"/>
  <c r="N257" i="2"/>
  <c r="B258" i="2"/>
  <c r="C258" i="2"/>
  <c r="D258" i="2"/>
  <c r="J258" i="2"/>
  <c r="L258" i="2"/>
  <c r="M258" i="2"/>
  <c r="N258" i="2"/>
  <c r="B259" i="2"/>
  <c r="C259" i="2"/>
  <c r="D259" i="2"/>
  <c r="I259" i="2"/>
  <c r="J259" i="2"/>
  <c r="L259" i="2"/>
  <c r="M259" i="2"/>
  <c r="N259" i="2"/>
  <c r="B260" i="2"/>
  <c r="C260" i="2"/>
  <c r="D260" i="2"/>
  <c r="J260" i="2"/>
  <c r="L260" i="2"/>
  <c r="M260" i="2"/>
  <c r="N260" i="2"/>
  <c r="B261" i="2"/>
  <c r="C261" i="2"/>
  <c r="D261" i="2"/>
  <c r="J261" i="2"/>
  <c r="L261" i="2"/>
  <c r="M261" i="2"/>
  <c r="N261" i="2"/>
  <c r="B262" i="2"/>
  <c r="C262" i="2"/>
  <c r="D262" i="2"/>
  <c r="J262" i="2"/>
  <c r="L262" i="2"/>
  <c r="M262" i="2"/>
  <c r="N262" i="2"/>
  <c r="B263" i="2"/>
  <c r="C263" i="2"/>
  <c r="D263" i="2"/>
  <c r="J263" i="2"/>
  <c r="L263" i="2"/>
  <c r="M263" i="2"/>
  <c r="N263" i="2"/>
  <c r="B264" i="2"/>
  <c r="C264" i="2"/>
  <c r="D264" i="2"/>
  <c r="J264" i="2"/>
  <c r="L264" i="2"/>
  <c r="M264" i="2"/>
  <c r="N264" i="2"/>
  <c r="B265" i="2"/>
  <c r="C265" i="2"/>
  <c r="D265" i="2"/>
  <c r="J265" i="2"/>
  <c r="L265" i="2"/>
  <c r="M265" i="2"/>
  <c r="N265" i="2"/>
  <c r="B266" i="2"/>
  <c r="C266" i="2"/>
  <c r="D266" i="2"/>
  <c r="J266" i="2"/>
  <c r="L266" i="2"/>
  <c r="M266" i="2"/>
  <c r="N266" i="2"/>
  <c r="B267" i="2"/>
  <c r="C267" i="2"/>
  <c r="D267" i="2"/>
  <c r="J267" i="2"/>
  <c r="L267" i="2"/>
  <c r="M267" i="2"/>
  <c r="N267" i="2"/>
  <c r="P267" i="2"/>
  <c r="Q267" i="2"/>
  <c r="B268" i="2"/>
  <c r="C268" i="2"/>
  <c r="D268" i="2"/>
  <c r="J268" i="2"/>
  <c r="L268" i="2"/>
  <c r="M268" i="2"/>
  <c r="N268" i="2"/>
  <c r="B269" i="2"/>
  <c r="C269" i="2"/>
  <c r="D269" i="2"/>
  <c r="J269" i="2"/>
  <c r="L269" i="2"/>
  <c r="M269" i="2"/>
  <c r="N269" i="2"/>
  <c r="B270" i="2"/>
  <c r="C270" i="2"/>
  <c r="D270" i="2"/>
  <c r="J270" i="2"/>
  <c r="L270" i="2"/>
  <c r="M270" i="2"/>
  <c r="N270" i="2"/>
  <c r="B271" i="2"/>
  <c r="C271" i="2"/>
  <c r="D271" i="2"/>
  <c r="I271" i="2"/>
  <c r="J271" i="2"/>
  <c r="L271" i="2"/>
  <c r="M271" i="2"/>
  <c r="N271" i="2"/>
  <c r="B272" i="2"/>
  <c r="C272" i="2"/>
  <c r="D272" i="2"/>
  <c r="I272" i="2"/>
  <c r="J272" i="2"/>
  <c r="L272" i="2"/>
  <c r="M272" i="2"/>
  <c r="N272" i="2"/>
  <c r="P272" i="2"/>
  <c r="Q272" i="2"/>
  <c r="E274" i="2"/>
  <c r="F274" i="2"/>
  <c r="G274" i="2"/>
  <c r="H274" i="2"/>
  <c r="I274" i="2"/>
  <c r="J274" i="2"/>
  <c r="P274" i="2"/>
  <c r="Q274" i="2"/>
  <c r="B6" i="5"/>
  <c r="C6" i="5"/>
  <c r="D6" i="5"/>
  <c r="J6" i="5"/>
  <c r="L6" i="5"/>
  <c r="N6" i="5"/>
  <c r="B7" i="5"/>
  <c r="C7" i="5"/>
  <c r="D7" i="5"/>
  <c r="J7" i="5"/>
  <c r="L7" i="5"/>
  <c r="N7" i="5"/>
  <c r="B8" i="5"/>
  <c r="C8" i="5"/>
  <c r="D8" i="5"/>
  <c r="J8" i="5"/>
  <c r="L8" i="5"/>
  <c r="N8" i="5"/>
  <c r="B9" i="5"/>
  <c r="C9" i="5"/>
  <c r="D9" i="5"/>
  <c r="J9" i="5"/>
  <c r="L9" i="5"/>
  <c r="N9" i="5"/>
  <c r="B10" i="5"/>
  <c r="C10" i="5"/>
  <c r="D10" i="5"/>
  <c r="J10" i="5"/>
  <c r="L10" i="5"/>
  <c r="N10" i="5"/>
  <c r="B11" i="5"/>
  <c r="C11" i="5"/>
  <c r="D11" i="5"/>
  <c r="J11" i="5"/>
  <c r="L11" i="5"/>
  <c r="M11" i="5"/>
  <c r="N11" i="5"/>
  <c r="B12" i="5"/>
  <c r="C12" i="5"/>
  <c r="D12" i="5"/>
  <c r="J12" i="5"/>
  <c r="L12" i="5"/>
  <c r="M12" i="5"/>
  <c r="N12" i="5"/>
  <c r="B13" i="5"/>
  <c r="C13" i="5"/>
  <c r="D13" i="5"/>
  <c r="J13" i="5"/>
  <c r="L13" i="5"/>
  <c r="M13" i="5"/>
  <c r="N13" i="5"/>
  <c r="B14" i="5"/>
  <c r="C14" i="5"/>
  <c r="D14" i="5"/>
  <c r="J14" i="5"/>
  <c r="L14" i="5"/>
  <c r="M14" i="5"/>
  <c r="N14" i="5"/>
  <c r="B15" i="5"/>
  <c r="C15" i="5"/>
  <c r="D15" i="5"/>
  <c r="J15" i="5"/>
  <c r="L15" i="5"/>
  <c r="M15" i="5"/>
  <c r="N15" i="5"/>
  <c r="B16" i="5"/>
  <c r="C16" i="5"/>
  <c r="D16" i="5"/>
  <c r="J16" i="5"/>
  <c r="L16" i="5"/>
  <c r="M16" i="5"/>
  <c r="N16" i="5"/>
  <c r="B17" i="5"/>
  <c r="C17" i="5"/>
  <c r="D17" i="5"/>
  <c r="J17" i="5"/>
  <c r="L17" i="5"/>
  <c r="M17" i="5"/>
  <c r="N17" i="5"/>
  <c r="B18" i="5"/>
  <c r="C18" i="5"/>
  <c r="D18" i="5"/>
  <c r="J18" i="5"/>
  <c r="L18" i="5"/>
  <c r="M18" i="5"/>
  <c r="N18" i="5"/>
  <c r="B19" i="5"/>
  <c r="C19" i="5"/>
  <c r="D19" i="5"/>
  <c r="J19" i="5"/>
  <c r="L19" i="5"/>
  <c r="M19" i="5"/>
  <c r="N19" i="5"/>
  <c r="B20" i="5"/>
  <c r="C20" i="5"/>
  <c r="D20" i="5"/>
  <c r="J20" i="5"/>
  <c r="L20" i="5"/>
  <c r="M20" i="5"/>
  <c r="N20" i="5"/>
  <c r="B21" i="5"/>
  <c r="C21" i="5"/>
  <c r="D21" i="5"/>
  <c r="J21" i="5"/>
  <c r="L21" i="5"/>
  <c r="M21" i="5"/>
  <c r="N21" i="5"/>
  <c r="B22" i="5"/>
  <c r="C22" i="5"/>
  <c r="D22" i="5"/>
  <c r="J22" i="5"/>
  <c r="L22" i="5"/>
  <c r="M22" i="5"/>
  <c r="N22" i="5"/>
  <c r="B23" i="5"/>
  <c r="C23" i="5"/>
  <c r="D23" i="5"/>
  <c r="J23" i="5"/>
  <c r="L23" i="5"/>
  <c r="M23" i="5"/>
  <c r="N23" i="5"/>
  <c r="B24" i="5"/>
  <c r="C24" i="5"/>
  <c r="D24" i="5"/>
  <c r="J24" i="5"/>
  <c r="L24" i="5"/>
  <c r="M24" i="5"/>
  <c r="N24" i="5"/>
  <c r="B25" i="5"/>
  <c r="C25" i="5"/>
  <c r="D25" i="5"/>
  <c r="J25" i="5"/>
  <c r="L25" i="5"/>
  <c r="M25" i="5"/>
  <c r="N25" i="5"/>
  <c r="B26" i="5"/>
  <c r="C26" i="5"/>
  <c r="D26" i="5"/>
  <c r="J26" i="5"/>
  <c r="L26" i="5"/>
  <c r="M26" i="5"/>
  <c r="N26" i="5"/>
  <c r="B27" i="5"/>
  <c r="C27" i="5"/>
  <c r="D27" i="5"/>
  <c r="J27" i="5"/>
  <c r="L27" i="5"/>
  <c r="M27" i="5"/>
  <c r="N27" i="5"/>
  <c r="B28" i="5"/>
  <c r="C28" i="5"/>
  <c r="D28" i="5"/>
  <c r="J28" i="5"/>
  <c r="L28" i="5"/>
  <c r="M28" i="5"/>
  <c r="N28" i="5"/>
  <c r="B29" i="5"/>
  <c r="C29" i="5"/>
  <c r="D29" i="5"/>
  <c r="J29" i="5"/>
  <c r="L29" i="5"/>
  <c r="M29" i="5"/>
  <c r="N29" i="5"/>
  <c r="B30" i="5"/>
  <c r="C30" i="5"/>
  <c r="D30" i="5"/>
  <c r="J30" i="5"/>
  <c r="L30" i="5"/>
  <c r="M30" i="5"/>
  <c r="N30" i="5"/>
  <c r="B31" i="5"/>
  <c r="C31" i="5"/>
  <c r="D31" i="5"/>
  <c r="J31" i="5"/>
  <c r="L31" i="5"/>
  <c r="M31" i="5"/>
  <c r="N31" i="5"/>
  <c r="B32" i="5"/>
  <c r="C32" i="5"/>
  <c r="D32" i="5"/>
  <c r="J32" i="5"/>
  <c r="L32" i="5"/>
  <c r="M32" i="5"/>
  <c r="N32" i="5"/>
  <c r="B33" i="5"/>
  <c r="C33" i="5"/>
  <c r="D33" i="5"/>
  <c r="J33" i="5"/>
  <c r="L33" i="5"/>
  <c r="M33" i="5"/>
  <c r="N33" i="5"/>
  <c r="B34" i="5"/>
  <c r="C34" i="5"/>
  <c r="D34" i="5"/>
  <c r="J34" i="5"/>
  <c r="L34" i="5"/>
  <c r="M34" i="5"/>
  <c r="N34" i="5"/>
  <c r="B35" i="5"/>
  <c r="C35" i="5"/>
  <c r="D35" i="5"/>
  <c r="J35" i="5"/>
  <c r="L35" i="5"/>
  <c r="M35" i="5"/>
  <c r="N35" i="5"/>
  <c r="B36" i="5"/>
  <c r="C36" i="5"/>
  <c r="D36" i="5"/>
  <c r="J36" i="5"/>
  <c r="L36" i="5"/>
  <c r="M36" i="5"/>
  <c r="N36" i="5"/>
  <c r="B37" i="5"/>
  <c r="C37" i="5"/>
  <c r="D37" i="5"/>
  <c r="J37" i="5"/>
  <c r="L37" i="5"/>
  <c r="M37" i="5"/>
  <c r="N37" i="5"/>
  <c r="B38" i="5"/>
  <c r="C38" i="5"/>
  <c r="D38" i="5"/>
  <c r="J38" i="5"/>
  <c r="L38" i="5"/>
  <c r="M38" i="5"/>
  <c r="N38" i="5"/>
  <c r="B39" i="5"/>
  <c r="C39" i="5"/>
  <c r="D39" i="5"/>
  <c r="J39" i="5"/>
  <c r="L39" i="5"/>
  <c r="M39" i="5"/>
  <c r="N39" i="5"/>
  <c r="B40" i="5"/>
  <c r="C40" i="5"/>
  <c r="D40" i="5"/>
  <c r="J40" i="5"/>
  <c r="L40" i="5"/>
  <c r="M40" i="5"/>
  <c r="N40" i="5"/>
  <c r="B41" i="5"/>
  <c r="C41" i="5"/>
  <c r="D41" i="5"/>
  <c r="J41" i="5"/>
  <c r="L41" i="5"/>
  <c r="M41" i="5"/>
  <c r="N41" i="5"/>
  <c r="B42" i="5"/>
  <c r="C42" i="5"/>
  <c r="D42" i="5"/>
  <c r="J42" i="5"/>
  <c r="L42" i="5"/>
  <c r="M42" i="5"/>
  <c r="N42" i="5"/>
  <c r="B43" i="5"/>
  <c r="C43" i="5"/>
  <c r="D43" i="5"/>
  <c r="J43" i="5"/>
  <c r="L43" i="5"/>
  <c r="M43" i="5"/>
  <c r="N43" i="5"/>
  <c r="B44" i="5"/>
  <c r="C44" i="5"/>
  <c r="D44" i="5"/>
  <c r="J44" i="5"/>
  <c r="L44" i="5"/>
  <c r="M44" i="5"/>
  <c r="N44" i="5"/>
  <c r="B45" i="5"/>
  <c r="C45" i="5"/>
  <c r="D45" i="5"/>
  <c r="J45" i="5"/>
  <c r="L45" i="5"/>
  <c r="M45" i="5"/>
  <c r="N45" i="5"/>
  <c r="B46" i="5"/>
  <c r="C46" i="5"/>
  <c r="D46" i="5"/>
  <c r="J46" i="5"/>
  <c r="L46" i="5"/>
  <c r="M46" i="5"/>
  <c r="N46" i="5"/>
  <c r="B47" i="5"/>
  <c r="C47" i="5"/>
  <c r="D47" i="5"/>
  <c r="J47" i="5"/>
  <c r="L47" i="5"/>
  <c r="M47" i="5"/>
  <c r="N47" i="5"/>
  <c r="B48" i="5"/>
  <c r="C48" i="5"/>
  <c r="D48" i="5"/>
  <c r="J48" i="5"/>
  <c r="L48" i="5"/>
  <c r="M48" i="5"/>
  <c r="N48" i="5"/>
  <c r="B49" i="5"/>
  <c r="C49" i="5"/>
  <c r="D49" i="5"/>
  <c r="J49" i="5"/>
  <c r="L49" i="5"/>
  <c r="M49" i="5"/>
  <c r="N49" i="5"/>
  <c r="B50" i="5"/>
  <c r="C50" i="5"/>
  <c r="D50" i="5"/>
  <c r="J50" i="5"/>
  <c r="L50" i="5"/>
  <c r="M50" i="5"/>
  <c r="N50" i="5"/>
  <c r="B51" i="5"/>
  <c r="C51" i="5"/>
  <c r="D51" i="5"/>
  <c r="J51" i="5"/>
  <c r="L51" i="5"/>
  <c r="M51" i="5"/>
  <c r="N51" i="5"/>
  <c r="B52" i="5"/>
  <c r="C52" i="5"/>
  <c r="D52" i="5"/>
  <c r="J52" i="5"/>
  <c r="L52" i="5"/>
  <c r="M52" i="5"/>
  <c r="N52" i="5"/>
  <c r="B53" i="5"/>
  <c r="C53" i="5"/>
  <c r="D53" i="5"/>
  <c r="J53" i="5"/>
  <c r="L53" i="5"/>
  <c r="M53" i="5"/>
  <c r="N53" i="5"/>
  <c r="B54" i="5"/>
  <c r="C54" i="5"/>
  <c r="D54" i="5"/>
  <c r="J54" i="5"/>
  <c r="L54" i="5"/>
  <c r="M54" i="5"/>
  <c r="N54" i="5"/>
  <c r="B55" i="5"/>
  <c r="C55" i="5"/>
  <c r="D55" i="5"/>
  <c r="J55" i="5"/>
  <c r="L55" i="5"/>
  <c r="M55" i="5"/>
  <c r="N55" i="5"/>
  <c r="B56" i="5"/>
  <c r="C56" i="5"/>
  <c r="D56" i="5"/>
  <c r="J56" i="5"/>
  <c r="L56" i="5"/>
  <c r="M56" i="5"/>
  <c r="N56" i="5"/>
  <c r="B57" i="5"/>
  <c r="C57" i="5"/>
  <c r="D57" i="5"/>
  <c r="J57" i="5"/>
  <c r="L57" i="5"/>
  <c r="M57" i="5"/>
  <c r="N57" i="5"/>
  <c r="B58" i="5"/>
  <c r="C58" i="5"/>
  <c r="D58" i="5"/>
  <c r="J58" i="5"/>
  <c r="L58" i="5"/>
  <c r="M58" i="5"/>
  <c r="N58" i="5"/>
  <c r="B59" i="5"/>
  <c r="C59" i="5"/>
  <c r="D59" i="5"/>
  <c r="J59" i="5"/>
  <c r="L59" i="5"/>
  <c r="M59" i="5"/>
  <c r="N59" i="5"/>
  <c r="B60" i="5"/>
  <c r="C60" i="5"/>
  <c r="D60" i="5"/>
  <c r="J60" i="5"/>
  <c r="L60" i="5"/>
  <c r="M60" i="5"/>
  <c r="N60" i="5"/>
  <c r="B61" i="5"/>
  <c r="C61" i="5"/>
  <c r="D61" i="5"/>
  <c r="J61" i="5"/>
  <c r="L61" i="5"/>
  <c r="M61" i="5"/>
  <c r="N61" i="5"/>
  <c r="B62" i="5"/>
  <c r="C62" i="5"/>
  <c r="D62" i="5"/>
  <c r="J62" i="5"/>
  <c r="L62" i="5"/>
  <c r="M62" i="5"/>
  <c r="N62" i="5"/>
  <c r="B63" i="5"/>
  <c r="C63" i="5"/>
  <c r="D63" i="5"/>
  <c r="J63" i="5"/>
  <c r="L63" i="5"/>
  <c r="M63" i="5"/>
  <c r="N63" i="5"/>
  <c r="B64" i="5"/>
  <c r="C64" i="5"/>
  <c r="D64" i="5"/>
  <c r="J64" i="5"/>
  <c r="L64" i="5"/>
  <c r="M64" i="5"/>
  <c r="N64" i="5"/>
  <c r="B65" i="5"/>
  <c r="C65" i="5"/>
  <c r="D65" i="5"/>
  <c r="J65" i="5"/>
  <c r="L65" i="5"/>
  <c r="M65" i="5"/>
  <c r="N65" i="5"/>
  <c r="B66" i="5"/>
  <c r="C66" i="5"/>
  <c r="D66" i="5"/>
  <c r="J66" i="5"/>
  <c r="L66" i="5"/>
  <c r="M66" i="5"/>
  <c r="N66" i="5"/>
  <c r="B67" i="5"/>
  <c r="C67" i="5"/>
  <c r="D67" i="5"/>
  <c r="J67" i="5"/>
  <c r="L67" i="5"/>
  <c r="M67" i="5"/>
  <c r="N67" i="5"/>
  <c r="B68" i="5"/>
  <c r="C68" i="5"/>
  <c r="D68" i="5"/>
  <c r="J68" i="5"/>
  <c r="L68" i="5"/>
  <c r="M68" i="5"/>
  <c r="N68" i="5"/>
  <c r="B69" i="5"/>
  <c r="C69" i="5"/>
  <c r="D69" i="5"/>
  <c r="J69" i="5"/>
  <c r="L69" i="5"/>
  <c r="M69" i="5"/>
  <c r="N69" i="5"/>
  <c r="B70" i="5"/>
  <c r="C70" i="5"/>
  <c r="D70" i="5"/>
  <c r="J70" i="5"/>
  <c r="L70" i="5"/>
  <c r="M70" i="5"/>
  <c r="N70" i="5"/>
  <c r="B71" i="5"/>
  <c r="C71" i="5"/>
  <c r="D71" i="5"/>
  <c r="J71" i="5"/>
  <c r="L71" i="5"/>
  <c r="M71" i="5"/>
  <c r="N71" i="5"/>
  <c r="B72" i="5"/>
  <c r="C72" i="5"/>
  <c r="D72" i="5"/>
  <c r="J72" i="5"/>
  <c r="L72" i="5"/>
  <c r="M72" i="5"/>
  <c r="N72" i="5"/>
  <c r="B73" i="5"/>
  <c r="C73" i="5"/>
  <c r="D73" i="5"/>
  <c r="J73" i="5"/>
  <c r="L73" i="5"/>
  <c r="M73" i="5"/>
  <c r="N73" i="5"/>
  <c r="B74" i="5"/>
  <c r="C74" i="5"/>
  <c r="D74" i="5"/>
  <c r="J74" i="5"/>
  <c r="L74" i="5"/>
  <c r="M74" i="5"/>
  <c r="N74" i="5"/>
  <c r="B75" i="5"/>
  <c r="C75" i="5"/>
  <c r="D75" i="5"/>
  <c r="J75" i="5"/>
  <c r="L75" i="5"/>
  <c r="M75" i="5"/>
  <c r="N75" i="5"/>
  <c r="B76" i="5"/>
  <c r="C76" i="5"/>
  <c r="D76" i="5"/>
  <c r="J76" i="5"/>
  <c r="L76" i="5"/>
  <c r="M76" i="5"/>
  <c r="N76" i="5"/>
  <c r="B77" i="5"/>
  <c r="C77" i="5"/>
  <c r="D77" i="5"/>
  <c r="J77" i="5"/>
  <c r="L77" i="5"/>
  <c r="M77" i="5"/>
  <c r="N77" i="5"/>
  <c r="B78" i="5"/>
  <c r="C78" i="5"/>
  <c r="D78" i="5"/>
  <c r="J78" i="5"/>
  <c r="L78" i="5"/>
  <c r="M78" i="5"/>
  <c r="N78" i="5"/>
  <c r="B79" i="5"/>
  <c r="C79" i="5"/>
  <c r="D79" i="5"/>
  <c r="J79" i="5"/>
  <c r="L79" i="5"/>
  <c r="M79" i="5"/>
  <c r="N79" i="5"/>
  <c r="B80" i="5"/>
  <c r="C80" i="5"/>
  <c r="D80" i="5"/>
  <c r="J80" i="5"/>
  <c r="L80" i="5"/>
  <c r="M80" i="5"/>
  <c r="N80" i="5"/>
  <c r="B81" i="5"/>
  <c r="C81" i="5"/>
  <c r="D81" i="5"/>
  <c r="J81" i="5"/>
  <c r="L81" i="5"/>
  <c r="M81" i="5"/>
  <c r="N81" i="5"/>
  <c r="B82" i="5"/>
  <c r="C82" i="5"/>
  <c r="D82" i="5"/>
  <c r="J82" i="5"/>
  <c r="L82" i="5"/>
  <c r="M82" i="5"/>
  <c r="N82" i="5"/>
  <c r="B83" i="5"/>
  <c r="C83" i="5"/>
  <c r="D83" i="5"/>
  <c r="J83" i="5"/>
  <c r="L83" i="5"/>
  <c r="M83" i="5"/>
  <c r="N83" i="5"/>
  <c r="B84" i="5"/>
  <c r="C84" i="5"/>
  <c r="D84" i="5"/>
  <c r="J84" i="5"/>
  <c r="L84" i="5"/>
  <c r="M84" i="5"/>
  <c r="N84" i="5"/>
  <c r="B85" i="5"/>
  <c r="C85" i="5"/>
  <c r="D85" i="5"/>
  <c r="J85" i="5"/>
  <c r="L85" i="5"/>
  <c r="M85" i="5"/>
  <c r="N85" i="5"/>
  <c r="B86" i="5"/>
  <c r="C86" i="5"/>
  <c r="D86" i="5"/>
  <c r="J86" i="5"/>
  <c r="L86" i="5"/>
  <c r="M86" i="5"/>
  <c r="N86" i="5"/>
  <c r="B87" i="5"/>
  <c r="C87" i="5"/>
  <c r="D87" i="5"/>
  <c r="J87" i="5"/>
  <c r="L87" i="5"/>
  <c r="M87" i="5"/>
  <c r="N87" i="5"/>
  <c r="B88" i="5"/>
  <c r="C88" i="5"/>
  <c r="D88" i="5"/>
  <c r="J88" i="5"/>
  <c r="L88" i="5"/>
  <c r="M88" i="5"/>
  <c r="N88" i="5"/>
  <c r="B89" i="5"/>
  <c r="C89" i="5"/>
  <c r="D89" i="5"/>
  <c r="J89" i="5"/>
  <c r="L89" i="5"/>
  <c r="M89" i="5"/>
  <c r="N89" i="5"/>
  <c r="B90" i="5"/>
  <c r="C90" i="5"/>
  <c r="D90" i="5"/>
  <c r="J90" i="5"/>
  <c r="L90" i="5"/>
  <c r="M90" i="5"/>
  <c r="N90" i="5"/>
  <c r="B91" i="5"/>
  <c r="C91" i="5"/>
  <c r="D91" i="5"/>
  <c r="J91" i="5"/>
  <c r="L91" i="5"/>
  <c r="M91" i="5"/>
  <c r="N91" i="5"/>
  <c r="B92" i="5"/>
  <c r="C92" i="5"/>
  <c r="D92" i="5"/>
  <c r="J92" i="5"/>
  <c r="L92" i="5"/>
  <c r="M92" i="5"/>
  <c r="N92" i="5"/>
  <c r="B93" i="5"/>
  <c r="C93" i="5"/>
  <c r="D93" i="5"/>
  <c r="J93" i="5"/>
  <c r="L93" i="5"/>
  <c r="M93" i="5"/>
  <c r="N93" i="5"/>
  <c r="B94" i="5"/>
  <c r="C94" i="5"/>
  <c r="D94" i="5"/>
  <c r="J94" i="5"/>
  <c r="L94" i="5"/>
  <c r="M94" i="5"/>
  <c r="N94" i="5"/>
  <c r="B95" i="5"/>
  <c r="C95" i="5"/>
  <c r="D95" i="5"/>
  <c r="J95" i="5"/>
  <c r="L95" i="5"/>
  <c r="M95" i="5"/>
  <c r="N95" i="5"/>
  <c r="B96" i="5"/>
  <c r="C96" i="5"/>
  <c r="D96" i="5"/>
  <c r="J96" i="5"/>
  <c r="L96" i="5"/>
  <c r="M96" i="5"/>
  <c r="N96" i="5"/>
  <c r="B97" i="5"/>
  <c r="C97" i="5"/>
  <c r="D97" i="5"/>
  <c r="J97" i="5"/>
  <c r="L97" i="5"/>
  <c r="M97" i="5"/>
  <c r="N97" i="5"/>
  <c r="B98" i="5"/>
  <c r="C98" i="5"/>
  <c r="D98" i="5"/>
  <c r="J98" i="5"/>
  <c r="L98" i="5"/>
  <c r="M98" i="5"/>
  <c r="N98" i="5"/>
  <c r="B99" i="5"/>
  <c r="C99" i="5"/>
  <c r="D99" i="5"/>
  <c r="J99" i="5"/>
  <c r="L99" i="5"/>
  <c r="M99" i="5"/>
  <c r="N99" i="5"/>
  <c r="B100" i="5"/>
  <c r="C100" i="5"/>
  <c r="D100" i="5"/>
  <c r="J100" i="5"/>
  <c r="L100" i="5"/>
  <c r="M100" i="5"/>
  <c r="N100" i="5"/>
  <c r="B101" i="5"/>
  <c r="C101" i="5"/>
  <c r="D101" i="5"/>
  <c r="J101" i="5"/>
  <c r="L101" i="5"/>
  <c r="M101" i="5"/>
  <c r="N101" i="5"/>
  <c r="B102" i="5"/>
  <c r="C102" i="5"/>
  <c r="D102" i="5"/>
  <c r="J102" i="5"/>
  <c r="L102" i="5"/>
  <c r="M102" i="5"/>
  <c r="N102" i="5"/>
  <c r="B103" i="5"/>
  <c r="C103" i="5"/>
  <c r="D103" i="5"/>
  <c r="J103" i="5"/>
  <c r="L103" i="5"/>
  <c r="M103" i="5"/>
  <c r="N103" i="5"/>
  <c r="B104" i="5"/>
  <c r="C104" i="5"/>
  <c r="D104" i="5"/>
  <c r="J104" i="5"/>
  <c r="L104" i="5"/>
  <c r="M104" i="5"/>
  <c r="N104" i="5"/>
  <c r="B105" i="5"/>
  <c r="C105" i="5"/>
  <c r="D105" i="5"/>
  <c r="J105" i="5"/>
  <c r="L105" i="5"/>
  <c r="M105" i="5"/>
  <c r="N105" i="5"/>
  <c r="B106" i="5"/>
  <c r="C106" i="5"/>
  <c r="D106" i="5"/>
  <c r="J106" i="5"/>
  <c r="L106" i="5"/>
  <c r="M106" i="5"/>
  <c r="N106" i="5"/>
  <c r="B107" i="5"/>
  <c r="C107" i="5"/>
  <c r="D107" i="5"/>
  <c r="J107" i="5"/>
  <c r="L107" i="5"/>
  <c r="M107" i="5"/>
  <c r="N107" i="5"/>
  <c r="B108" i="5"/>
  <c r="C108" i="5"/>
  <c r="D108" i="5"/>
  <c r="J108" i="5"/>
  <c r="L108" i="5"/>
  <c r="M108" i="5"/>
  <c r="N108" i="5"/>
  <c r="B109" i="5"/>
  <c r="C109" i="5"/>
  <c r="D109" i="5"/>
  <c r="J109" i="5"/>
  <c r="L109" i="5"/>
  <c r="M109" i="5"/>
  <c r="N109" i="5"/>
  <c r="B110" i="5"/>
  <c r="C110" i="5"/>
  <c r="D110" i="5"/>
  <c r="J110" i="5"/>
  <c r="L110" i="5"/>
  <c r="M110" i="5"/>
  <c r="N110" i="5"/>
  <c r="B111" i="5"/>
  <c r="C111" i="5"/>
  <c r="D111" i="5"/>
  <c r="J111" i="5"/>
  <c r="L111" i="5"/>
  <c r="M111" i="5"/>
  <c r="N111" i="5"/>
  <c r="B112" i="5"/>
  <c r="C112" i="5"/>
  <c r="D112" i="5"/>
  <c r="J112" i="5"/>
  <c r="L112" i="5"/>
  <c r="M112" i="5"/>
  <c r="N112" i="5"/>
  <c r="B113" i="5"/>
  <c r="C113" i="5"/>
  <c r="D113" i="5"/>
  <c r="J113" i="5"/>
  <c r="L113" i="5"/>
  <c r="M113" i="5"/>
  <c r="N113" i="5"/>
  <c r="B114" i="5"/>
  <c r="C114" i="5"/>
  <c r="D114" i="5"/>
  <c r="J114" i="5"/>
  <c r="L114" i="5"/>
  <c r="M114" i="5"/>
  <c r="N114" i="5"/>
  <c r="B115" i="5"/>
  <c r="C115" i="5"/>
  <c r="D115" i="5"/>
  <c r="J115" i="5"/>
  <c r="L115" i="5"/>
  <c r="M115" i="5"/>
  <c r="N115" i="5"/>
  <c r="B116" i="5"/>
  <c r="C116" i="5"/>
  <c r="D116" i="5"/>
  <c r="J116" i="5"/>
  <c r="L116" i="5"/>
  <c r="M116" i="5"/>
  <c r="N116" i="5"/>
  <c r="B117" i="5"/>
  <c r="C117" i="5"/>
  <c r="D117" i="5"/>
  <c r="J117" i="5"/>
  <c r="L117" i="5"/>
  <c r="M117" i="5"/>
  <c r="N117" i="5"/>
  <c r="B118" i="5"/>
  <c r="C118" i="5"/>
  <c r="D118" i="5"/>
  <c r="J118" i="5"/>
  <c r="L118" i="5"/>
  <c r="M118" i="5"/>
  <c r="N118" i="5"/>
  <c r="B119" i="5"/>
  <c r="C119" i="5"/>
  <c r="D119" i="5"/>
  <c r="J119" i="5"/>
  <c r="L119" i="5"/>
  <c r="M119" i="5"/>
  <c r="N119" i="5"/>
  <c r="B120" i="5"/>
  <c r="C120" i="5"/>
  <c r="D120" i="5"/>
  <c r="J120" i="5"/>
  <c r="L120" i="5"/>
  <c r="M120" i="5"/>
  <c r="N120" i="5"/>
  <c r="B121" i="5"/>
  <c r="C121" i="5"/>
  <c r="D121" i="5"/>
  <c r="J121" i="5"/>
  <c r="L121" i="5"/>
  <c r="M121" i="5"/>
  <c r="N121" i="5"/>
  <c r="B122" i="5"/>
  <c r="C122" i="5"/>
  <c r="D122" i="5"/>
  <c r="J122" i="5"/>
  <c r="L122" i="5"/>
  <c r="M122" i="5"/>
  <c r="N122" i="5"/>
  <c r="B123" i="5"/>
  <c r="C123" i="5"/>
  <c r="D123" i="5"/>
  <c r="J123" i="5"/>
  <c r="L123" i="5"/>
  <c r="M123" i="5"/>
  <c r="N123" i="5"/>
  <c r="B124" i="5"/>
  <c r="C124" i="5"/>
  <c r="D124" i="5"/>
  <c r="J124" i="5"/>
  <c r="L124" i="5"/>
  <c r="M124" i="5"/>
  <c r="N124" i="5"/>
  <c r="B125" i="5"/>
  <c r="C125" i="5"/>
  <c r="D125" i="5"/>
  <c r="J125" i="5"/>
  <c r="L125" i="5"/>
  <c r="M125" i="5"/>
  <c r="N125" i="5"/>
  <c r="B126" i="5"/>
  <c r="C126" i="5"/>
  <c r="D126" i="5"/>
  <c r="J126" i="5"/>
  <c r="L126" i="5"/>
  <c r="M126" i="5"/>
  <c r="N126" i="5"/>
  <c r="B127" i="5"/>
  <c r="C127" i="5"/>
  <c r="D127" i="5"/>
  <c r="J127" i="5"/>
  <c r="L127" i="5"/>
  <c r="M127" i="5"/>
  <c r="N127" i="5"/>
  <c r="B128" i="5"/>
  <c r="C128" i="5"/>
  <c r="D128" i="5"/>
  <c r="J128" i="5"/>
  <c r="L128" i="5"/>
  <c r="M128" i="5"/>
  <c r="N128" i="5"/>
  <c r="B129" i="5"/>
  <c r="C129" i="5"/>
  <c r="D129" i="5"/>
  <c r="J129" i="5"/>
  <c r="L129" i="5"/>
  <c r="M129" i="5"/>
  <c r="N129" i="5"/>
  <c r="B130" i="5"/>
  <c r="C130" i="5"/>
  <c r="D130" i="5"/>
  <c r="J130" i="5"/>
  <c r="L130" i="5"/>
  <c r="M130" i="5"/>
  <c r="N130" i="5"/>
  <c r="B131" i="5"/>
  <c r="C131" i="5"/>
  <c r="D131" i="5"/>
  <c r="J131" i="5"/>
  <c r="L131" i="5"/>
  <c r="M131" i="5"/>
  <c r="N131" i="5"/>
  <c r="B132" i="5"/>
  <c r="C132" i="5"/>
  <c r="D132" i="5"/>
  <c r="J132" i="5"/>
  <c r="L132" i="5"/>
  <c r="M132" i="5"/>
  <c r="N132" i="5"/>
  <c r="B133" i="5"/>
  <c r="C133" i="5"/>
  <c r="D133" i="5"/>
  <c r="J133" i="5"/>
  <c r="L133" i="5"/>
  <c r="M133" i="5"/>
  <c r="N133" i="5"/>
  <c r="B134" i="5"/>
  <c r="C134" i="5"/>
  <c r="D134" i="5"/>
  <c r="J134" i="5"/>
  <c r="L134" i="5"/>
  <c r="M134" i="5"/>
  <c r="N134" i="5"/>
  <c r="B135" i="5"/>
  <c r="C135" i="5"/>
  <c r="D135" i="5"/>
  <c r="J135" i="5"/>
  <c r="L135" i="5"/>
  <c r="M135" i="5"/>
  <c r="N135" i="5"/>
  <c r="B136" i="5"/>
  <c r="C136" i="5"/>
  <c r="D136" i="5"/>
  <c r="J136" i="5"/>
  <c r="L136" i="5"/>
  <c r="M136" i="5"/>
  <c r="N136" i="5"/>
  <c r="B137" i="5"/>
  <c r="C137" i="5"/>
  <c r="D137" i="5"/>
  <c r="J137" i="5"/>
  <c r="L137" i="5"/>
  <c r="M137" i="5"/>
  <c r="N137" i="5"/>
  <c r="B138" i="5"/>
  <c r="C138" i="5"/>
  <c r="D138" i="5"/>
  <c r="J138" i="5"/>
  <c r="L138" i="5"/>
  <c r="M138" i="5"/>
  <c r="N138" i="5"/>
  <c r="B139" i="5"/>
  <c r="C139" i="5"/>
  <c r="D139" i="5"/>
  <c r="J139" i="5"/>
  <c r="L139" i="5"/>
  <c r="M139" i="5"/>
  <c r="N139" i="5"/>
  <c r="B140" i="5"/>
  <c r="C140" i="5"/>
  <c r="D140" i="5"/>
  <c r="J140" i="5"/>
  <c r="L140" i="5"/>
  <c r="M140" i="5"/>
  <c r="N140" i="5"/>
  <c r="B141" i="5"/>
  <c r="C141" i="5"/>
  <c r="D141" i="5"/>
  <c r="J141" i="5"/>
  <c r="L141" i="5"/>
  <c r="M141" i="5"/>
  <c r="N141" i="5"/>
  <c r="B142" i="5"/>
  <c r="C142" i="5"/>
  <c r="D142" i="5"/>
  <c r="J142" i="5"/>
  <c r="L142" i="5"/>
  <c r="M142" i="5"/>
  <c r="N142" i="5"/>
  <c r="B143" i="5"/>
  <c r="C143" i="5"/>
  <c r="D143" i="5"/>
  <c r="J143" i="5"/>
  <c r="L143" i="5"/>
  <c r="M143" i="5"/>
  <c r="N143" i="5"/>
  <c r="B144" i="5"/>
  <c r="C144" i="5"/>
  <c r="D144" i="5"/>
  <c r="J144" i="5"/>
  <c r="L144" i="5"/>
  <c r="M144" i="5"/>
  <c r="N144" i="5"/>
  <c r="B145" i="5"/>
  <c r="C145" i="5"/>
  <c r="D145" i="5"/>
  <c r="J145" i="5"/>
  <c r="L145" i="5"/>
  <c r="M145" i="5"/>
  <c r="N145" i="5"/>
  <c r="B146" i="5"/>
  <c r="C146" i="5"/>
  <c r="D146" i="5"/>
  <c r="J146" i="5"/>
  <c r="L146" i="5"/>
  <c r="M146" i="5"/>
  <c r="N146" i="5"/>
  <c r="B147" i="5"/>
  <c r="C147" i="5"/>
  <c r="D147" i="5"/>
  <c r="J147" i="5"/>
  <c r="L147" i="5"/>
  <c r="M147" i="5"/>
  <c r="N147" i="5"/>
  <c r="B148" i="5"/>
  <c r="C148" i="5"/>
  <c r="D148" i="5"/>
  <c r="J148" i="5"/>
  <c r="L148" i="5"/>
  <c r="M148" i="5"/>
  <c r="N148" i="5"/>
  <c r="B149" i="5"/>
  <c r="C149" i="5"/>
  <c r="D149" i="5"/>
  <c r="J149" i="5"/>
  <c r="L149" i="5"/>
  <c r="M149" i="5"/>
  <c r="N149" i="5"/>
  <c r="B150" i="5"/>
  <c r="C150" i="5"/>
  <c r="D150" i="5"/>
  <c r="J150" i="5"/>
  <c r="L150" i="5"/>
  <c r="M150" i="5"/>
  <c r="N150" i="5"/>
  <c r="B151" i="5"/>
  <c r="C151" i="5"/>
  <c r="D151" i="5"/>
  <c r="J151" i="5"/>
  <c r="L151" i="5"/>
  <c r="M151" i="5"/>
  <c r="N151" i="5"/>
  <c r="B152" i="5"/>
  <c r="C152" i="5"/>
  <c r="D152" i="5"/>
  <c r="J152" i="5"/>
  <c r="L152" i="5"/>
  <c r="M152" i="5"/>
  <c r="N152" i="5"/>
  <c r="B153" i="5"/>
  <c r="C153" i="5"/>
  <c r="D153" i="5"/>
  <c r="J153" i="5"/>
  <c r="L153" i="5"/>
  <c r="M153" i="5"/>
  <c r="N153" i="5"/>
  <c r="B154" i="5"/>
  <c r="C154" i="5"/>
  <c r="D154" i="5"/>
  <c r="J154" i="5"/>
  <c r="L154" i="5"/>
  <c r="M154" i="5"/>
  <c r="N154" i="5"/>
  <c r="B155" i="5"/>
  <c r="C155" i="5"/>
  <c r="D155" i="5"/>
  <c r="J155" i="5"/>
  <c r="L155" i="5"/>
  <c r="M155" i="5"/>
  <c r="N155" i="5"/>
  <c r="B156" i="5"/>
  <c r="C156" i="5"/>
  <c r="D156" i="5"/>
  <c r="J156" i="5"/>
  <c r="L156" i="5"/>
  <c r="M156" i="5"/>
  <c r="N156" i="5"/>
  <c r="B157" i="5"/>
  <c r="C157" i="5"/>
  <c r="D157" i="5"/>
  <c r="J157" i="5"/>
  <c r="L157" i="5"/>
  <c r="M157" i="5"/>
  <c r="N157" i="5"/>
  <c r="B158" i="5"/>
  <c r="C158" i="5"/>
  <c r="D158" i="5"/>
  <c r="J158" i="5"/>
  <c r="L158" i="5"/>
  <c r="M158" i="5"/>
  <c r="N158" i="5"/>
  <c r="B159" i="5"/>
  <c r="C159" i="5"/>
  <c r="D159" i="5"/>
  <c r="J159" i="5"/>
  <c r="L159" i="5"/>
  <c r="M159" i="5"/>
  <c r="N159" i="5"/>
  <c r="B160" i="5"/>
  <c r="C160" i="5"/>
  <c r="D160" i="5"/>
  <c r="J160" i="5"/>
  <c r="L160" i="5"/>
  <c r="M160" i="5"/>
  <c r="N160" i="5"/>
  <c r="B161" i="5"/>
  <c r="C161" i="5"/>
  <c r="D161" i="5"/>
  <c r="J161" i="5"/>
  <c r="L161" i="5"/>
  <c r="M161" i="5"/>
  <c r="N161" i="5"/>
  <c r="B162" i="5"/>
  <c r="C162" i="5"/>
  <c r="D162" i="5"/>
  <c r="J162" i="5"/>
  <c r="L162" i="5"/>
  <c r="M162" i="5"/>
  <c r="N162" i="5"/>
  <c r="B163" i="5"/>
  <c r="C163" i="5"/>
  <c r="D163" i="5"/>
  <c r="J163" i="5"/>
  <c r="L163" i="5"/>
  <c r="M163" i="5"/>
  <c r="N163" i="5"/>
  <c r="B164" i="5"/>
  <c r="C164" i="5"/>
  <c r="D164" i="5"/>
  <c r="J164" i="5"/>
  <c r="L164" i="5"/>
  <c r="M164" i="5"/>
  <c r="N164" i="5"/>
  <c r="B165" i="5"/>
  <c r="C165" i="5"/>
  <c r="D165" i="5"/>
  <c r="J165" i="5"/>
  <c r="L165" i="5"/>
  <c r="M165" i="5"/>
  <c r="N165" i="5"/>
  <c r="B166" i="5"/>
  <c r="C166" i="5"/>
  <c r="D166" i="5"/>
  <c r="J166" i="5"/>
  <c r="L166" i="5"/>
  <c r="M166" i="5"/>
  <c r="N166" i="5"/>
  <c r="B167" i="5"/>
  <c r="C167" i="5"/>
  <c r="D167" i="5"/>
  <c r="J167" i="5"/>
  <c r="L167" i="5"/>
  <c r="M167" i="5"/>
  <c r="N167" i="5"/>
  <c r="B168" i="5"/>
  <c r="C168" i="5"/>
  <c r="D168" i="5"/>
  <c r="J168" i="5"/>
  <c r="L168" i="5"/>
  <c r="M168" i="5"/>
  <c r="N168" i="5"/>
  <c r="B169" i="5"/>
  <c r="C169" i="5"/>
  <c r="D169" i="5"/>
  <c r="J169" i="5"/>
  <c r="L169" i="5"/>
  <c r="M169" i="5"/>
  <c r="N169" i="5"/>
  <c r="B170" i="5"/>
  <c r="C170" i="5"/>
  <c r="D170" i="5"/>
  <c r="J170" i="5"/>
  <c r="L170" i="5"/>
  <c r="M170" i="5"/>
  <c r="N170" i="5"/>
  <c r="B171" i="5"/>
  <c r="C171" i="5"/>
  <c r="D171" i="5"/>
  <c r="J171" i="5"/>
  <c r="L171" i="5"/>
  <c r="M171" i="5"/>
  <c r="N171" i="5"/>
  <c r="B172" i="5"/>
  <c r="C172" i="5"/>
  <c r="D172" i="5"/>
  <c r="J172" i="5"/>
  <c r="L172" i="5"/>
  <c r="M172" i="5"/>
  <c r="N172" i="5"/>
  <c r="B173" i="5"/>
  <c r="C173" i="5"/>
  <c r="D173" i="5"/>
  <c r="J173" i="5"/>
  <c r="L173" i="5"/>
  <c r="M173" i="5"/>
  <c r="N173" i="5"/>
  <c r="B174" i="5"/>
  <c r="C174" i="5"/>
  <c r="D174" i="5"/>
  <c r="J174" i="5"/>
  <c r="L174" i="5"/>
  <c r="M174" i="5"/>
  <c r="N174" i="5"/>
  <c r="B175" i="5"/>
  <c r="C175" i="5"/>
  <c r="D175" i="5"/>
  <c r="J175" i="5"/>
  <c r="L175" i="5"/>
  <c r="M175" i="5"/>
  <c r="N175" i="5"/>
  <c r="B176" i="5"/>
  <c r="C176" i="5"/>
  <c r="D176" i="5"/>
  <c r="J176" i="5"/>
  <c r="L176" i="5"/>
  <c r="M176" i="5"/>
  <c r="N176" i="5"/>
  <c r="B177" i="5"/>
  <c r="C177" i="5"/>
  <c r="D177" i="5"/>
  <c r="J177" i="5"/>
  <c r="L177" i="5"/>
  <c r="M177" i="5"/>
  <c r="N177" i="5"/>
  <c r="B178" i="5"/>
  <c r="C178" i="5"/>
  <c r="D178" i="5"/>
  <c r="J178" i="5"/>
  <c r="L178" i="5"/>
  <c r="M178" i="5"/>
  <c r="N178" i="5"/>
  <c r="B179" i="5"/>
  <c r="C179" i="5"/>
  <c r="D179" i="5"/>
  <c r="J179" i="5"/>
  <c r="L179" i="5"/>
  <c r="M179" i="5"/>
  <c r="N179" i="5"/>
  <c r="B180" i="5"/>
  <c r="C180" i="5"/>
  <c r="D180" i="5"/>
  <c r="J180" i="5"/>
  <c r="L180" i="5"/>
  <c r="M180" i="5"/>
  <c r="N180" i="5"/>
  <c r="B181" i="5"/>
  <c r="C181" i="5"/>
  <c r="D181" i="5"/>
  <c r="J181" i="5"/>
  <c r="L181" i="5"/>
  <c r="M181" i="5"/>
  <c r="N181" i="5"/>
  <c r="B182" i="5"/>
  <c r="C182" i="5"/>
  <c r="D182" i="5"/>
  <c r="J182" i="5"/>
  <c r="L182" i="5"/>
  <c r="M182" i="5"/>
  <c r="N182" i="5"/>
  <c r="B183" i="5"/>
  <c r="C183" i="5"/>
  <c r="D183" i="5"/>
  <c r="J183" i="5"/>
  <c r="L183" i="5"/>
  <c r="M183" i="5"/>
  <c r="N183" i="5"/>
  <c r="B184" i="5"/>
  <c r="C184" i="5"/>
  <c r="D184" i="5"/>
  <c r="J184" i="5"/>
  <c r="L184" i="5"/>
  <c r="M184" i="5"/>
  <c r="N184" i="5"/>
  <c r="B185" i="5"/>
  <c r="C185" i="5"/>
  <c r="D185" i="5"/>
  <c r="J185" i="5"/>
  <c r="L185" i="5"/>
  <c r="M185" i="5"/>
  <c r="N185" i="5"/>
  <c r="B186" i="5"/>
  <c r="C186" i="5"/>
  <c r="D186" i="5"/>
  <c r="J186" i="5"/>
  <c r="L186" i="5"/>
  <c r="M186" i="5"/>
  <c r="N186" i="5"/>
  <c r="B187" i="5"/>
  <c r="C187" i="5"/>
  <c r="D187" i="5"/>
  <c r="J187" i="5"/>
  <c r="L187" i="5"/>
  <c r="M187" i="5"/>
  <c r="N187" i="5"/>
  <c r="B188" i="5"/>
  <c r="C188" i="5"/>
  <c r="D188" i="5"/>
  <c r="J188" i="5"/>
  <c r="L188" i="5"/>
  <c r="M188" i="5"/>
  <c r="N188" i="5"/>
  <c r="B189" i="5"/>
  <c r="C189" i="5"/>
  <c r="D189" i="5"/>
  <c r="J189" i="5"/>
  <c r="L189" i="5"/>
  <c r="M189" i="5"/>
  <c r="N189" i="5"/>
  <c r="B190" i="5"/>
  <c r="C190" i="5"/>
  <c r="D190" i="5"/>
  <c r="J190" i="5"/>
  <c r="L190" i="5"/>
  <c r="M190" i="5"/>
  <c r="N190" i="5"/>
  <c r="B191" i="5"/>
  <c r="C191" i="5"/>
  <c r="D191" i="5"/>
  <c r="J191" i="5"/>
  <c r="L191" i="5"/>
  <c r="M191" i="5"/>
  <c r="N191" i="5"/>
  <c r="B192" i="5"/>
  <c r="C192" i="5"/>
  <c r="D192" i="5"/>
  <c r="J192" i="5"/>
  <c r="L192" i="5"/>
  <c r="M192" i="5"/>
  <c r="N192" i="5"/>
  <c r="B193" i="5"/>
  <c r="C193" i="5"/>
  <c r="D193" i="5"/>
  <c r="J193" i="5"/>
  <c r="L193" i="5"/>
  <c r="M193" i="5"/>
  <c r="N193" i="5"/>
  <c r="B194" i="5"/>
  <c r="C194" i="5"/>
  <c r="D194" i="5"/>
  <c r="J194" i="5"/>
  <c r="L194" i="5"/>
  <c r="M194" i="5"/>
  <c r="N194" i="5"/>
  <c r="B195" i="5"/>
  <c r="C195" i="5"/>
  <c r="D195" i="5"/>
  <c r="J195" i="5"/>
  <c r="L195" i="5"/>
  <c r="M195" i="5"/>
  <c r="N195" i="5"/>
  <c r="B196" i="5"/>
  <c r="C196" i="5"/>
  <c r="D196" i="5"/>
  <c r="J196" i="5"/>
  <c r="L196" i="5"/>
  <c r="M196" i="5"/>
  <c r="N196" i="5"/>
  <c r="B197" i="5"/>
  <c r="C197" i="5"/>
  <c r="D197" i="5"/>
  <c r="J197" i="5"/>
  <c r="L197" i="5"/>
  <c r="M197" i="5"/>
  <c r="N197" i="5"/>
  <c r="B198" i="5"/>
  <c r="C198" i="5"/>
  <c r="D198" i="5"/>
  <c r="J198" i="5"/>
  <c r="L198" i="5"/>
  <c r="M198" i="5"/>
  <c r="N198" i="5"/>
  <c r="B199" i="5"/>
  <c r="C199" i="5"/>
  <c r="D199" i="5"/>
  <c r="J199" i="5"/>
  <c r="L199" i="5"/>
  <c r="M199" i="5"/>
  <c r="N199" i="5"/>
  <c r="B200" i="5"/>
  <c r="C200" i="5"/>
  <c r="D200" i="5"/>
  <c r="J200" i="5"/>
  <c r="L200" i="5"/>
  <c r="M200" i="5"/>
  <c r="N200" i="5"/>
  <c r="B201" i="5"/>
  <c r="C201" i="5"/>
  <c r="D201" i="5"/>
  <c r="J201" i="5"/>
  <c r="L201" i="5"/>
  <c r="M201" i="5"/>
  <c r="N201" i="5"/>
  <c r="B202" i="5"/>
  <c r="C202" i="5"/>
  <c r="D202" i="5"/>
  <c r="J202" i="5"/>
  <c r="L202" i="5"/>
  <c r="M202" i="5"/>
  <c r="N202" i="5"/>
  <c r="B203" i="5"/>
  <c r="C203" i="5"/>
  <c r="D203" i="5"/>
  <c r="J203" i="5"/>
  <c r="L203" i="5"/>
  <c r="M203" i="5"/>
  <c r="N203" i="5"/>
  <c r="B204" i="5"/>
  <c r="C204" i="5"/>
  <c r="D204" i="5"/>
  <c r="J204" i="5"/>
  <c r="L204" i="5"/>
  <c r="M204" i="5"/>
  <c r="N204" i="5"/>
  <c r="B205" i="5"/>
  <c r="C205" i="5"/>
  <c r="D205" i="5"/>
  <c r="J205" i="5"/>
  <c r="L205" i="5"/>
  <c r="M205" i="5"/>
  <c r="N205" i="5"/>
  <c r="B206" i="5"/>
  <c r="C206" i="5"/>
  <c r="D206" i="5"/>
  <c r="J206" i="5"/>
  <c r="L206" i="5"/>
  <c r="M206" i="5"/>
  <c r="N206" i="5"/>
  <c r="B207" i="5"/>
  <c r="C207" i="5"/>
  <c r="D207" i="5"/>
  <c r="J207" i="5"/>
  <c r="L207" i="5"/>
  <c r="M207" i="5"/>
  <c r="N207" i="5"/>
  <c r="B208" i="5"/>
  <c r="C208" i="5"/>
  <c r="D208" i="5"/>
  <c r="J208" i="5"/>
  <c r="L208" i="5"/>
  <c r="M208" i="5"/>
  <c r="N208" i="5"/>
  <c r="B209" i="5"/>
  <c r="C209" i="5"/>
  <c r="D209" i="5"/>
  <c r="J209" i="5"/>
  <c r="L209" i="5"/>
  <c r="M209" i="5"/>
  <c r="N209" i="5"/>
  <c r="B210" i="5"/>
  <c r="C210" i="5"/>
  <c r="D210" i="5"/>
  <c r="J210" i="5"/>
  <c r="L210" i="5"/>
  <c r="M210" i="5"/>
  <c r="N210" i="5"/>
  <c r="B211" i="5"/>
  <c r="C211" i="5"/>
  <c r="D211" i="5"/>
  <c r="J211" i="5"/>
  <c r="L211" i="5"/>
  <c r="M211" i="5"/>
  <c r="N211" i="5"/>
  <c r="B212" i="5"/>
  <c r="C212" i="5"/>
  <c r="D212" i="5"/>
  <c r="J212" i="5"/>
  <c r="L212" i="5"/>
  <c r="M212" i="5"/>
  <c r="N212" i="5"/>
  <c r="B213" i="5"/>
  <c r="C213" i="5"/>
  <c r="D213" i="5"/>
  <c r="J213" i="5"/>
  <c r="L213" i="5"/>
  <c r="M213" i="5"/>
  <c r="N213" i="5"/>
  <c r="B214" i="5"/>
  <c r="C214" i="5"/>
  <c r="D214" i="5"/>
  <c r="J214" i="5"/>
  <c r="L214" i="5"/>
  <c r="M214" i="5"/>
  <c r="N214" i="5"/>
  <c r="B215" i="5"/>
  <c r="C215" i="5"/>
  <c r="D215" i="5"/>
  <c r="J215" i="5"/>
  <c r="L215" i="5"/>
  <c r="M215" i="5"/>
  <c r="N215" i="5"/>
  <c r="B216" i="5"/>
  <c r="C216" i="5"/>
  <c r="D216" i="5"/>
  <c r="J216" i="5"/>
  <c r="L216" i="5"/>
  <c r="M216" i="5"/>
  <c r="N216" i="5"/>
  <c r="B217" i="5"/>
  <c r="C217" i="5"/>
  <c r="D217" i="5"/>
  <c r="J217" i="5"/>
  <c r="L217" i="5"/>
  <c r="M217" i="5"/>
  <c r="N217" i="5"/>
  <c r="B218" i="5"/>
  <c r="C218" i="5"/>
  <c r="D218" i="5"/>
  <c r="J218" i="5"/>
  <c r="L218" i="5"/>
  <c r="M218" i="5"/>
  <c r="N218" i="5"/>
  <c r="B219" i="5"/>
  <c r="C219" i="5"/>
  <c r="D219" i="5"/>
  <c r="J219" i="5"/>
  <c r="L219" i="5"/>
  <c r="M219" i="5"/>
  <c r="N219" i="5"/>
  <c r="B220" i="5"/>
  <c r="C220" i="5"/>
  <c r="D220" i="5"/>
  <c r="J220" i="5"/>
  <c r="L220" i="5"/>
  <c r="M220" i="5"/>
  <c r="N220" i="5"/>
  <c r="B221" i="5"/>
  <c r="C221" i="5"/>
  <c r="D221" i="5"/>
  <c r="J221" i="5"/>
  <c r="L221" i="5"/>
  <c r="M221" i="5"/>
  <c r="N221" i="5"/>
  <c r="B222" i="5"/>
  <c r="C222" i="5"/>
  <c r="D222" i="5"/>
  <c r="J222" i="5"/>
  <c r="L222" i="5"/>
  <c r="M222" i="5"/>
  <c r="N222" i="5"/>
  <c r="B223" i="5"/>
  <c r="C223" i="5"/>
  <c r="D223" i="5"/>
  <c r="J223" i="5"/>
  <c r="L223" i="5"/>
  <c r="M223" i="5"/>
  <c r="N223" i="5"/>
  <c r="B224" i="5"/>
  <c r="C224" i="5"/>
  <c r="D224" i="5"/>
  <c r="J224" i="5"/>
  <c r="L224" i="5"/>
  <c r="M224" i="5"/>
  <c r="N224" i="5"/>
  <c r="B225" i="5"/>
  <c r="C225" i="5"/>
  <c r="D225" i="5"/>
  <c r="J225" i="5"/>
  <c r="L225" i="5"/>
  <c r="M225" i="5"/>
  <c r="N225" i="5"/>
  <c r="B226" i="5"/>
  <c r="C226" i="5"/>
  <c r="D226" i="5"/>
  <c r="J226" i="5"/>
  <c r="L226" i="5"/>
  <c r="M226" i="5"/>
  <c r="N226" i="5"/>
  <c r="B227" i="5"/>
  <c r="C227" i="5"/>
  <c r="D227" i="5"/>
  <c r="J227" i="5"/>
  <c r="L227" i="5"/>
  <c r="M227" i="5"/>
  <c r="N227" i="5"/>
  <c r="B228" i="5"/>
  <c r="C228" i="5"/>
  <c r="D228" i="5"/>
  <c r="J228" i="5"/>
  <c r="L228" i="5"/>
  <c r="M228" i="5"/>
  <c r="N228" i="5"/>
  <c r="B229" i="5"/>
  <c r="C229" i="5"/>
  <c r="D229" i="5"/>
  <c r="J229" i="5"/>
  <c r="L229" i="5"/>
  <c r="M229" i="5"/>
  <c r="N229" i="5"/>
  <c r="B230" i="5"/>
  <c r="C230" i="5"/>
  <c r="D230" i="5"/>
  <c r="J230" i="5"/>
  <c r="L230" i="5"/>
  <c r="M230" i="5"/>
  <c r="N230" i="5"/>
  <c r="B231" i="5"/>
  <c r="C231" i="5"/>
  <c r="D231" i="5"/>
  <c r="J231" i="5"/>
  <c r="L231" i="5"/>
  <c r="M231" i="5"/>
  <c r="N231" i="5"/>
  <c r="B232" i="5"/>
  <c r="C232" i="5"/>
  <c r="D232" i="5"/>
  <c r="J232" i="5"/>
  <c r="L232" i="5"/>
  <c r="M232" i="5"/>
  <c r="N232" i="5"/>
  <c r="B233" i="5"/>
  <c r="C233" i="5"/>
  <c r="D233" i="5"/>
  <c r="J233" i="5"/>
  <c r="L233" i="5"/>
  <c r="M233" i="5"/>
  <c r="N233" i="5"/>
  <c r="B234" i="5"/>
  <c r="C234" i="5"/>
  <c r="D234" i="5"/>
  <c r="J234" i="5"/>
  <c r="L234" i="5"/>
  <c r="M234" i="5"/>
  <c r="N234" i="5"/>
  <c r="B235" i="5"/>
  <c r="C235" i="5"/>
  <c r="D235" i="5"/>
  <c r="J235" i="5"/>
  <c r="L235" i="5"/>
  <c r="M235" i="5"/>
  <c r="N235" i="5"/>
  <c r="B236" i="5"/>
  <c r="C236" i="5"/>
  <c r="D236" i="5"/>
  <c r="J236" i="5"/>
  <c r="L236" i="5"/>
  <c r="M236" i="5"/>
  <c r="N236" i="5"/>
  <c r="B237" i="5"/>
  <c r="C237" i="5"/>
  <c r="D237" i="5"/>
  <c r="J237" i="5"/>
  <c r="L237" i="5"/>
  <c r="M237" i="5"/>
  <c r="N237" i="5"/>
  <c r="B238" i="5"/>
  <c r="C238" i="5"/>
  <c r="D238" i="5"/>
  <c r="J238" i="5"/>
  <c r="L238" i="5"/>
  <c r="M238" i="5"/>
  <c r="N238" i="5"/>
  <c r="B239" i="5"/>
  <c r="C239" i="5"/>
  <c r="D239" i="5"/>
  <c r="J239" i="5"/>
  <c r="L239" i="5"/>
  <c r="M239" i="5"/>
  <c r="N239" i="5"/>
  <c r="B240" i="5"/>
  <c r="C240" i="5"/>
  <c r="D240" i="5"/>
  <c r="J240" i="5"/>
  <c r="L240" i="5"/>
  <c r="M240" i="5"/>
  <c r="N240" i="5"/>
  <c r="B241" i="5"/>
  <c r="C241" i="5"/>
  <c r="D241" i="5"/>
  <c r="J241" i="5"/>
  <c r="L241" i="5"/>
  <c r="M241" i="5"/>
  <c r="N241" i="5"/>
  <c r="B242" i="5"/>
  <c r="C242" i="5"/>
  <c r="D242" i="5"/>
  <c r="J242" i="5"/>
  <c r="L242" i="5"/>
  <c r="M242" i="5"/>
  <c r="N242" i="5"/>
  <c r="B243" i="5"/>
  <c r="C243" i="5"/>
  <c r="D243" i="5"/>
  <c r="J243" i="5"/>
  <c r="L243" i="5"/>
  <c r="M243" i="5"/>
  <c r="N243" i="5"/>
  <c r="B244" i="5"/>
  <c r="C244" i="5"/>
  <c r="D244" i="5"/>
  <c r="J244" i="5"/>
  <c r="L244" i="5"/>
  <c r="M244" i="5"/>
  <c r="N244" i="5"/>
  <c r="B245" i="5"/>
  <c r="C245" i="5"/>
  <c r="D245" i="5"/>
  <c r="J245" i="5"/>
  <c r="L245" i="5"/>
  <c r="M245" i="5"/>
  <c r="N245" i="5"/>
  <c r="B246" i="5"/>
  <c r="C246" i="5"/>
  <c r="D246" i="5"/>
  <c r="J246" i="5"/>
  <c r="L246" i="5"/>
  <c r="M246" i="5"/>
  <c r="N246" i="5"/>
  <c r="B247" i="5"/>
  <c r="C247" i="5"/>
  <c r="D247" i="5"/>
  <c r="J247" i="5"/>
  <c r="L247" i="5"/>
  <c r="M247" i="5"/>
  <c r="N247" i="5"/>
  <c r="B248" i="5"/>
  <c r="C248" i="5"/>
  <c r="D248" i="5"/>
  <c r="J248" i="5"/>
  <c r="L248" i="5"/>
  <c r="M248" i="5"/>
  <c r="N248" i="5"/>
  <c r="B249" i="5"/>
  <c r="C249" i="5"/>
  <c r="D249" i="5"/>
  <c r="J249" i="5"/>
  <c r="L249" i="5"/>
  <c r="M249" i="5"/>
  <c r="N249" i="5"/>
  <c r="B250" i="5"/>
  <c r="C250" i="5"/>
  <c r="D250" i="5"/>
  <c r="J250" i="5"/>
  <c r="L250" i="5"/>
  <c r="M250" i="5"/>
  <c r="N250" i="5"/>
  <c r="B251" i="5"/>
  <c r="C251" i="5"/>
  <c r="D251" i="5"/>
  <c r="J251" i="5"/>
  <c r="L251" i="5"/>
  <c r="M251" i="5"/>
  <c r="N251" i="5"/>
  <c r="B252" i="5"/>
  <c r="C252" i="5"/>
  <c r="D252" i="5"/>
  <c r="J252" i="5"/>
  <c r="L252" i="5"/>
  <c r="M252" i="5"/>
  <c r="N252" i="5"/>
  <c r="B253" i="5"/>
  <c r="C253" i="5"/>
  <c r="D253" i="5"/>
  <c r="J253" i="5"/>
  <c r="L253" i="5"/>
  <c r="M253" i="5"/>
  <c r="N253" i="5"/>
  <c r="B254" i="5"/>
  <c r="C254" i="5"/>
  <c r="D254" i="5"/>
  <c r="J254" i="5"/>
  <c r="L254" i="5"/>
  <c r="M254" i="5"/>
  <c r="N254" i="5"/>
  <c r="B255" i="5"/>
  <c r="C255" i="5"/>
  <c r="D255" i="5"/>
  <c r="J255" i="5"/>
  <c r="L255" i="5"/>
  <c r="M255" i="5"/>
  <c r="N255" i="5"/>
  <c r="B256" i="5"/>
  <c r="C256" i="5"/>
  <c r="D256" i="5"/>
  <c r="J256" i="5"/>
  <c r="L256" i="5"/>
  <c r="M256" i="5"/>
  <c r="N256" i="5"/>
  <c r="B257" i="5"/>
  <c r="C257" i="5"/>
  <c r="D257" i="5"/>
  <c r="J257" i="5"/>
  <c r="L257" i="5"/>
  <c r="M257" i="5"/>
  <c r="N257" i="5"/>
  <c r="B258" i="5"/>
  <c r="C258" i="5"/>
  <c r="D258" i="5"/>
  <c r="J258" i="5"/>
  <c r="L258" i="5"/>
  <c r="M258" i="5"/>
  <c r="N258" i="5"/>
  <c r="B259" i="5"/>
  <c r="C259" i="5"/>
  <c r="D259" i="5"/>
  <c r="J259" i="5"/>
  <c r="L259" i="5"/>
  <c r="M259" i="5"/>
  <c r="N259" i="5"/>
  <c r="B260" i="5"/>
  <c r="C260" i="5"/>
  <c r="D260" i="5"/>
  <c r="J260" i="5"/>
  <c r="L260" i="5"/>
  <c r="M260" i="5"/>
  <c r="N260" i="5"/>
  <c r="B261" i="5"/>
  <c r="C261" i="5"/>
  <c r="D261" i="5"/>
  <c r="J261" i="5"/>
  <c r="L261" i="5"/>
  <c r="M261" i="5"/>
  <c r="N261" i="5"/>
  <c r="B262" i="5"/>
  <c r="C262" i="5"/>
  <c r="D262" i="5"/>
  <c r="J262" i="5"/>
  <c r="L262" i="5"/>
  <c r="M262" i="5"/>
  <c r="N262" i="5"/>
  <c r="B263" i="5"/>
  <c r="C263" i="5"/>
  <c r="D263" i="5"/>
  <c r="J263" i="5"/>
  <c r="L263" i="5"/>
  <c r="M263" i="5"/>
  <c r="N263" i="5"/>
  <c r="B264" i="5"/>
  <c r="C264" i="5"/>
  <c r="D264" i="5"/>
  <c r="J264" i="5"/>
  <c r="L264" i="5"/>
  <c r="M264" i="5"/>
  <c r="N264" i="5"/>
  <c r="B265" i="5"/>
  <c r="C265" i="5"/>
  <c r="D265" i="5"/>
  <c r="J265" i="5"/>
  <c r="L265" i="5"/>
  <c r="M265" i="5"/>
  <c r="N265" i="5"/>
  <c r="B266" i="5"/>
  <c r="C266" i="5"/>
  <c r="D266" i="5"/>
  <c r="J266" i="5"/>
  <c r="L266" i="5"/>
  <c r="M266" i="5"/>
  <c r="N266" i="5"/>
  <c r="B267" i="5"/>
  <c r="C267" i="5"/>
  <c r="D267" i="5"/>
  <c r="J267" i="5"/>
  <c r="L267" i="5"/>
  <c r="M267" i="5"/>
  <c r="N267" i="5"/>
  <c r="B268" i="5"/>
  <c r="C268" i="5"/>
  <c r="D268" i="5"/>
  <c r="J268" i="5"/>
  <c r="L268" i="5"/>
  <c r="M268" i="5"/>
  <c r="N268" i="5"/>
  <c r="B269" i="5"/>
  <c r="C269" i="5"/>
  <c r="D269" i="5"/>
  <c r="J269" i="5"/>
  <c r="L269" i="5"/>
  <c r="M269" i="5"/>
  <c r="N269" i="5"/>
  <c r="B270" i="5"/>
  <c r="C270" i="5"/>
  <c r="D270" i="5"/>
  <c r="J270" i="5"/>
  <c r="L270" i="5"/>
  <c r="M270" i="5"/>
  <c r="N270" i="5"/>
  <c r="B271" i="5"/>
  <c r="C271" i="5"/>
  <c r="D271" i="5"/>
  <c r="J271" i="5"/>
  <c r="L271" i="5"/>
  <c r="M271" i="5"/>
  <c r="N271" i="5"/>
  <c r="B272" i="5"/>
  <c r="C272" i="5"/>
  <c r="D272" i="5"/>
  <c r="J272" i="5"/>
  <c r="L272" i="5"/>
  <c r="M272" i="5"/>
  <c r="N272" i="5"/>
  <c r="E274" i="5"/>
  <c r="F274" i="5"/>
  <c r="G274" i="5"/>
  <c r="H274" i="5"/>
  <c r="I274" i="5"/>
  <c r="J274" i="5"/>
  <c r="B6" i="1"/>
  <c r="C6" i="1"/>
  <c r="D6" i="1"/>
  <c r="J6" i="1"/>
  <c r="L6" i="1"/>
  <c r="N6" i="1"/>
  <c r="B7" i="1"/>
  <c r="C7" i="1"/>
  <c r="D7" i="1"/>
  <c r="J7" i="1"/>
  <c r="L7" i="1"/>
  <c r="N7" i="1"/>
  <c r="B8" i="1"/>
  <c r="C8" i="1"/>
  <c r="D8" i="1"/>
  <c r="J8" i="1"/>
  <c r="L8" i="1"/>
  <c r="N8" i="1"/>
  <c r="B9" i="1"/>
  <c r="C9" i="1"/>
  <c r="D9" i="1"/>
  <c r="J9" i="1"/>
  <c r="L9" i="1"/>
  <c r="N9" i="1"/>
  <c r="B10" i="1"/>
  <c r="C10" i="1"/>
  <c r="D10" i="1"/>
  <c r="J10" i="1"/>
  <c r="L10" i="1"/>
  <c r="N10" i="1"/>
  <c r="B11" i="1"/>
  <c r="C11" i="1"/>
  <c r="D11" i="1"/>
  <c r="J11" i="1"/>
  <c r="L11" i="1"/>
  <c r="M11" i="1"/>
  <c r="N11" i="1"/>
  <c r="B12" i="1"/>
  <c r="C12" i="1"/>
  <c r="D12" i="1"/>
  <c r="J12" i="1"/>
  <c r="L12" i="1"/>
  <c r="M12" i="1"/>
  <c r="N12" i="1"/>
  <c r="B13" i="1"/>
  <c r="C13" i="1"/>
  <c r="D13" i="1"/>
  <c r="J13" i="1"/>
  <c r="L13" i="1"/>
  <c r="M13" i="1"/>
  <c r="N13" i="1"/>
  <c r="B14" i="1"/>
  <c r="C14" i="1"/>
  <c r="D14" i="1"/>
  <c r="J14" i="1"/>
  <c r="L14" i="1"/>
  <c r="M14" i="1"/>
  <c r="N14" i="1"/>
  <c r="B15" i="1"/>
  <c r="C15" i="1"/>
  <c r="D15" i="1"/>
  <c r="J15" i="1"/>
  <c r="L15" i="1"/>
  <c r="M15" i="1"/>
  <c r="N15" i="1"/>
  <c r="P15" i="1"/>
  <c r="Q15" i="1"/>
  <c r="B16" i="1"/>
  <c r="C16" i="1"/>
  <c r="D16" i="1"/>
  <c r="J16" i="1"/>
  <c r="L16" i="1"/>
  <c r="M16" i="1"/>
  <c r="N16" i="1"/>
  <c r="B17" i="1"/>
  <c r="C17" i="1"/>
  <c r="D17" i="1"/>
  <c r="J17" i="1"/>
  <c r="L17" i="1"/>
  <c r="M17" i="1"/>
  <c r="N17" i="1"/>
  <c r="B18" i="1"/>
  <c r="C18" i="1"/>
  <c r="D18" i="1"/>
  <c r="J18" i="1"/>
  <c r="L18" i="1"/>
  <c r="M18" i="1"/>
  <c r="N18" i="1"/>
  <c r="B19" i="1"/>
  <c r="C19" i="1"/>
  <c r="D19" i="1"/>
  <c r="I19" i="1"/>
  <c r="J19" i="1"/>
  <c r="L19" i="1"/>
  <c r="M19" i="1"/>
  <c r="N19" i="1"/>
  <c r="B20" i="1"/>
  <c r="C20" i="1"/>
  <c r="D20" i="1"/>
  <c r="J20" i="1"/>
  <c r="L20" i="1"/>
  <c r="M20" i="1"/>
  <c r="N20" i="1"/>
  <c r="B21" i="1"/>
  <c r="C21" i="1"/>
  <c r="D21" i="1"/>
  <c r="J21" i="1"/>
  <c r="L21" i="1"/>
  <c r="M21" i="1"/>
  <c r="N21" i="1"/>
  <c r="B22" i="1"/>
  <c r="C22" i="1"/>
  <c r="D22" i="1"/>
  <c r="J22" i="1"/>
  <c r="L22" i="1"/>
  <c r="M22" i="1"/>
  <c r="N22" i="1"/>
  <c r="B23" i="1"/>
  <c r="C23" i="1"/>
  <c r="D23" i="1"/>
  <c r="J23" i="1"/>
  <c r="L23" i="1"/>
  <c r="M23" i="1"/>
  <c r="N23" i="1"/>
  <c r="B24" i="1"/>
  <c r="C24" i="1"/>
  <c r="D24" i="1"/>
  <c r="J24" i="1"/>
  <c r="L24" i="1"/>
  <c r="M24" i="1"/>
  <c r="N24" i="1"/>
  <c r="B25" i="1"/>
  <c r="C25" i="1"/>
  <c r="D25" i="1"/>
  <c r="J25" i="1"/>
  <c r="L25" i="1"/>
  <c r="M25" i="1"/>
  <c r="N25" i="1"/>
  <c r="B26" i="1"/>
  <c r="C26" i="1"/>
  <c r="D26" i="1"/>
  <c r="J26" i="1"/>
  <c r="L26" i="1"/>
  <c r="M26" i="1"/>
  <c r="N26" i="1"/>
  <c r="B27" i="1"/>
  <c r="C27" i="1"/>
  <c r="D27" i="1"/>
  <c r="J27" i="1"/>
  <c r="L27" i="1"/>
  <c r="M27" i="1"/>
  <c r="N27" i="1"/>
  <c r="P27" i="1"/>
  <c r="Q27" i="1"/>
  <c r="B28" i="1"/>
  <c r="C28" i="1"/>
  <c r="D28" i="1"/>
  <c r="J28" i="1"/>
  <c r="L28" i="1"/>
  <c r="M28" i="1"/>
  <c r="N28" i="1"/>
  <c r="B29" i="1"/>
  <c r="C29" i="1"/>
  <c r="D29" i="1"/>
  <c r="J29" i="1"/>
  <c r="L29" i="1"/>
  <c r="M29" i="1"/>
  <c r="N29" i="1"/>
  <c r="B30" i="1"/>
  <c r="C30" i="1"/>
  <c r="D30" i="1"/>
  <c r="J30" i="1"/>
  <c r="L30" i="1"/>
  <c r="M30" i="1"/>
  <c r="N30" i="1"/>
  <c r="B31" i="1"/>
  <c r="C31" i="1"/>
  <c r="D31" i="1"/>
  <c r="J31" i="1"/>
  <c r="L31" i="1"/>
  <c r="M31" i="1"/>
  <c r="N31" i="1"/>
  <c r="B32" i="1"/>
  <c r="C32" i="1"/>
  <c r="D32" i="1"/>
  <c r="J32" i="1"/>
  <c r="L32" i="1"/>
  <c r="M32" i="1"/>
  <c r="N32" i="1"/>
  <c r="B33" i="1"/>
  <c r="C33" i="1"/>
  <c r="D33" i="1"/>
  <c r="J33" i="1"/>
  <c r="L33" i="1"/>
  <c r="M33" i="1"/>
  <c r="N33" i="1"/>
  <c r="B34" i="1"/>
  <c r="C34" i="1"/>
  <c r="D34" i="1"/>
  <c r="J34" i="1"/>
  <c r="L34" i="1"/>
  <c r="M34" i="1"/>
  <c r="N34" i="1"/>
  <c r="B35" i="1"/>
  <c r="C35" i="1"/>
  <c r="D35" i="1"/>
  <c r="J35" i="1"/>
  <c r="L35" i="1"/>
  <c r="M35" i="1"/>
  <c r="N35" i="1"/>
  <c r="B36" i="1"/>
  <c r="C36" i="1"/>
  <c r="D36" i="1"/>
  <c r="J36" i="1"/>
  <c r="L36" i="1"/>
  <c r="M36" i="1"/>
  <c r="N36" i="1"/>
  <c r="B37" i="1"/>
  <c r="C37" i="1"/>
  <c r="D37" i="1"/>
  <c r="J37" i="1"/>
  <c r="L37" i="1"/>
  <c r="M37" i="1"/>
  <c r="N37" i="1"/>
  <c r="B38" i="1"/>
  <c r="C38" i="1"/>
  <c r="D38" i="1"/>
  <c r="J38" i="1"/>
  <c r="L38" i="1"/>
  <c r="M38" i="1"/>
  <c r="N38" i="1"/>
  <c r="B39" i="1"/>
  <c r="C39" i="1"/>
  <c r="D39" i="1"/>
  <c r="J39" i="1"/>
  <c r="L39" i="1"/>
  <c r="M39" i="1"/>
  <c r="N39" i="1"/>
  <c r="P39" i="1"/>
  <c r="Q39" i="1"/>
  <c r="B40" i="1"/>
  <c r="C40" i="1"/>
  <c r="D40" i="1"/>
  <c r="J40" i="1"/>
  <c r="L40" i="1"/>
  <c r="M40" i="1"/>
  <c r="N40" i="1"/>
  <c r="B41" i="1"/>
  <c r="C41" i="1"/>
  <c r="D41" i="1"/>
  <c r="J41" i="1"/>
  <c r="L41" i="1"/>
  <c r="M41" i="1"/>
  <c r="N41" i="1"/>
  <c r="B42" i="1"/>
  <c r="C42" i="1"/>
  <c r="D42" i="1"/>
  <c r="J42" i="1"/>
  <c r="L42" i="1"/>
  <c r="M42" i="1"/>
  <c r="N42" i="1"/>
  <c r="B43" i="1"/>
  <c r="C43" i="1"/>
  <c r="D43" i="1"/>
  <c r="I43" i="1"/>
  <c r="J43" i="1"/>
  <c r="L43" i="1"/>
  <c r="M43" i="1"/>
  <c r="N43" i="1"/>
  <c r="B44" i="1"/>
  <c r="C44" i="1"/>
  <c r="D44" i="1"/>
  <c r="J44" i="1"/>
  <c r="L44" i="1"/>
  <c r="M44" i="1"/>
  <c r="N44" i="1"/>
  <c r="B45" i="1"/>
  <c r="C45" i="1"/>
  <c r="D45" i="1"/>
  <c r="J45" i="1"/>
  <c r="L45" i="1"/>
  <c r="M45" i="1"/>
  <c r="N45" i="1"/>
  <c r="B46" i="1"/>
  <c r="C46" i="1"/>
  <c r="D46" i="1"/>
  <c r="J46" i="1"/>
  <c r="L46" i="1"/>
  <c r="M46" i="1"/>
  <c r="N46" i="1"/>
  <c r="B47" i="1"/>
  <c r="C47" i="1"/>
  <c r="D47" i="1"/>
  <c r="J47" i="1"/>
  <c r="L47" i="1"/>
  <c r="M47" i="1"/>
  <c r="N47" i="1"/>
  <c r="B48" i="1"/>
  <c r="C48" i="1"/>
  <c r="D48" i="1"/>
  <c r="J48" i="1"/>
  <c r="L48" i="1"/>
  <c r="M48" i="1"/>
  <c r="N48" i="1"/>
  <c r="B49" i="1"/>
  <c r="C49" i="1"/>
  <c r="D49" i="1"/>
  <c r="J49" i="1"/>
  <c r="L49" i="1"/>
  <c r="M49" i="1"/>
  <c r="N49" i="1"/>
  <c r="B50" i="1"/>
  <c r="C50" i="1"/>
  <c r="D50" i="1"/>
  <c r="J50" i="1"/>
  <c r="L50" i="1"/>
  <c r="M50" i="1"/>
  <c r="N50" i="1"/>
  <c r="B51" i="1"/>
  <c r="C51" i="1"/>
  <c r="D51" i="1"/>
  <c r="J51" i="1"/>
  <c r="L51" i="1"/>
  <c r="M51" i="1"/>
  <c r="N51" i="1"/>
  <c r="P51" i="1"/>
  <c r="Q51" i="1"/>
  <c r="B52" i="1"/>
  <c r="C52" i="1"/>
  <c r="D52" i="1"/>
  <c r="J52" i="1"/>
  <c r="L52" i="1"/>
  <c r="M52" i="1"/>
  <c r="N52" i="1"/>
  <c r="B53" i="1"/>
  <c r="C53" i="1"/>
  <c r="D53" i="1"/>
  <c r="J53" i="1"/>
  <c r="L53" i="1"/>
  <c r="M53" i="1"/>
  <c r="N53" i="1"/>
  <c r="B54" i="1"/>
  <c r="C54" i="1"/>
  <c r="D54" i="1"/>
  <c r="J54" i="1"/>
  <c r="L54" i="1"/>
  <c r="M54" i="1"/>
  <c r="N54" i="1"/>
  <c r="B55" i="1"/>
  <c r="C55" i="1"/>
  <c r="D55" i="1"/>
  <c r="I55" i="1"/>
  <c r="J55" i="1"/>
  <c r="L55" i="1"/>
  <c r="M55" i="1"/>
  <c r="N55" i="1"/>
  <c r="B56" i="1"/>
  <c r="C56" i="1"/>
  <c r="D56" i="1"/>
  <c r="J56" i="1"/>
  <c r="L56" i="1"/>
  <c r="M56" i="1"/>
  <c r="N56" i="1"/>
  <c r="B57" i="1"/>
  <c r="C57" i="1"/>
  <c r="D57" i="1"/>
  <c r="J57" i="1"/>
  <c r="L57" i="1"/>
  <c r="M57" i="1"/>
  <c r="N57" i="1"/>
  <c r="B58" i="1"/>
  <c r="C58" i="1"/>
  <c r="D58" i="1"/>
  <c r="J58" i="1"/>
  <c r="L58" i="1"/>
  <c r="M58" i="1"/>
  <c r="N58" i="1"/>
  <c r="B59" i="1"/>
  <c r="C59" i="1"/>
  <c r="D59" i="1"/>
  <c r="J59" i="1"/>
  <c r="L59" i="1"/>
  <c r="M59" i="1"/>
  <c r="N59" i="1"/>
  <c r="B60" i="1"/>
  <c r="C60" i="1"/>
  <c r="D60" i="1"/>
  <c r="J60" i="1"/>
  <c r="L60" i="1"/>
  <c r="M60" i="1"/>
  <c r="N60" i="1"/>
  <c r="B61" i="1"/>
  <c r="C61" i="1"/>
  <c r="D61" i="1"/>
  <c r="J61" i="1"/>
  <c r="L61" i="1"/>
  <c r="M61" i="1"/>
  <c r="N61" i="1"/>
  <c r="B62" i="1"/>
  <c r="C62" i="1"/>
  <c r="D62" i="1"/>
  <c r="J62" i="1"/>
  <c r="L62" i="1"/>
  <c r="M62" i="1"/>
  <c r="N62" i="1"/>
  <c r="B63" i="1"/>
  <c r="C63" i="1"/>
  <c r="D63" i="1"/>
  <c r="J63" i="1"/>
  <c r="L63" i="1"/>
  <c r="M63" i="1"/>
  <c r="N63" i="1"/>
  <c r="P63" i="1"/>
  <c r="Q63" i="1"/>
  <c r="B64" i="1"/>
  <c r="C64" i="1"/>
  <c r="D64" i="1"/>
  <c r="J64" i="1"/>
  <c r="L64" i="1"/>
  <c r="M64" i="1"/>
  <c r="N64" i="1"/>
  <c r="B65" i="1"/>
  <c r="C65" i="1"/>
  <c r="D65" i="1"/>
  <c r="J65" i="1"/>
  <c r="L65" i="1"/>
  <c r="M65" i="1"/>
  <c r="N65" i="1"/>
  <c r="B66" i="1"/>
  <c r="C66" i="1"/>
  <c r="D66" i="1"/>
  <c r="J66" i="1"/>
  <c r="L66" i="1"/>
  <c r="M66" i="1"/>
  <c r="N66" i="1"/>
  <c r="B67" i="1"/>
  <c r="C67" i="1"/>
  <c r="D67" i="1"/>
  <c r="I67" i="1"/>
  <c r="J67" i="1"/>
  <c r="L67" i="1"/>
  <c r="M67" i="1"/>
  <c r="N67" i="1"/>
  <c r="B68" i="1"/>
  <c r="C68" i="1"/>
  <c r="D68" i="1"/>
  <c r="J68" i="1"/>
  <c r="L68" i="1"/>
  <c r="M68" i="1"/>
  <c r="N68" i="1"/>
  <c r="B69" i="1"/>
  <c r="C69" i="1"/>
  <c r="D69" i="1"/>
  <c r="J69" i="1"/>
  <c r="L69" i="1"/>
  <c r="M69" i="1"/>
  <c r="N69" i="1"/>
  <c r="B70" i="1"/>
  <c r="C70" i="1"/>
  <c r="D70" i="1"/>
  <c r="J70" i="1"/>
  <c r="L70" i="1"/>
  <c r="M70" i="1"/>
  <c r="N70" i="1"/>
  <c r="B71" i="1"/>
  <c r="C71" i="1"/>
  <c r="D71" i="1"/>
  <c r="J71" i="1"/>
  <c r="L71" i="1"/>
  <c r="M71" i="1"/>
  <c r="N71" i="1"/>
  <c r="B72" i="1"/>
  <c r="C72" i="1"/>
  <c r="D72" i="1"/>
  <c r="J72" i="1"/>
  <c r="L72" i="1"/>
  <c r="M72" i="1"/>
  <c r="N72" i="1"/>
  <c r="B73" i="1"/>
  <c r="C73" i="1"/>
  <c r="D73" i="1"/>
  <c r="J73" i="1"/>
  <c r="L73" i="1"/>
  <c r="M73" i="1"/>
  <c r="N73" i="1"/>
  <c r="B74" i="1"/>
  <c r="C74" i="1"/>
  <c r="D74" i="1"/>
  <c r="J74" i="1"/>
  <c r="L74" i="1"/>
  <c r="M74" i="1"/>
  <c r="N74" i="1"/>
  <c r="B75" i="1"/>
  <c r="C75" i="1"/>
  <c r="D75" i="1"/>
  <c r="J75" i="1"/>
  <c r="L75" i="1"/>
  <c r="M75" i="1"/>
  <c r="N75" i="1"/>
  <c r="P75" i="1"/>
  <c r="Q75" i="1"/>
  <c r="B76" i="1"/>
  <c r="C76" i="1"/>
  <c r="D76" i="1"/>
  <c r="J76" i="1"/>
  <c r="L76" i="1"/>
  <c r="M76" i="1"/>
  <c r="N76" i="1"/>
  <c r="B77" i="1"/>
  <c r="C77" i="1"/>
  <c r="D77" i="1"/>
  <c r="J77" i="1"/>
  <c r="L77" i="1"/>
  <c r="M77" i="1"/>
  <c r="N77" i="1"/>
  <c r="B78" i="1"/>
  <c r="C78" i="1"/>
  <c r="D78" i="1"/>
  <c r="J78" i="1"/>
  <c r="L78" i="1"/>
  <c r="M78" i="1"/>
  <c r="N78" i="1"/>
  <c r="B79" i="1"/>
  <c r="C79" i="1"/>
  <c r="D79" i="1"/>
  <c r="I79" i="1"/>
  <c r="J79" i="1"/>
  <c r="L79" i="1"/>
  <c r="M79" i="1"/>
  <c r="N79" i="1"/>
  <c r="B80" i="1"/>
  <c r="C80" i="1"/>
  <c r="D80" i="1"/>
  <c r="J80" i="1"/>
  <c r="L80" i="1"/>
  <c r="M80" i="1"/>
  <c r="N80" i="1"/>
  <c r="B81" i="1"/>
  <c r="C81" i="1"/>
  <c r="D81" i="1"/>
  <c r="J81" i="1"/>
  <c r="L81" i="1"/>
  <c r="M81" i="1"/>
  <c r="N81" i="1"/>
  <c r="B82" i="1"/>
  <c r="C82" i="1"/>
  <c r="D82" i="1"/>
  <c r="J82" i="1"/>
  <c r="L82" i="1"/>
  <c r="M82" i="1"/>
  <c r="N82" i="1"/>
  <c r="B83" i="1"/>
  <c r="C83" i="1"/>
  <c r="D83" i="1"/>
  <c r="J83" i="1"/>
  <c r="L83" i="1"/>
  <c r="M83" i="1"/>
  <c r="N83" i="1"/>
  <c r="B84" i="1"/>
  <c r="C84" i="1"/>
  <c r="D84" i="1"/>
  <c r="J84" i="1"/>
  <c r="L84" i="1"/>
  <c r="M84" i="1"/>
  <c r="N84" i="1"/>
  <c r="B85" i="1"/>
  <c r="C85" i="1"/>
  <c r="D85" i="1"/>
  <c r="J85" i="1"/>
  <c r="L85" i="1"/>
  <c r="M85" i="1"/>
  <c r="N85" i="1"/>
  <c r="B86" i="1"/>
  <c r="C86" i="1"/>
  <c r="D86" i="1"/>
  <c r="J86" i="1"/>
  <c r="L86" i="1"/>
  <c r="M86" i="1"/>
  <c r="N86" i="1"/>
  <c r="B87" i="1"/>
  <c r="C87" i="1"/>
  <c r="D87" i="1"/>
  <c r="J87" i="1"/>
  <c r="L87" i="1"/>
  <c r="M87" i="1"/>
  <c r="N87" i="1"/>
  <c r="P87" i="1"/>
  <c r="Q87" i="1"/>
  <c r="B88" i="1"/>
  <c r="C88" i="1"/>
  <c r="D88" i="1"/>
  <c r="J88" i="1"/>
  <c r="L88" i="1"/>
  <c r="M88" i="1"/>
  <c r="N88" i="1"/>
  <c r="B89" i="1"/>
  <c r="C89" i="1"/>
  <c r="D89" i="1"/>
  <c r="J89" i="1"/>
  <c r="L89" i="1"/>
  <c r="M89" i="1"/>
  <c r="N89" i="1"/>
  <c r="B90" i="1"/>
  <c r="C90" i="1"/>
  <c r="D90" i="1"/>
  <c r="J90" i="1"/>
  <c r="L90" i="1"/>
  <c r="M90" i="1"/>
  <c r="N90" i="1"/>
  <c r="B91" i="1"/>
  <c r="C91" i="1"/>
  <c r="D91" i="1"/>
  <c r="I91" i="1"/>
  <c r="J91" i="1"/>
  <c r="L91" i="1"/>
  <c r="M91" i="1"/>
  <c r="N91" i="1"/>
  <c r="B92" i="1"/>
  <c r="C92" i="1"/>
  <c r="D92" i="1"/>
  <c r="J92" i="1"/>
  <c r="L92" i="1"/>
  <c r="M92" i="1"/>
  <c r="N92" i="1"/>
  <c r="B93" i="1"/>
  <c r="C93" i="1"/>
  <c r="D93" i="1"/>
  <c r="J93" i="1"/>
  <c r="L93" i="1"/>
  <c r="M93" i="1"/>
  <c r="N93" i="1"/>
  <c r="B94" i="1"/>
  <c r="C94" i="1"/>
  <c r="D94" i="1"/>
  <c r="J94" i="1"/>
  <c r="L94" i="1"/>
  <c r="M94" i="1"/>
  <c r="N94" i="1"/>
  <c r="B95" i="1"/>
  <c r="C95" i="1"/>
  <c r="D95" i="1"/>
  <c r="J95" i="1"/>
  <c r="L95" i="1"/>
  <c r="M95" i="1"/>
  <c r="N95" i="1"/>
  <c r="B96" i="1"/>
  <c r="C96" i="1"/>
  <c r="D96" i="1"/>
  <c r="J96" i="1"/>
  <c r="L96" i="1"/>
  <c r="M96" i="1"/>
  <c r="N96" i="1"/>
  <c r="B97" i="1"/>
  <c r="C97" i="1"/>
  <c r="D97" i="1"/>
  <c r="J97" i="1"/>
  <c r="L97" i="1"/>
  <c r="M97" i="1"/>
  <c r="N97" i="1"/>
  <c r="B98" i="1"/>
  <c r="C98" i="1"/>
  <c r="D98" i="1"/>
  <c r="J98" i="1"/>
  <c r="L98" i="1"/>
  <c r="M98" i="1"/>
  <c r="N98" i="1"/>
  <c r="B99" i="1"/>
  <c r="C99" i="1"/>
  <c r="D99" i="1"/>
  <c r="J99" i="1"/>
  <c r="L99" i="1"/>
  <c r="M99" i="1"/>
  <c r="N99" i="1"/>
  <c r="P99" i="1"/>
  <c r="Q99" i="1"/>
  <c r="B100" i="1"/>
  <c r="C100" i="1"/>
  <c r="D100" i="1"/>
  <c r="J100" i="1"/>
  <c r="L100" i="1"/>
  <c r="M100" i="1"/>
  <c r="N100" i="1"/>
  <c r="B101" i="1"/>
  <c r="C101" i="1"/>
  <c r="D101" i="1"/>
  <c r="J101" i="1"/>
  <c r="L101" i="1"/>
  <c r="M101" i="1"/>
  <c r="N101" i="1"/>
  <c r="B102" i="1"/>
  <c r="C102" i="1"/>
  <c r="D102" i="1"/>
  <c r="J102" i="1"/>
  <c r="L102" i="1"/>
  <c r="M102" i="1"/>
  <c r="N102" i="1"/>
  <c r="B103" i="1"/>
  <c r="C103" i="1"/>
  <c r="D103" i="1"/>
  <c r="I103" i="1"/>
  <c r="J103" i="1"/>
  <c r="L103" i="1"/>
  <c r="M103" i="1"/>
  <c r="N103" i="1"/>
  <c r="B104" i="1"/>
  <c r="C104" i="1"/>
  <c r="D104" i="1"/>
  <c r="J104" i="1"/>
  <c r="L104" i="1"/>
  <c r="M104" i="1"/>
  <c r="N104" i="1"/>
  <c r="B105" i="1"/>
  <c r="C105" i="1"/>
  <c r="D105" i="1"/>
  <c r="J105" i="1"/>
  <c r="L105" i="1"/>
  <c r="M105" i="1"/>
  <c r="N105" i="1"/>
  <c r="B106" i="1"/>
  <c r="C106" i="1"/>
  <c r="D106" i="1"/>
  <c r="J106" i="1"/>
  <c r="L106" i="1"/>
  <c r="M106" i="1"/>
  <c r="N106" i="1"/>
  <c r="B107" i="1"/>
  <c r="C107" i="1"/>
  <c r="D107" i="1"/>
  <c r="J107" i="1"/>
  <c r="L107" i="1"/>
  <c r="M107" i="1"/>
  <c r="N107" i="1"/>
  <c r="B108" i="1"/>
  <c r="C108" i="1"/>
  <c r="D108" i="1"/>
  <c r="J108" i="1"/>
  <c r="L108" i="1"/>
  <c r="M108" i="1"/>
  <c r="N108" i="1"/>
  <c r="B109" i="1"/>
  <c r="C109" i="1"/>
  <c r="D109" i="1"/>
  <c r="J109" i="1"/>
  <c r="L109" i="1"/>
  <c r="M109" i="1"/>
  <c r="N109" i="1"/>
  <c r="B110" i="1"/>
  <c r="C110" i="1"/>
  <c r="D110" i="1"/>
  <c r="J110" i="1"/>
  <c r="L110" i="1"/>
  <c r="M110" i="1"/>
  <c r="N110" i="1"/>
  <c r="B111" i="1"/>
  <c r="C111" i="1"/>
  <c r="D111" i="1"/>
  <c r="J111" i="1"/>
  <c r="L111" i="1"/>
  <c r="M111" i="1"/>
  <c r="N111" i="1"/>
  <c r="P111" i="1"/>
  <c r="Q111" i="1"/>
  <c r="B112" i="1"/>
  <c r="C112" i="1"/>
  <c r="D112" i="1"/>
  <c r="J112" i="1"/>
  <c r="L112" i="1"/>
  <c r="M112" i="1"/>
  <c r="N112" i="1"/>
  <c r="B113" i="1"/>
  <c r="C113" i="1"/>
  <c r="D113" i="1"/>
  <c r="J113" i="1"/>
  <c r="L113" i="1"/>
  <c r="M113" i="1"/>
  <c r="N113" i="1"/>
  <c r="B114" i="1"/>
  <c r="C114" i="1"/>
  <c r="D114" i="1"/>
  <c r="J114" i="1"/>
  <c r="L114" i="1"/>
  <c r="M114" i="1"/>
  <c r="N114" i="1"/>
  <c r="B115" i="1"/>
  <c r="C115" i="1"/>
  <c r="D115" i="1"/>
  <c r="I115" i="1"/>
  <c r="J115" i="1"/>
  <c r="L115" i="1"/>
  <c r="M115" i="1"/>
  <c r="N115" i="1"/>
  <c r="B116" i="1"/>
  <c r="C116" i="1"/>
  <c r="D116" i="1"/>
  <c r="J116" i="1"/>
  <c r="L116" i="1"/>
  <c r="M116" i="1"/>
  <c r="N116" i="1"/>
  <c r="B117" i="1"/>
  <c r="C117" i="1"/>
  <c r="D117" i="1"/>
  <c r="J117" i="1"/>
  <c r="L117" i="1"/>
  <c r="M117" i="1"/>
  <c r="N117" i="1"/>
  <c r="B118" i="1"/>
  <c r="C118" i="1"/>
  <c r="D118" i="1"/>
  <c r="J118" i="1"/>
  <c r="L118" i="1"/>
  <c r="M118" i="1"/>
  <c r="N118" i="1"/>
  <c r="B119" i="1"/>
  <c r="C119" i="1"/>
  <c r="D119" i="1"/>
  <c r="J119" i="1"/>
  <c r="L119" i="1"/>
  <c r="M119" i="1"/>
  <c r="N119" i="1"/>
  <c r="B120" i="1"/>
  <c r="C120" i="1"/>
  <c r="D120" i="1"/>
  <c r="J120" i="1"/>
  <c r="L120" i="1"/>
  <c r="M120" i="1"/>
  <c r="N120" i="1"/>
  <c r="B121" i="1"/>
  <c r="C121" i="1"/>
  <c r="D121" i="1"/>
  <c r="J121" i="1"/>
  <c r="L121" i="1"/>
  <c r="M121" i="1"/>
  <c r="N121" i="1"/>
  <c r="B122" i="1"/>
  <c r="C122" i="1"/>
  <c r="D122" i="1"/>
  <c r="J122" i="1"/>
  <c r="L122" i="1"/>
  <c r="M122" i="1"/>
  <c r="N122" i="1"/>
  <c r="B123" i="1"/>
  <c r="C123" i="1"/>
  <c r="D123" i="1"/>
  <c r="J123" i="1"/>
  <c r="L123" i="1"/>
  <c r="M123" i="1"/>
  <c r="N123" i="1"/>
  <c r="P123" i="1"/>
  <c r="Q123" i="1"/>
  <c r="B124" i="1"/>
  <c r="C124" i="1"/>
  <c r="D124" i="1"/>
  <c r="J124" i="1"/>
  <c r="L124" i="1"/>
  <c r="M124" i="1"/>
  <c r="N124" i="1"/>
  <c r="B125" i="1"/>
  <c r="C125" i="1"/>
  <c r="D125" i="1"/>
  <c r="J125" i="1"/>
  <c r="L125" i="1"/>
  <c r="M125" i="1"/>
  <c r="N125" i="1"/>
  <c r="B126" i="1"/>
  <c r="C126" i="1"/>
  <c r="D126" i="1"/>
  <c r="J126" i="1"/>
  <c r="L126" i="1"/>
  <c r="M126" i="1"/>
  <c r="N126" i="1"/>
  <c r="B127" i="1"/>
  <c r="C127" i="1"/>
  <c r="D127" i="1"/>
  <c r="I127" i="1"/>
  <c r="J127" i="1"/>
  <c r="L127" i="1"/>
  <c r="M127" i="1"/>
  <c r="N127" i="1"/>
  <c r="B128" i="1"/>
  <c r="C128" i="1"/>
  <c r="D128" i="1"/>
  <c r="J128" i="1"/>
  <c r="L128" i="1"/>
  <c r="M128" i="1"/>
  <c r="N128" i="1"/>
  <c r="B129" i="1"/>
  <c r="C129" i="1"/>
  <c r="D129" i="1"/>
  <c r="J129" i="1"/>
  <c r="L129" i="1"/>
  <c r="M129" i="1"/>
  <c r="N129" i="1"/>
  <c r="B130" i="1"/>
  <c r="C130" i="1"/>
  <c r="D130" i="1"/>
  <c r="J130" i="1"/>
  <c r="L130" i="1"/>
  <c r="M130" i="1"/>
  <c r="N130" i="1"/>
  <c r="B131" i="1"/>
  <c r="C131" i="1"/>
  <c r="D131" i="1"/>
  <c r="J131" i="1"/>
  <c r="L131" i="1"/>
  <c r="M131" i="1"/>
  <c r="N131" i="1"/>
  <c r="B132" i="1"/>
  <c r="C132" i="1"/>
  <c r="D132" i="1"/>
  <c r="J132" i="1"/>
  <c r="L132" i="1"/>
  <c r="M132" i="1"/>
  <c r="N132" i="1"/>
  <c r="B133" i="1"/>
  <c r="C133" i="1"/>
  <c r="D133" i="1"/>
  <c r="J133" i="1"/>
  <c r="L133" i="1"/>
  <c r="M133" i="1"/>
  <c r="N133" i="1"/>
  <c r="B134" i="1"/>
  <c r="C134" i="1"/>
  <c r="D134" i="1"/>
  <c r="J134" i="1"/>
  <c r="L134" i="1"/>
  <c r="M134" i="1"/>
  <c r="N134" i="1"/>
  <c r="B135" i="1"/>
  <c r="C135" i="1"/>
  <c r="D135" i="1"/>
  <c r="J135" i="1"/>
  <c r="L135" i="1"/>
  <c r="M135" i="1"/>
  <c r="N135" i="1"/>
  <c r="P135" i="1"/>
  <c r="Q135" i="1"/>
  <c r="B136" i="1"/>
  <c r="C136" i="1"/>
  <c r="D136" i="1"/>
  <c r="J136" i="1"/>
  <c r="L136" i="1"/>
  <c r="M136" i="1"/>
  <c r="N136" i="1"/>
  <c r="B137" i="1"/>
  <c r="C137" i="1"/>
  <c r="D137" i="1"/>
  <c r="J137" i="1"/>
  <c r="L137" i="1"/>
  <c r="M137" i="1"/>
  <c r="N137" i="1"/>
  <c r="B138" i="1"/>
  <c r="C138" i="1"/>
  <c r="D138" i="1"/>
  <c r="J138" i="1"/>
  <c r="L138" i="1"/>
  <c r="M138" i="1"/>
  <c r="N138" i="1"/>
  <c r="B139" i="1"/>
  <c r="C139" i="1"/>
  <c r="D139" i="1"/>
  <c r="I139" i="1"/>
  <c r="J139" i="1"/>
  <c r="L139" i="1"/>
  <c r="M139" i="1"/>
  <c r="N139" i="1"/>
  <c r="B140" i="1"/>
  <c r="C140" i="1"/>
  <c r="D140" i="1"/>
  <c r="J140" i="1"/>
  <c r="L140" i="1"/>
  <c r="M140" i="1"/>
  <c r="N140" i="1"/>
  <c r="B141" i="1"/>
  <c r="C141" i="1"/>
  <c r="D141" i="1"/>
  <c r="J141" i="1"/>
  <c r="L141" i="1"/>
  <c r="M141" i="1"/>
  <c r="N141" i="1"/>
  <c r="B142" i="1"/>
  <c r="C142" i="1"/>
  <c r="D142" i="1"/>
  <c r="J142" i="1"/>
  <c r="L142" i="1"/>
  <c r="M142" i="1"/>
  <c r="N142" i="1"/>
  <c r="B143" i="1"/>
  <c r="C143" i="1"/>
  <c r="D143" i="1"/>
  <c r="J143" i="1"/>
  <c r="L143" i="1"/>
  <c r="M143" i="1"/>
  <c r="N143" i="1"/>
  <c r="B144" i="1"/>
  <c r="C144" i="1"/>
  <c r="D144" i="1"/>
  <c r="J144" i="1"/>
  <c r="L144" i="1"/>
  <c r="M144" i="1"/>
  <c r="N144" i="1"/>
  <c r="B145" i="1"/>
  <c r="C145" i="1"/>
  <c r="D145" i="1"/>
  <c r="J145" i="1"/>
  <c r="L145" i="1"/>
  <c r="M145" i="1"/>
  <c r="N145" i="1"/>
  <c r="B146" i="1"/>
  <c r="C146" i="1"/>
  <c r="D146" i="1"/>
  <c r="J146" i="1"/>
  <c r="L146" i="1"/>
  <c r="M146" i="1"/>
  <c r="N146" i="1"/>
  <c r="B147" i="1"/>
  <c r="C147" i="1"/>
  <c r="D147" i="1"/>
  <c r="J147" i="1"/>
  <c r="L147" i="1"/>
  <c r="M147" i="1"/>
  <c r="N147" i="1"/>
  <c r="P147" i="1"/>
  <c r="Q147" i="1"/>
  <c r="B148" i="1"/>
  <c r="C148" i="1"/>
  <c r="D148" i="1"/>
  <c r="J148" i="1"/>
  <c r="L148" i="1"/>
  <c r="M148" i="1"/>
  <c r="N148" i="1"/>
  <c r="B149" i="1"/>
  <c r="C149" i="1"/>
  <c r="D149" i="1"/>
  <c r="J149" i="1"/>
  <c r="L149" i="1"/>
  <c r="M149" i="1"/>
  <c r="N149" i="1"/>
  <c r="B150" i="1"/>
  <c r="C150" i="1"/>
  <c r="D150" i="1"/>
  <c r="J150" i="1"/>
  <c r="L150" i="1"/>
  <c r="M150" i="1"/>
  <c r="N150" i="1"/>
  <c r="B151" i="1"/>
  <c r="C151" i="1"/>
  <c r="D151" i="1"/>
  <c r="I151" i="1"/>
  <c r="J151" i="1"/>
  <c r="L151" i="1"/>
  <c r="M151" i="1"/>
  <c r="N151" i="1"/>
  <c r="B152" i="1"/>
  <c r="C152" i="1"/>
  <c r="D152" i="1"/>
  <c r="J152" i="1"/>
  <c r="L152" i="1"/>
  <c r="M152" i="1"/>
  <c r="N152" i="1"/>
  <c r="B153" i="1"/>
  <c r="C153" i="1"/>
  <c r="D153" i="1"/>
  <c r="J153" i="1"/>
  <c r="L153" i="1"/>
  <c r="M153" i="1"/>
  <c r="N153" i="1"/>
  <c r="B154" i="1"/>
  <c r="C154" i="1"/>
  <c r="D154" i="1"/>
  <c r="J154" i="1"/>
  <c r="L154" i="1"/>
  <c r="M154" i="1"/>
  <c r="N154" i="1"/>
  <c r="B155" i="1"/>
  <c r="C155" i="1"/>
  <c r="D155" i="1"/>
  <c r="J155" i="1"/>
  <c r="L155" i="1"/>
  <c r="M155" i="1"/>
  <c r="N155" i="1"/>
  <c r="B156" i="1"/>
  <c r="C156" i="1"/>
  <c r="D156" i="1"/>
  <c r="J156" i="1"/>
  <c r="L156" i="1"/>
  <c r="M156" i="1"/>
  <c r="N156" i="1"/>
  <c r="B157" i="1"/>
  <c r="C157" i="1"/>
  <c r="D157" i="1"/>
  <c r="J157" i="1"/>
  <c r="L157" i="1"/>
  <c r="M157" i="1"/>
  <c r="N157" i="1"/>
  <c r="B158" i="1"/>
  <c r="C158" i="1"/>
  <c r="D158" i="1"/>
  <c r="J158" i="1"/>
  <c r="L158" i="1"/>
  <c r="M158" i="1"/>
  <c r="N158" i="1"/>
  <c r="B159" i="1"/>
  <c r="C159" i="1"/>
  <c r="D159" i="1"/>
  <c r="J159" i="1"/>
  <c r="L159" i="1"/>
  <c r="M159" i="1"/>
  <c r="N159" i="1"/>
  <c r="P159" i="1"/>
  <c r="Q159" i="1"/>
  <c r="B160" i="1"/>
  <c r="C160" i="1"/>
  <c r="D160" i="1"/>
  <c r="J160" i="1"/>
  <c r="L160" i="1"/>
  <c r="M160" i="1"/>
  <c r="N160" i="1"/>
  <c r="B161" i="1"/>
  <c r="C161" i="1"/>
  <c r="D161" i="1"/>
  <c r="J161" i="1"/>
  <c r="L161" i="1"/>
  <c r="M161" i="1"/>
  <c r="N161" i="1"/>
  <c r="B162" i="1"/>
  <c r="C162" i="1"/>
  <c r="D162" i="1"/>
  <c r="J162" i="1"/>
  <c r="L162" i="1"/>
  <c r="M162" i="1"/>
  <c r="N162" i="1"/>
  <c r="B163" i="1"/>
  <c r="C163" i="1"/>
  <c r="D163" i="1"/>
  <c r="I163" i="1"/>
  <c r="J163" i="1"/>
  <c r="L163" i="1"/>
  <c r="M163" i="1"/>
  <c r="N163" i="1"/>
  <c r="B164" i="1"/>
  <c r="C164" i="1"/>
  <c r="D164" i="1"/>
  <c r="J164" i="1"/>
  <c r="L164" i="1"/>
  <c r="M164" i="1"/>
  <c r="N164" i="1"/>
  <c r="B165" i="1"/>
  <c r="C165" i="1"/>
  <c r="D165" i="1"/>
  <c r="J165" i="1"/>
  <c r="L165" i="1"/>
  <c r="M165" i="1"/>
  <c r="N165" i="1"/>
  <c r="B166" i="1"/>
  <c r="C166" i="1"/>
  <c r="D166" i="1"/>
  <c r="J166" i="1"/>
  <c r="L166" i="1"/>
  <c r="M166" i="1"/>
  <c r="N166" i="1"/>
  <c r="B167" i="1"/>
  <c r="C167" i="1"/>
  <c r="D167" i="1"/>
  <c r="J167" i="1"/>
  <c r="L167" i="1"/>
  <c r="M167" i="1"/>
  <c r="N167" i="1"/>
  <c r="B168" i="1"/>
  <c r="C168" i="1"/>
  <c r="D168" i="1"/>
  <c r="J168" i="1"/>
  <c r="L168" i="1"/>
  <c r="M168" i="1"/>
  <c r="N168" i="1"/>
  <c r="B169" i="1"/>
  <c r="C169" i="1"/>
  <c r="D169" i="1"/>
  <c r="J169" i="1"/>
  <c r="L169" i="1"/>
  <c r="M169" i="1"/>
  <c r="N169" i="1"/>
  <c r="B170" i="1"/>
  <c r="C170" i="1"/>
  <c r="D170" i="1"/>
  <c r="J170" i="1"/>
  <c r="L170" i="1"/>
  <c r="M170" i="1"/>
  <c r="N170" i="1"/>
  <c r="B171" i="1"/>
  <c r="C171" i="1"/>
  <c r="D171" i="1"/>
  <c r="J171" i="1"/>
  <c r="L171" i="1"/>
  <c r="M171" i="1"/>
  <c r="N171" i="1"/>
  <c r="P171" i="1"/>
  <c r="Q171" i="1"/>
  <c r="B172" i="1"/>
  <c r="C172" i="1"/>
  <c r="D172" i="1"/>
  <c r="J172" i="1"/>
  <c r="L172" i="1"/>
  <c r="M172" i="1"/>
  <c r="N172" i="1"/>
  <c r="B173" i="1"/>
  <c r="C173" i="1"/>
  <c r="D173" i="1"/>
  <c r="J173" i="1"/>
  <c r="L173" i="1"/>
  <c r="M173" i="1"/>
  <c r="N173" i="1"/>
  <c r="B174" i="1"/>
  <c r="C174" i="1"/>
  <c r="D174" i="1"/>
  <c r="J174" i="1"/>
  <c r="L174" i="1"/>
  <c r="M174" i="1"/>
  <c r="N174" i="1"/>
  <c r="B175" i="1"/>
  <c r="C175" i="1"/>
  <c r="D175" i="1"/>
  <c r="I175" i="1"/>
  <c r="J175" i="1"/>
  <c r="L175" i="1"/>
  <c r="M175" i="1"/>
  <c r="N175" i="1"/>
  <c r="B176" i="1"/>
  <c r="C176" i="1"/>
  <c r="D176" i="1"/>
  <c r="J176" i="1"/>
  <c r="L176" i="1"/>
  <c r="M176" i="1"/>
  <c r="N176" i="1"/>
  <c r="B177" i="1"/>
  <c r="C177" i="1"/>
  <c r="D177" i="1"/>
  <c r="J177" i="1"/>
  <c r="L177" i="1"/>
  <c r="M177" i="1"/>
  <c r="N177" i="1"/>
  <c r="B178" i="1"/>
  <c r="C178" i="1"/>
  <c r="D178" i="1"/>
  <c r="J178" i="1"/>
  <c r="L178" i="1"/>
  <c r="M178" i="1"/>
  <c r="N178" i="1"/>
  <c r="B179" i="1"/>
  <c r="C179" i="1"/>
  <c r="D179" i="1"/>
  <c r="J179" i="1"/>
  <c r="L179" i="1"/>
  <c r="M179" i="1"/>
  <c r="N179" i="1"/>
  <c r="B180" i="1"/>
  <c r="C180" i="1"/>
  <c r="D180" i="1"/>
  <c r="J180" i="1"/>
  <c r="L180" i="1"/>
  <c r="M180" i="1"/>
  <c r="N180" i="1"/>
  <c r="B181" i="1"/>
  <c r="C181" i="1"/>
  <c r="D181" i="1"/>
  <c r="J181" i="1"/>
  <c r="L181" i="1"/>
  <c r="M181" i="1"/>
  <c r="N181" i="1"/>
  <c r="B182" i="1"/>
  <c r="C182" i="1"/>
  <c r="D182" i="1"/>
  <c r="J182" i="1"/>
  <c r="L182" i="1"/>
  <c r="M182" i="1"/>
  <c r="N182" i="1"/>
  <c r="B183" i="1"/>
  <c r="C183" i="1"/>
  <c r="D183" i="1"/>
  <c r="J183" i="1"/>
  <c r="L183" i="1"/>
  <c r="M183" i="1"/>
  <c r="N183" i="1"/>
  <c r="P183" i="1"/>
  <c r="Q183" i="1"/>
  <c r="B184" i="1"/>
  <c r="C184" i="1"/>
  <c r="D184" i="1"/>
  <c r="J184" i="1"/>
  <c r="L184" i="1"/>
  <c r="M184" i="1"/>
  <c r="N184" i="1"/>
  <c r="B185" i="1"/>
  <c r="C185" i="1"/>
  <c r="D185" i="1"/>
  <c r="J185" i="1"/>
  <c r="L185" i="1"/>
  <c r="M185" i="1"/>
  <c r="N185" i="1"/>
  <c r="B186" i="1"/>
  <c r="C186" i="1"/>
  <c r="D186" i="1"/>
  <c r="J186" i="1"/>
  <c r="L186" i="1"/>
  <c r="M186" i="1"/>
  <c r="N186" i="1"/>
  <c r="B187" i="1"/>
  <c r="C187" i="1"/>
  <c r="D187" i="1"/>
  <c r="I187" i="1"/>
  <c r="J187" i="1"/>
  <c r="L187" i="1"/>
  <c r="M187" i="1"/>
  <c r="N187" i="1"/>
  <c r="B188" i="1"/>
  <c r="C188" i="1"/>
  <c r="D188" i="1"/>
  <c r="J188" i="1"/>
  <c r="L188" i="1"/>
  <c r="M188" i="1"/>
  <c r="N188" i="1"/>
  <c r="B189" i="1"/>
  <c r="C189" i="1"/>
  <c r="D189" i="1"/>
  <c r="J189" i="1"/>
  <c r="L189" i="1"/>
  <c r="M189" i="1"/>
  <c r="N189" i="1"/>
  <c r="B190" i="1"/>
  <c r="C190" i="1"/>
  <c r="D190" i="1"/>
  <c r="J190" i="1"/>
  <c r="L190" i="1"/>
  <c r="M190" i="1"/>
  <c r="N190" i="1"/>
  <c r="B191" i="1"/>
  <c r="C191" i="1"/>
  <c r="D191" i="1"/>
  <c r="J191" i="1"/>
  <c r="L191" i="1"/>
  <c r="M191" i="1"/>
  <c r="N191" i="1"/>
  <c r="B192" i="1"/>
  <c r="C192" i="1"/>
  <c r="D192" i="1"/>
  <c r="J192" i="1"/>
  <c r="L192" i="1"/>
  <c r="M192" i="1"/>
  <c r="N192" i="1"/>
  <c r="B193" i="1"/>
  <c r="C193" i="1"/>
  <c r="D193" i="1"/>
  <c r="J193" i="1"/>
  <c r="L193" i="1"/>
  <c r="M193" i="1"/>
  <c r="N193" i="1"/>
  <c r="B194" i="1"/>
  <c r="C194" i="1"/>
  <c r="D194" i="1"/>
  <c r="J194" i="1"/>
  <c r="L194" i="1"/>
  <c r="M194" i="1"/>
  <c r="N194" i="1"/>
  <c r="B195" i="1"/>
  <c r="C195" i="1"/>
  <c r="D195" i="1"/>
  <c r="J195" i="1"/>
  <c r="L195" i="1"/>
  <c r="M195" i="1"/>
  <c r="N195" i="1"/>
  <c r="P195" i="1"/>
  <c r="Q195" i="1"/>
  <c r="B196" i="1"/>
  <c r="C196" i="1"/>
  <c r="D196" i="1"/>
  <c r="J196" i="1"/>
  <c r="L196" i="1"/>
  <c r="M196" i="1"/>
  <c r="N196" i="1"/>
  <c r="B197" i="1"/>
  <c r="C197" i="1"/>
  <c r="D197" i="1"/>
  <c r="J197" i="1"/>
  <c r="L197" i="1"/>
  <c r="M197" i="1"/>
  <c r="N197" i="1"/>
  <c r="B198" i="1"/>
  <c r="C198" i="1"/>
  <c r="D198" i="1"/>
  <c r="J198" i="1"/>
  <c r="L198" i="1"/>
  <c r="M198" i="1"/>
  <c r="N198" i="1"/>
  <c r="B199" i="1"/>
  <c r="C199" i="1"/>
  <c r="D199" i="1"/>
  <c r="I199" i="1"/>
  <c r="J199" i="1"/>
  <c r="L199" i="1"/>
  <c r="M199" i="1"/>
  <c r="N199" i="1"/>
  <c r="B200" i="1"/>
  <c r="C200" i="1"/>
  <c r="D200" i="1"/>
  <c r="J200" i="1"/>
  <c r="L200" i="1"/>
  <c r="M200" i="1"/>
  <c r="N200" i="1"/>
  <c r="B201" i="1"/>
  <c r="C201" i="1"/>
  <c r="D201" i="1"/>
  <c r="J201" i="1"/>
  <c r="L201" i="1"/>
  <c r="M201" i="1"/>
  <c r="N201" i="1"/>
  <c r="B202" i="1"/>
  <c r="C202" i="1"/>
  <c r="D202" i="1"/>
  <c r="J202" i="1"/>
  <c r="L202" i="1"/>
  <c r="M202" i="1"/>
  <c r="N202" i="1"/>
  <c r="B203" i="1"/>
  <c r="C203" i="1"/>
  <c r="D203" i="1"/>
  <c r="J203" i="1"/>
  <c r="L203" i="1"/>
  <c r="M203" i="1"/>
  <c r="N203" i="1"/>
  <c r="B204" i="1"/>
  <c r="C204" i="1"/>
  <c r="D204" i="1"/>
  <c r="J204" i="1"/>
  <c r="L204" i="1"/>
  <c r="M204" i="1"/>
  <c r="N204" i="1"/>
  <c r="B205" i="1"/>
  <c r="C205" i="1"/>
  <c r="D205" i="1"/>
  <c r="J205" i="1"/>
  <c r="L205" i="1"/>
  <c r="M205" i="1"/>
  <c r="N205" i="1"/>
  <c r="B206" i="1"/>
  <c r="C206" i="1"/>
  <c r="D206" i="1"/>
  <c r="J206" i="1"/>
  <c r="L206" i="1"/>
  <c r="M206" i="1"/>
  <c r="N206" i="1"/>
  <c r="B207" i="1"/>
  <c r="C207" i="1"/>
  <c r="D207" i="1"/>
  <c r="J207" i="1"/>
  <c r="L207" i="1"/>
  <c r="M207" i="1"/>
  <c r="N207" i="1"/>
  <c r="P207" i="1"/>
  <c r="Q207" i="1"/>
  <c r="B208" i="1"/>
  <c r="C208" i="1"/>
  <c r="D208" i="1"/>
  <c r="J208" i="1"/>
  <c r="L208" i="1"/>
  <c r="M208" i="1"/>
  <c r="N208" i="1"/>
  <c r="B209" i="1"/>
  <c r="C209" i="1"/>
  <c r="D209" i="1"/>
  <c r="J209" i="1"/>
  <c r="L209" i="1"/>
  <c r="M209" i="1"/>
  <c r="N209" i="1"/>
  <c r="B210" i="1"/>
  <c r="C210" i="1"/>
  <c r="D210" i="1"/>
  <c r="J210" i="1"/>
  <c r="L210" i="1"/>
  <c r="M210" i="1"/>
  <c r="N210" i="1"/>
  <c r="B211" i="1"/>
  <c r="C211" i="1"/>
  <c r="D211" i="1"/>
  <c r="I211" i="1"/>
  <c r="J211" i="1"/>
  <c r="L211" i="1"/>
  <c r="M211" i="1"/>
  <c r="N211" i="1"/>
  <c r="B212" i="1"/>
  <c r="C212" i="1"/>
  <c r="D212" i="1"/>
  <c r="J212" i="1"/>
  <c r="L212" i="1"/>
  <c r="M212" i="1"/>
  <c r="N212" i="1"/>
  <c r="B213" i="1"/>
  <c r="C213" i="1"/>
  <c r="D213" i="1"/>
  <c r="J213" i="1"/>
  <c r="L213" i="1"/>
  <c r="M213" i="1"/>
  <c r="N213" i="1"/>
  <c r="B214" i="1"/>
  <c r="C214" i="1"/>
  <c r="D214" i="1"/>
  <c r="J214" i="1"/>
  <c r="L214" i="1"/>
  <c r="M214" i="1"/>
  <c r="N214" i="1"/>
  <c r="B215" i="1"/>
  <c r="C215" i="1"/>
  <c r="D215" i="1"/>
  <c r="J215" i="1"/>
  <c r="L215" i="1"/>
  <c r="M215" i="1"/>
  <c r="N215" i="1"/>
  <c r="B216" i="1"/>
  <c r="C216" i="1"/>
  <c r="D216" i="1"/>
  <c r="J216" i="1"/>
  <c r="L216" i="1"/>
  <c r="M216" i="1"/>
  <c r="N216" i="1"/>
  <c r="B217" i="1"/>
  <c r="C217" i="1"/>
  <c r="D217" i="1"/>
  <c r="J217" i="1"/>
  <c r="L217" i="1"/>
  <c r="M217" i="1"/>
  <c r="N217" i="1"/>
  <c r="B218" i="1"/>
  <c r="C218" i="1"/>
  <c r="D218" i="1"/>
  <c r="J218" i="1"/>
  <c r="L218" i="1"/>
  <c r="M218" i="1"/>
  <c r="N218" i="1"/>
  <c r="B219" i="1"/>
  <c r="C219" i="1"/>
  <c r="D219" i="1"/>
  <c r="J219" i="1"/>
  <c r="L219" i="1"/>
  <c r="M219" i="1"/>
  <c r="N219" i="1"/>
  <c r="P219" i="1"/>
  <c r="Q219" i="1"/>
  <c r="B220" i="1"/>
  <c r="C220" i="1"/>
  <c r="D220" i="1"/>
  <c r="J220" i="1"/>
  <c r="L220" i="1"/>
  <c r="M220" i="1"/>
  <c r="N220" i="1"/>
  <c r="B221" i="1"/>
  <c r="C221" i="1"/>
  <c r="D221" i="1"/>
  <c r="J221" i="1"/>
  <c r="L221" i="1"/>
  <c r="M221" i="1"/>
  <c r="N221" i="1"/>
  <c r="B222" i="1"/>
  <c r="C222" i="1"/>
  <c r="D222" i="1"/>
  <c r="J222" i="1"/>
  <c r="L222" i="1"/>
  <c r="M222" i="1"/>
  <c r="N222" i="1"/>
  <c r="B223" i="1"/>
  <c r="C223" i="1"/>
  <c r="D223" i="1"/>
  <c r="I223" i="1"/>
  <c r="J223" i="1"/>
  <c r="L223" i="1"/>
  <c r="M223" i="1"/>
  <c r="N223" i="1"/>
  <c r="B224" i="1"/>
  <c r="C224" i="1"/>
  <c r="D224" i="1"/>
  <c r="J224" i="1"/>
  <c r="L224" i="1"/>
  <c r="M224" i="1"/>
  <c r="N224" i="1"/>
  <c r="B225" i="1"/>
  <c r="C225" i="1"/>
  <c r="D225" i="1"/>
  <c r="J225" i="1"/>
  <c r="L225" i="1"/>
  <c r="M225" i="1"/>
  <c r="N225" i="1"/>
  <c r="B226" i="1"/>
  <c r="C226" i="1"/>
  <c r="D226" i="1"/>
  <c r="J226" i="1"/>
  <c r="L226" i="1"/>
  <c r="M226" i="1"/>
  <c r="N226" i="1"/>
  <c r="B227" i="1"/>
  <c r="C227" i="1"/>
  <c r="D227" i="1"/>
  <c r="J227" i="1"/>
  <c r="L227" i="1"/>
  <c r="M227" i="1"/>
  <c r="N227" i="1"/>
  <c r="B228" i="1"/>
  <c r="C228" i="1"/>
  <c r="D228" i="1"/>
  <c r="J228" i="1"/>
  <c r="L228" i="1"/>
  <c r="M228" i="1"/>
  <c r="N228" i="1"/>
  <c r="B229" i="1"/>
  <c r="C229" i="1"/>
  <c r="D229" i="1"/>
  <c r="J229" i="1"/>
  <c r="L229" i="1"/>
  <c r="M229" i="1"/>
  <c r="N229" i="1"/>
  <c r="B230" i="1"/>
  <c r="C230" i="1"/>
  <c r="D230" i="1"/>
  <c r="J230" i="1"/>
  <c r="L230" i="1"/>
  <c r="M230" i="1"/>
  <c r="N230" i="1"/>
  <c r="B231" i="1"/>
  <c r="C231" i="1"/>
  <c r="D231" i="1"/>
  <c r="J231" i="1"/>
  <c r="L231" i="1"/>
  <c r="M231" i="1"/>
  <c r="N231" i="1"/>
  <c r="P231" i="1"/>
  <c r="Q231" i="1"/>
  <c r="B232" i="1"/>
  <c r="C232" i="1"/>
  <c r="D232" i="1"/>
  <c r="J232" i="1"/>
  <c r="L232" i="1"/>
  <c r="M232" i="1"/>
  <c r="N232" i="1"/>
  <c r="B233" i="1"/>
  <c r="C233" i="1"/>
  <c r="D233" i="1"/>
  <c r="J233" i="1"/>
  <c r="L233" i="1"/>
  <c r="M233" i="1"/>
  <c r="N233" i="1"/>
  <c r="B234" i="1"/>
  <c r="C234" i="1"/>
  <c r="D234" i="1"/>
  <c r="J234" i="1"/>
  <c r="L234" i="1"/>
  <c r="M234" i="1"/>
  <c r="N234" i="1"/>
  <c r="B235" i="1"/>
  <c r="C235" i="1"/>
  <c r="D235" i="1"/>
  <c r="I235" i="1"/>
  <c r="J235" i="1"/>
  <c r="L235" i="1"/>
  <c r="M235" i="1"/>
  <c r="N235" i="1"/>
  <c r="B236" i="1"/>
  <c r="C236" i="1"/>
  <c r="D236" i="1"/>
  <c r="J236" i="1"/>
  <c r="L236" i="1"/>
  <c r="M236" i="1"/>
  <c r="N236" i="1"/>
  <c r="B237" i="1"/>
  <c r="C237" i="1"/>
  <c r="D237" i="1"/>
  <c r="J237" i="1"/>
  <c r="L237" i="1"/>
  <c r="M237" i="1"/>
  <c r="N237" i="1"/>
  <c r="B238" i="1"/>
  <c r="C238" i="1"/>
  <c r="D238" i="1"/>
  <c r="J238" i="1"/>
  <c r="L238" i="1"/>
  <c r="M238" i="1"/>
  <c r="N238" i="1"/>
  <c r="B239" i="1"/>
  <c r="C239" i="1"/>
  <c r="D239" i="1"/>
  <c r="J239" i="1"/>
  <c r="L239" i="1"/>
  <c r="M239" i="1"/>
  <c r="N239" i="1"/>
  <c r="B240" i="1"/>
  <c r="C240" i="1"/>
  <c r="D240" i="1"/>
  <c r="J240" i="1"/>
  <c r="L240" i="1"/>
  <c r="M240" i="1"/>
  <c r="N240" i="1"/>
  <c r="B241" i="1"/>
  <c r="C241" i="1"/>
  <c r="D241" i="1"/>
  <c r="J241" i="1"/>
  <c r="L241" i="1"/>
  <c r="M241" i="1"/>
  <c r="N241" i="1"/>
  <c r="B242" i="1"/>
  <c r="C242" i="1"/>
  <c r="D242" i="1"/>
  <c r="J242" i="1"/>
  <c r="L242" i="1"/>
  <c r="M242" i="1"/>
  <c r="N242" i="1"/>
  <c r="B243" i="1"/>
  <c r="C243" i="1"/>
  <c r="D243" i="1"/>
  <c r="J243" i="1"/>
  <c r="L243" i="1"/>
  <c r="M243" i="1"/>
  <c r="N243" i="1"/>
  <c r="P243" i="1"/>
  <c r="Q243" i="1"/>
  <c r="B244" i="1"/>
  <c r="C244" i="1"/>
  <c r="D244" i="1"/>
  <c r="J244" i="1"/>
  <c r="L244" i="1"/>
  <c r="M244" i="1"/>
  <c r="N244" i="1"/>
  <c r="B245" i="1"/>
  <c r="C245" i="1"/>
  <c r="D245" i="1"/>
  <c r="J245" i="1"/>
  <c r="L245" i="1"/>
  <c r="M245" i="1"/>
  <c r="N245" i="1"/>
  <c r="B246" i="1"/>
  <c r="C246" i="1"/>
  <c r="D246" i="1"/>
  <c r="J246" i="1"/>
  <c r="L246" i="1"/>
  <c r="M246" i="1"/>
  <c r="N246" i="1"/>
  <c r="B247" i="1"/>
  <c r="C247" i="1"/>
  <c r="D247" i="1"/>
  <c r="I247" i="1"/>
  <c r="J247" i="1"/>
  <c r="L247" i="1"/>
  <c r="M247" i="1"/>
  <c r="N247" i="1"/>
  <c r="B248" i="1"/>
  <c r="C248" i="1"/>
  <c r="D248" i="1"/>
  <c r="J248" i="1"/>
  <c r="L248" i="1"/>
  <c r="M248" i="1"/>
  <c r="N248" i="1"/>
  <c r="B249" i="1"/>
  <c r="C249" i="1"/>
  <c r="D249" i="1"/>
  <c r="J249" i="1"/>
  <c r="L249" i="1"/>
  <c r="M249" i="1"/>
  <c r="N249" i="1"/>
  <c r="B250" i="1"/>
  <c r="C250" i="1"/>
  <c r="D250" i="1"/>
  <c r="J250" i="1"/>
  <c r="L250" i="1"/>
  <c r="M250" i="1"/>
  <c r="N250" i="1"/>
  <c r="B251" i="1"/>
  <c r="C251" i="1"/>
  <c r="D251" i="1"/>
  <c r="J251" i="1"/>
  <c r="L251" i="1"/>
  <c r="M251" i="1"/>
  <c r="N251" i="1"/>
  <c r="B252" i="1"/>
  <c r="C252" i="1"/>
  <c r="D252" i="1"/>
  <c r="J252" i="1"/>
  <c r="L252" i="1"/>
  <c r="M252" i="1"/>
  <c r="N252" i="1"/>
  <c r="B253" i="1"/>
  <c r="C253" i="1"/>
  <c r="D253" i="1"/>
  <c r="J253" i="1"/>
  <c r="L253" i="1"/>
  <c r="M253" i="1"/>
  <c r="N253" i="1"/>
  <c r="B254" i="1"/>
  <c r="C254" i="1"/>
  <c r="D254" i="1"/>
  <c r="J254" i="1"/>
  <c r="L254" i="1"/>
  <c r="M254" i="1"/>
  <c r="N254" i="1"/>
  <c r="B255" i="1"/>
  <c r="C255" i="1"/>
  <c r="D255" i="1"/>
  <c r="J255" i="1"/>
  <c r="L255" i="1"/>
  <c r="M255" i="1"/>
  <c r="N255" i="1"/>
  <c r="P255" i="1"/>
  <c r="Q255" i="1"/>
  <c r="B256" i="1"/>
  <c r="C256" i="1"/>
  <c r="D256" i="1"/>
  <c r="J256" i="1"/>
  <c r="L256" i="1"/>
  <c r="M256" i="1"/>
  <c r="N256" i="1"/>
  <c r="B257" i="1"/>
  <c r="C257" i="1"/>
  <c r="D257" i="1"/>
  <c r="J257" i="1"/>
  <c r="L257" i="1"/>
  <c r="M257" i="1"/>
  <c r="N257" i="1"/>
  <c r="B258" i="1"/>
  <c r="C258" i="1"/>
  <c r="D258" i="1"/>
  <c r="J258" i="1"/>
  <c r="L258" i="1"/>
  <c r="M258" i="1"/>
  <c r="N258" i="1"/>
  <c r="B259" i="1"/>
  <c r="C259" i="1"/>
  <c r="D259" i="1"/>
  <c r="I259" i="1"/>
  <c r="J259" i="1"/>
  <c r="L259" i="1"/>
  <c r="M259" i="1"/>
  <c r="N259" i="1"/>
  <c r="B260" i="1"/>
  <c r="C260" i="1"/>
  <c r="D260" i="1"/>
  <c r="J260" i="1"/>
  <c r="L260" i="1"/>
  <c r="M260" i="1"/>
  <c r="N260" i="1"/>
  <c r="B261" i="1"/>
  <c r="C261" i="1"/>
  <c r="D261" i="1"/>
  <c r="J261" i="1"/>
  <c r="L261" i="1"/>
  <c r="M261" i="1"/>
  <c r="N261" i="1"/>
  <c r="B262" i="1"/>
  <c r="C262" i="1"/>
  <c r="D262" i="1"/>
  <c r="J262" i="1"/>
  <c r="L262" i="1"/>
  <c r="M262" i="1"/>
  <c r="N262" i="1"/>
  <c r="B263" i="1"/>
  <c r="C263" i="1"/>
  <c r="D263" i="1"/>
  <c r="J263" i="1"/>
  <c r="L263" i="1"/>
  <c r="M263" i="1"/>
  <c r="N263" i="1"/>
  <c r="B264" i="1"/>
  <c r="C264" i="1"/>
  <c r="D264" i="1"/>
  <c r="J264" i="1"/>
  <c r="L264" i="1"/>
  <c r="M264" i="1"/>
  <c r="N264" i="1"/>
  <c r="B265" i="1"/>
  <c r="C265" i="1"/>
  <c r="D265" i="1"/>
  <c r="J265" i="1"/>
  <c r="L265" i="1"/>
  <c r="M265" i="1"/>
  <c r="N265" i="1"/>
  <c r="B266" i="1"/>
  <c r="C266" i="1"/>
  <c r="D266" i="1"/>
  <c r="J266" i="1"/>
  <c r="L266" i="1"/>
  <c r="M266" i="1"/>
  <c r="N266" i="1"/>
  <c r="B267" i="1"/>
  <c r="C267" i="1"/>
  <c r="D267" i="1"/>
  <c r="J267" i="1"/>
  <c r="L267" i="1"/>
  <c r="M267" i="1"/>
  <c r="N267" i="1"/>
  <c r="P267" i="1"/>
  <c r="Q267" i="1"/>
  <c r="B268" i="1"/>
  <c r="C268" i="1"/>
  <c r="D268" i="1"/>
  <c r="J268" i="1"/>
  <c r="L268" i="1"/>
  <c r="M268" i="1"/>
  <c r="N268" i="1"/>
  <c r="B269" i="1"/>
  <c r="C269" i="1"/>
  <c r="D269" i="1"/>
  <c r="J269" i="1"/>
  <c r="L269" i="1"/>
  <c r="M269" i="1"/>
  <c r="N269" i="1"/>
  <c r="B270" i="1"/>
  <c r="C270" i="1"/>
  <c r="D270" i="1"/>
  <c r="J270" i="1"/>
  <c r="L270" i="1"/>
  <c r="M270" i="1"/>
  <c r="N270" i="1"/>
  <c r="B271" i="1"/>
  <c r="C271" i="1"/>
  <c r="D271" i="1"/>
  <c r="I271" i="1"/>
  <c r="J271" i="1"/>
  <c r="L271" i="1"/>
  <c r="M271" i="1"/>
  <c r="N271" i="1"/>
  <c r="B272" i="1"/>
  <c r="C272" i="1"/>
  <c r="D272" i="1"/>
  <c r="I272" i="1"/>
  <c r="J272" i="1"/>
  <c r="L272" i="1"/>
  <c r="M272" i="1"/>
  <c r="N272" i="1"/>
  <c r="P272" i="1"/>
  <c r="Q272" i="1"/>
  <c r="E274" i="1"/>
  <c r="F274" i="1"/>
  <c r="G274" i="1"/>
  <c r="H274" i="1"/>
  <c r="I274" i="1"/>
  <c r="J274" i="1"/>
  <c r="P274" i="1"/>
  <c r="Q274" i="1"/>
  <c r="B6" i="4"/>
  <c r="C6" i="4"/>
  <c r="D6" i="4"/>
  <c r="J6" i="4"/>
  <c r="L6" i="4"/>
  <c r="N6" i="4"/>
  <c r="B7" i="4"/>
  <c r="C7" i="4"/>
  <c r="D7" i="4"/>
  <c r="J7" i="4"/>
  <c r="L7" i="4"/>
  <c r="N7" i="4"/>
  <c r="B8" i="4"/>
  <c r="C8" i="4"/>
  <c r="D8" i="4"/>
  <c r="J8" i="4"/>
  <c r="L8" i="4"/>
  <c r="N8" i="4"/>
  <c r="B9" i="4"/>
  <c r="C9" i="4"/>
  <c r="D9" i="4"/>
  <c r="J9" i="4"/>
  <c r="L9" i="4"/>
  <c r="N9" i="4"/>
  <c r="B10" i="4"/>
  <c r="C10" i="4"/>
  <c r="D10" i="4"/>
  <c r="J10" i="4"/>
  <c r="L10" i="4"/>
  <c r="N10" i="4"/>
  <c r="B11" i="4"/>
  <c r="C11" i="4"/>
  <c r="D11" i="4"/>
  <c r="J11" i="4"/>
  <c r="L11" i="4"/>
  <c r="M11" i="4"/>
  <c r="N11" i="4"/>
  <c r="B12" i="4"/>
  <c r="C12" i="4"/>
  <c r="D12" i="4"/>
  <c r="J12" i="4"/>
  <c r="L12" i="4"/>
  <c r="M12" i="4"/>
  <c r="N12" i="4"/>
  <c r="B13" i="4"/>
  <c r="C13" i="4"/>
  <c r="D13" i="4"/>
  <c r="J13" i="4"/>
  <c r="L13" i="4"/>
  <c r="M13" i="4"/>
  <c r="N13" i="4"/>
  <c r="B14" i="4"/>
  <c r="C14" i="4"/>
  <c r="D14" i="4"/>
  <c r="J14" i="4"/>
  <c r="L14" i="4"/>
  <c r="M14" i="4"/>
  <c r="N14" i="4"/>
  <c r="B15" i="4"/>
  <c r="C15" i="4"/>
  <c r="D15" i="4"/>
  <c r="J15" i="4"/>
  <c r="L15" i="4"/>
  <c r="M15" i="4"/>
  <c r="N15" i="4"/>
  <c r="B16" i="4"/>
  <c r="C16" i="4"/>
  <c r="D16" i="4"/>
  <c r="J16" i="4"/>
  <c r="L16" i="4"/>
  <c r="M16" i="4"/>
  <c r="N16" i="4"/>
  <c r="B17" i="4"/>
  <c r="C17" i="4"/>
  <c r="D17" i="4"/>
  <c r="J17" i="4"/>
  <c r="L17" i="4"/>
  <c r="M17" i="4"/>
  <c r="N17" i="4"/>
  <c r="B18" i="4"/>
  <c r="C18" i="4"/>
  <c r="D18" i="4"/>
  <c r="J18" i="4"/>
  <c r="L18" i="4"/>
  <c r="M18" i="4"/>
  <c r="N18" i="4"/>
  <c r="B19" i="4"/>
  <c r="C19" i="4"/>
  <c r="D19" i="4"/>
  <c r="J19" i="4"/>
  <c r="L19" i="4"/>
  <c r="M19" i="4"/>
  <c r="N19" i="4"/>
  <c r="B20" i="4"/>
  <c r="C20" i="4"/>
  <c r="D20" i="4"/>
  <c r="J20" i="4"/>
  <c r="L20" i="4"/>
  <c r="M20" i="4"/>
  <c r="N20" i="4"/>
  <c r="B21" i="4"/>
  <c r="C21" i="4"/>
  <c r="D21" i="4"/>
  <c r="J21" i="4"/>
  <c r="L21" i="4"/>
  <c r="M21" i="4"/>
  <c r="N21" i="4"/>
  <c r="B22" i="4"/>
  <c r="C22" i="4"/>
  <c r="D22" i="4"/>
  <c r="J22" i="4"/>
  <c r="L22" i="4"/>
  <c r="M22" i="4"/>
  <c r="N22" i="4"/>
  <c r="B23" i="4"/>
  <c r="C23" i="4"/>
  <c r="D23" i="4"/>
  <c r="J23" i="4"/>
  <c r="L23" i="4"/>
  <c r="M23" i="4"/>
  <c r="N23" i="4"/>
  <c r="B24" i="4"/>
  <c r="C24" i="4"/>
  <c r="D24" i="4"/>
  <c r="J24" i="4"/>
  <c r="L24" i="4"/>
  <c r="M24" i="4"/>
  <c r="N24" i="4"/>
  <c r="B25" i="4"/>
  <c r="C25" i="4"/>
  <c r="D25" i="4"/>
  <c r="J25" i="4"/>
  <c r="L25" i="4"/>
  <c r="M25" i="4"/>
  <c r="N25" i="4"/>
  <c r="B26" i="4"/>
  <c r="C26" i="4"/>
  <c r="D26" i="4"/>
  <c r="J26" i="4"/>
  <c r="L26" i="4"/>
  <c r="M26" i="4"/>
  <c r="N26" i="4"/>
  <c r="B27" i="4"/>
  <c r="C27" i="4"/>
  <c r="D27" i="4"/>
  <c r="J27" i="4"/>
  <c r="L27" i="4"/>
  <c r="M27" i="4"/>
  <c r="N27" i="4"/>
  <c r="B28" i="4"/>
  <c r="C28" i="4"/>
  <c r="D28" i="4"/>
  <c r="J28" i="4"/>
  <c r="L28" i="4"/>
  <c r="M28" i="4"/>
  <c r="N28" i="4"/>
  <c r="B29" i="4"/>
  <c r="C29" i="4"/>
  <c r="D29" i="4"/>
  <c r="J29" i="4"/>
  <c r="L29" i="4"/>
  <c r="M29" i="4"/>
  <c r="N29" i="4"/>
  <c r="B30" i="4"/>
  <c r="C30" i="4"/>
  <c r="D30" i="4"/>
  <c r="J30" i="4"/>
  <c r="L30" i="4"/>
  <c r="M30" i="4"/>
  <c r="N30" i="4"/>
  <c r="B31" i="4"/>
  <c r="C31" i="4"/>
  <c r="D31" i="4"/>
  <c r="J31" i="4"/>
  <c r="L31" i="4"/>
  <c r="M31" i="4"/>
  <c r="N31" i="4"/>
  <c r="B32" i="4"/>
  <c r="C32" i="4"/>
  <c r="D32" i="4"/>
  <c r="J32" i="4"/>
  <c r="L32" i="4"/>
  <c r="M32" i="4"/>
  <c r="N32" i="4"/>
  <c r="B33" i="4"/>
  <c r="C33" i="4"/>
  <c r="D33" i="4"/>
  <c r="J33" i="4"/>
  <c r="L33" i="4"/>
  <c r="M33" i="4"/>
  <c r="N33" i="4"/>
  <c r="B34" i="4"/>
  <c r="C34" i="4"/>
  <c r="D34" i="4"/>
  <c r="J34" i="4"/>
  <c r="L34" i="4"/>
  <c r="M34" i="4"/>
  <c r="N34" i="4"/>
  <c r="B35" i="4"/>
  <c r="C35" i="4"/>
  <c r="D35" i="4"/>
  <c r="J35" i="4"/>
  <c r="L35" i="4"/>
  <c r="M35" i="4"/>
  <c r="N35" i="4"/>
  <c r="B36" i="4"/>
  <c r="C36" i="4"/>
  <c r="D36" i="4"/>
  <c r="J36" i="4"/>
  <c r="L36" i="4"/>
  <c r="M36" i="4"/>
  <c r="N36" i="4"/>
  <c r="B37" i="4"/>
  <c r="C37" i="4"/>
  <c r="D37" i="4"/>
  <c r="J37" i="4"/>
  <c r="L37" i="4"/>
  <c r="M37" i="4"/>
  <c r="N37" i="4"/>
  <c r="B38" i="4"/>
  <c r="C38" i="4"/>
  <c r="D38" i="4"/>
  <c r="J38" i="4"/>
  <c r="L38" i="4"/>
  <c r="M38" i="4"/>
  <c r="N38" i="4"/>
  <c r="B39" i="4"/>
  <c r="C39" i="4"/>
  <c r="D39" i="4"/>
  <c r="J39" i="4"/>
  <c r="L39" i="4"/>
  <c r="M39" i="4"/>
  <c r="N39" i="4"/>
  <c r="B40" i="4"/>
  <c r="C40" i="4"/>
  <c r="D40" i="4"/>
  <c r="J40" i="4"/>
  <c r="L40" i="4"/>
  <c r="M40" i="4"/>
  <c r="N40" i="4"/>
  <c r="B41" i="4"/>
  <c r="C41" i="4"/>
  <c r="D41" i="4"/>
  <c r="J41" i="4"/>
  <c r="L41" i="4"/>
  <c r="M41" i="4"/>
  <c r="N41" i="4"/>
  <c r="B42" i="4"/>
  <c r="C42" i="4"/>
  <c r="D42" i="4"/>
  <c r="J42" i="4"/>
  <c r="L42" i="4"/>
  <c r="M42" i="4"/>
  <c r="N42" i="4"/>
  <c r="B43" i="4"/>
  <c r="C43" i="4"/>
  <c r="D43" i="4"/>
  <c r="J43" i="4"/>
  <c r="L43" i="4"/>
  <c r="M43" i="4"/>
  <c r="N43" i="4"/>
  <c r="B44" i="4"/>
  <c r="C44" i="4"/>
  <c r="D44" i="4"/>
  <c r="J44" i="4"/>
  <c r="L44" i="4"/>
  <c r="M44" i="4"/>
  <c r="N44" i="4"/>
  <c r="B45" i="4"/>
  <c r="C45" i="4"/>
  <c r="D45" i="4"/>
  <c r="J45" i="4"/>
  <c r="L45" i="4"/>
  <c r="M45" i="4"/>
  <c r="N45" i="4"/>
  <c r="B46" i="4"/>
  <c r="C46" i="4"/>
  <c r="D46" i="4"/>
  <c r="J46" i="4"/>
  <c r="L46" i="4"/>
  <c r="M46" i="4"/>
  <c r="N46" i="4"/>
  <c r="B47" i="4"/>
  <c r="C47" i="4"/>
  <c r="D47" i="4"/>
  <c r="J47" i="4"/>
  <c r="L47" i="4"/>
  <c r="M47" i="4"/>
  <c r="N47" i="4"/>
  <c r="B48" i="4"/>
  <c r="C48" i="4"/>
  <c r="D48" i="4"/>
  <c r="J48" i="4"/>
  <c r="L48" i="4"/>
  <c r="M48" i="4"/>
  <c r="N48" i="4"/>
  <c r="B49" i="4"/>
  <c r="C49" i="4"/>
  <c r="D49" i="4"/>
  <c r="J49" i="4"/>
  <c r="L49" i="4"/>
  <c r="M49" i="4"/>
  <c r="N49" i="4"/>
  <c r="B50" i="4"/>
  <c r="C50" i="4"/>
  <c r="D50" i="4"/>
  <c r="J50" i="4"/>
  <c r="L50" i="4"/>
  <c r="M50" i="4"/>
  <c r="N50" i="4"/>
  <c r="B51" i="4"/>
  <c r="C51" i="4"/>
  <c r="D51" i="4"/>
  <c r="J51" i="4"/>
  <c r="L51" i="4"/>
  <c r="M51" i="4"/>
  <c r="N51" i="4"/>
  <c r="B52" i="4"/>
  <c r="C52" i="4"/>
  <c r="D52" i="4"/>
  <c r="J52" i="4"/>
  <c r="L52" i="4"/>
  <c r="M52" i="4"/>
  <c r="N52" i="4"/>
  <c r="B53" i="4"/>
  <c r="C53" i="4"/>
  <c r="D53" i="4"/>
  <c r="J53" i="4"/>
  <c r="L53" i="4"/>
  <c r="M53" i="4"/>
  <c r="N53" i="4"/>
  <c r="B54" i="4"/>
  <c r="C54" i="4"/>
  <c r="D54" i="4"/>
  <c r="J54" i="4"/>
  <c r="L54" i="4"/>
  <c r="M54" i="4"/>
  <c r="N54" i="4"/>
  <c r="B55" i="4"/>
  <c r="C55" i="4"/>
  <c r="D55" i="4"/>
  <c r="J55" i="4"/>
  <c r="L55" i="4"/>
  <c r="M55" i="4"/>
  <c r="N55" i="4"/>
  <c r="B56" i="4"/>
  <c r="C56" i="4"/>
  <c r="D56" i="4"/>
  <c r="J56" i="4"/>
  <c r="L56" i="4"/>
  <c r="M56" i="4"/>
  <c r="N56" i="4"/>
  <c r="B57" i="4"/>
  <c r="C57" i="4"/>
  <c r="D57" i="4"/>
  <c r="J57" i="4"/>
  <c r="L57" i="4"/>
  <c r="M57" i="4"/>
  <c r="N57" i="4"/>
  <c r="B58" i="4"/>
  <c r="C58" i="4"/>
  <c r="D58" i="4"/>
  <c r="J58" i="4"/>
  <c r="L58" i="4"/>
  <c r="M58" i="4"/>
  <c r="N58" i="4"/>
  <c r="B59" i="4"/>
  <c r="C59" i="4"/>
  <c r="D59" i="4"/>
  <c r="J59" i="4"/>
  <c r="L59" i="4"/>
  <c r="M59" i="4"/>
  <c r="N59" i="4"/>
  <c r="B60" i="4"/>
  <c r="C60" i="4"/>
  <c r="D60" i="4"/>
  <c r="J60" i="4"/>
  <c r="L60" i="4"/>
  <c r="M60" i="4"/>
  <c r="N60" i="4"/>
  <c r="B61" i="4"/>
  <c r="C61" i="4"/>
  <c r="D61" i="4"/>
  <c r="J61" i="4"/>
  <c r="L61" i="4"/>
  <c r="M61" i="4"/>
  <c r="N61" i="4"/>
  <c r="B62" i="4"/>
  <c r="C62" i="4"/>
  <c r="D62" i="4"/>
  <c r="J62" i="4"/>
  <c r="L62" i="4"/>
  <c r="M62" i="4"/>
  <c r="N62" i="4"/>
  <c r="B63" i="4"/>
  <c r="C63" i="4"/>
  <c r="D63" i="4"/>
  <c r="J63" i="4"/>
  <c r="L63" i="4"/>
  <c r="M63" i="4"/>
  <c r="N63" i="4"/>
  <c r="B64" i="4"/>
  <c r="C64" i="4"/>
  <c r="D64" i="4"/>
  <c r="J64" i="4"/>
  <c r="L64" i="4"/>
  <c r="M64" i="4"/>
  <c r="N64" i="4"/>
  <c r="B65" i="4"/>
  <c r="C65" i="4"/>
  <c r="D65" i="4"/>
  <c r="J65" i="4"/>
  <c r="L65" i="4"/>
  <c r="M65" i="4"/>
  <c r="N65" i="4"/>
  <c r="B66" i="4"/>
  <c r="C66" i="4"/>
  <c r="D66" i="4"/>
  <c r="J66" i="4"/>
  <c r="L66" i="4"/>
  <c r="M66" i="4"/>
  <c r="N66" i="4"/>
  <c r="B67" i="4"/>
  <c r="C67" i="4"/>
  <c r="D67" i="4"/>
  <c r="J67" i="4"/>
  <c r="L67" i="4"/>
  <c r="M67" i="4"/>
  <c r="N67" i="4"/>
  <c r="B68" i="4"/>
  <c r="C68" i="4"/>
  <c r="D68" i="4"/>
  <c r="J68" i="4"/>
  <c r="L68" i="4"/>
  <c r="M68" i="4"/>
  <c r="N68" i="4"/>
  <c r="B69" i="4"/>
  <c r="C69" i="4"/>
  <c r="D69" i="4"/>
  <c r="J69" i="4"/>
  <c r="L69" i="4"/>
  <c r="M69" i="4"/>
  <c r="N69" i="4"/>
  <c r="B70" i="4"/>
  <c r="C70" i="4"/>
  <c r="D70" i="4"/>
  <c r="J70" i="4"/>
  <c r="L70" i="4"/>
  <c r="M70" i="4"/>
  <c r="N70" i="4"/>
  <c r="B71" i="4"/>
  <c r="C71" i="4"/>
  <c r="D71" i="4"/>
  <c r="J71" i="4"/>
  <c r="L71" i="4"/>
  <c r="M71" i="4"/>
  <c r="N71" i="4"/>
  <c r="B72" i="4"/>
  <c r="C72" i="4"/>
  <c r="D72" i="4"/>
  <c r="J72" i="4"/>
  <c r="L72" i="4"/>
  <c r="M72" i="4"/>
  <c r="N72" i="4"/>
  <c r="B73" i="4"/>
  <c r="C73" i="4"/>
  <c r="D73" i="4"/>
  <c r="J73" i="4"/>
  <c r="L73" i="4"/>
  <c r="M73" i="4"/>
  <c r="N73" i="4"/>
  <c r="B74" i="4"/>
  <c r="C74" i="4"/>
  <c r="D74" i="4"/>
  <c r="J74" i="4"/>
  <c r="L74" i="4"/>
  <c r="M74" i="4"/>
  <c r="N74" i="4"/>
  <c r="B75" i="4"/>
  <c r="C75" i="4"/>
  <c r="D75" i="4"/>
  <c r="J75" i="4"/>
  <c r="L75" i="4"/>
  <c r="M75" i="4"/>
  <c r="N75" i="4"/>
  <c r="B76" i="4"/>
  <c r="C76" i="4"/>
  <c r="D76" i="4"/>
  <c r="J76" i="4"/>
  <c r="L76" i="4"/>
  <c r="M76" i="4"/>
  <c r="N76" i="4"/>
  <c r="B77" i="4"/>
  <c r="C77" i="4"/>
  <c r="D77" i="4"/>
  <c r="J77" i="4"/>
  <c r="L77" i="4"/>
  <c r="M77" i="4"/>
  <c r="N77" i="4"/>
  <c r="B78" i="4"/>
  <c r="C78" i="4"/>
  <c r="D78" i="4"/>
  <c r="J78" i="4"/>
  <c r="L78" i="4"/>
  <c r="M78" i="4"/>
  <c r="N78" i="4"/>
  <c r="B79" i="4"/>
  <c r="C79" i="4"/>
  <c r="D79" i="4"/>
  <c r="J79" i="4"/>
  <c r="L79" i="4"/>
  <c r="M79" i="4"/>
  <c r="N79" i="4"/>
  <c r="B80" i="4"/>
  <c r="C80" i="4"/>
  <c r="D80" i="4"/>
  <c r="J80" i="4"/>
  <c r="L80" i="4"/>
  <c r="M80" i="4"/>
  <c r="N80" i="4"/>
  <c r="B81" i="4"/>
  <c r="C81" i="4"/>
  <c r="D81" i="4"/>
  <c r="J81" i="4"/>
  <c r="L81" i="4"/>
  <c r="M81" i="4"/>
  <c r="N81" i="4"/>
  <c r="B82" i="4"/>
  <c r="C82" i="4"/>
  <c r="D82" i="4"/>
  <c r="J82" i="4"/>
  <c r="L82" i="4"/>
  <c r="M82" i="4"/>
  <c r="N82" i="4"/>
  <c r="B83" i="4"/>
  <c r="C83" i="4"/>
  <c r="D83" i="4"/>
  <c r="J83" i="4"/>
  <c r="L83" i="4"/>
  <c r="M83" i="4"/>
  <c r="N83" i="4"/>
  <c r="B84" i="4"/>
  <c r="C84" i="4"/>
  <c r="D84" i="4"/>
  <c r="J84" i="4"/>
  <c r="L84" i="4"/>
  <c r="M84" i="4"/>
  <c r="N84" i="4"/>
  <c r="B85" i="4"/>
  <c r="C85" i="4"/>
  <c r="D85" i="4"/>
  <c r="J85" i="4"/>
  <c r="L85" i="4"/>
  <c r="M85" i="4"/>
  <c r="N85" i="4"/>
  <c r="B86" i="4"/>
  <c r="C86" i="4"/>
  <c r="D86" i="4"/>
  <c r="J86" i="4"/>
  <c r="L86" i="4"/>
  <c r="M86" i="4"/>
  <c r="N86" i="4"/>
  <c r="B87" i="4"/>
  <c r="C87" i="4"/>
  <c r="D87" i="4"/>
  <c r="J87" i="4"/>
  <c r="L87" i="4"/>
  <c r="M87" i="4"/>
  <c r="N87" i="4"/>
  <c r="B88" i="4"/>
  <c r="C88" i="4"/>
  <c r="D88" i="4"/>
  <c r="J88" i="4"/>
  <c r="L88" i="4"/>
  <c r="M88" i="4"/>
  <c r="N88" i="4"/>
  <c r="B89" i="4"/>
  <c r="C89" i="4"/>
  <c r="D89" i="4"/>
  <c r="J89" i="4"/>
  <c r="L89" i="4"/>
  <c r="M89" i="4"/>
  <c r="N89" i="4"/>
  <c r="B90" i="4"/>
  <c r="C90" i="4"/>
  <c r="D90" i="4"/>
  <c r="J90" i="4"/>
  <c r="L90" i="4"/>
  <c r="M90" i="4"/>
  <c r="N90" i="4"/>
  <c r="B91" i="4"/>
  <c r="C91" i="4"/>
  <c r="D91" i="4"/>
  <c r="J91" i="4"/>
  <c r="L91" i="4"/>
  <c r="M91" i="4"/>
  <c r="N91" i="4"/>
  <c r="B92" i="4"/>
  <c r="C92" i="4"/>
  <c r="D92" i="4"/>
  <c r="J92" i="4"/>
  <c r="L92" i="4"/>
  <c r="M92" i="4"/>
  <c r="N92" i="4"/>
  <c r="B93" i="4"/>
  <c r="C93" i="4"/>
  <c r="D93" i="4"/>
  <c r="J93" i="4"/>
  <c r="L93" i="4"/>
  <c r="M93" i="4"/>
  <c r="N93" i="4"/>
  <c r="B94" i="4"/>
  <c r="C94" i="4"/>
  <c r="D94" i="4"/>
  <c r="J94" i="4"/>
  <c r="L94" i="4"/>
  <c r="M94" i="4"/>
  <c r="N94" i="4"/>
  <c r="B95" i="4"/>
  <c r="C95" i="4"/>
  <c r="D95" i="4"/>
  <c r="J95" i="4"/>
  <c r="L95" i="4"/>
  <c r="M95" i="4"/>
  <c r="N95" i="4"/>
  <c r="B96" i="4"/>
  <c r="C96" i="4"/>
  <c r="D96" i="4"/>
  <c r="J96" i="4"/>
  <c r="L96" i="4"/>
  <c r="M96" i="4"/>
  <c r="N96" i="4"/>
  <c r="B97" i="4"/>
  <c r="C97" i="4"/>
  <c r="D97" i="4"/>
  <c r="J97" i="4"/>
  <c r="L97" i="4"/>
  <c r="M97" i="4"/>
  <c r="N97" i="4"/>
  <c r="B98" i="4"/>
  <c r="C98" i="4"/>
  <c r="D98" i="4"/>
  <c r="J98" i="4"/>
  <c r="L98" i="4"/>
  <c r="M98" i="4"/>
  <c r="N98" i="4"/>
  <c r="B99" i="4"/>
  <c r="C99" i="4"/>
  <c r="D99" i="4"/>
  <c r="J99" i="4"/>
  <c r="L99" i="4"/>
  <c r="M99" i="4"/>
  <c r="N99" i="4"/>
  <c r="B100" i="4"/>
  <c r="C100" i="4"/>
  <c r="D100" i="4"/>
  <c r="J100" i="4"/>
  <c r="L100" i="4"/>
  <c r="M100" i="4"/>
  <c r="N100" i="4"/>
  <c r="B101" i="4"/>
  <c r="C101" i="4"/>
  <c r="D101" i="4"/>
  <c r="J101" i="4"/>
  <c r="L101" i="4"/>
  <c r="M101" i="4"/>
  <c r="N101" i="4"/>
  <c r="B102" i="4"/>
  <c r="C102" i="4"/>
  <c r="D102" i="4"/>
  <c r="J102" i="4"/>
  <c r="L102" i="4"/>
  <c r="M102" i="4"/>
  <c r="N102" i="4"/>
  <c r="B103" i="4"/>
  <c r="C103" i="4"/>
  <c r="D103" i="4"/>
  <c r="J103" i="4"/>
  <c r="L103" i="4"/>
  <c r="M103" i="4"/>
  <c r="N103" i="4"/>
  <c r="B104" i="4"/>
  <c r="C104" i="4"/>
  <c r="D104" i="4"/>
  <c r="J104" i="4"/>
  <c r="L104" i="4"/>
  <c r="M104" i="4"/>
  <c r="N104" i="4"/>
  <c r="B105" i="4"/>
  <c r="C105" i="4"/>
  <c r="D105" i="4"/>
  <c r="J105" i="4"/>
  <c r="L105" i="4"/>
  <c r="M105" i="4"/>
  <c r="N105" i="4"/>
  <c r="B106" i="4"/>
  <c r="C106" i="4"/>
  <c r="D106" i="4"/>
  <c r="J106" i="4"/>
  <c r="L106" i="4"/>
  <c r="M106" i="4"/>
  <c r="N106" i="4"/>
  <c r="B107" i="4"/>
  <c r="C107" i="4"/>
  <c r="D107" i="4"/>
  <c r="J107" i="4"/>
  <c r="L107" i="4"/>
  <c r="M107" i="4"/>
  <c r="N107" i="4"/>
  <c r="B108" i="4"/>
  <c r="C108" i="4"/>
  <c r="D108" i="4"/>
  <c r="J108" i="4"/>
  <c r="L108" i="4"/>
  <c r="M108" i="4"/>
  <c r="N108" i="4"/>
  <c r="B109" i="4"/>
  <c r="C109" i="4"/>
  <c r="D109" i="4"/>
  <c r="J109" i="4"/>
  <c r="L109" i="4"/>
  <c r="M109" i="4"/>
  <c r="N109" i="4"/>
  <c r="B110" i="4"/>
  <c r="C110" i="4"/>
  <c r="D110" i="4"/>
  <c r="J110" i="4"/>
  <c r="L110" i="4"/>
  <c r="M110" i="4"/>
  <c r="N110" i="4"/>
  <c r="B111" i="4"/>
  <c r="C111" i="4"/>
  <c r="D111" i="4"/>
  <c r="J111" i="4"/>
  <c r="L111" i="4"/>
  <c r="M111" i="4"/>
  <c r="N111" i="4"/>
  <c r="B112" i="4"/>
  <c r="C112" i="4"/>
  <c r="D112" i="4"/>
  <c r="J112" i="4"/>
  <c r="L112" i="4"/>
  <c r="M112" i="4"/>
  <c r="N112" i="4"/>
  <c r="B113" i="4"/>
  <c r="C113" i="4"/>
  <c r="D113" i="4"/>
  <c r="J113" i="4"/>
  <c r="L113" i="4"/>
  <c r="M113" i="4"/>
  <c r="N113" i="4"/>
  <c r="B114" i="4"/>
  <c r="C114" i="4"/>
  <c r="D114" i="4"/>
  <c r="J114" i="4"/>
  <c r="L114" i="4"/>
  <c r="M114" i="4"/>
  <c r="N114" i="4"/>
  <c r="B115" i="4"/>
  <c r="C115" i="4"/>
  <c r="D115" i="4"/>
  <c r="J115" i="4"/>
  <c r="L115" i="4"/>
  <c r="M115" i="4"/>
  <c r="N115" i="4"/>
  <c r="B116" i="4"/>
  <c r="C116" i="4"/>
  <c r="D116" i="4"/>
  <c r="J116" i="4"/>
  <c r="L116" i="4"/>
  <c r="M116" i="4"/>
  <c r="N116" i="4"/>
  <c r="B117" i="4"/>
  <c r="C117" i="4"/>
  <c r="D117" i="4"/>
  <c r="J117" i="4"/>
  <c r="L117" i="4"/>
  <c r="M117" i="4"/>
  <c r="N117" i="4"/>
  <c r="B118" i="4"/>
  <c r="C118" i="4"/>
  <c r="D118" i="4"/>
  <c r="J118" i="4"/>
  <c r="L118" i="4"/>
  <c r="M118" i="4"/>
  <c r="N118" i="4"/>
  <c r="B119" i="4"/>
  <c r="C119" i="4"/>
  <c r="D119" i="4"/>
  <c r="J119" i="4"/>
  <c r="L119" i="4"/>
  <c r="M119" i="4"/>
  <c r="N119" i="4"/>
  <c r="B120" i="4"/>
  <c r="C120" i="4"/>
  <c r="D120" i="4"/>
  <c r="J120" i="4"/>
  <c r="L120" i="4"/>
  <c r="M120" i="4"/>
  <c r="N120" i="4"/>
  <c r="B121" i="4"/>
  <c r="C121" i="4"/>
  <c r="D121" i="4"/>
  <c r="J121" i="4"/>
  <c r="L121" i="4"/>
  <c r="M121" i="4"/>
  <c r="N121" i="4"/>
  <c r="B122" i="4"/>
  <c r="C122" i="4"/>
  <c r="D122" i="4"/>
  <c r="J122" i="4"/>
  <c r="L122" i="4"/>
  <c r="M122" i="4"/>
  <c r="N122" i="4"/>
  <c r="B123" i="4"/>
  <c r="C123" i="4"/>
  <c r="D123" i="4"/>
  <c r="J123" i="4"/>
  <c r="L123" i="4"/>
  <c r="M123" i="4"/>
  <c r="N123" i="4"/>
  <c r="B124" i="4"/>
  <c r="C124" i="4"/>
  <c r="D124" i="4"/>
  <c r="J124" i="4"/>
  <c r="L124" i="4"/>
  <c r="M124" i="4"/>
  <c r="N124" i="4"/>
  <c r="B125" i="4"/>
  <c r="C125" i="4"/>
  <c r="D125" i="4"/>
  <c r="J125" i="4"/>
  <c r="L125" i="4"/>
  <c r="M125" i="4"/>
  <c r="N125" i="4"/>
  <c r="B126" i="4"/>
  <c r="C126" i="4"/>
  <c r="D126" i="4"/>
  <c r="J126" i="4"/>
  <c r="L126" i="4"/>
  <c r="M126" i="4"/>
  <c r="N126" i="4"/>
  <c r="B127" i="4"/>
  <c r="C127" i="4"/>
  <c r="D127" i="4"/>
  <c r="J127" i="4"/>
  <c r="L127" i="4"/>
  <c r="M127" i="4"/>
  <c r="N127" i="4"/>
  <c r="B128" i="4"/>
  <c r="C128" i="4"/>
  <c r="D128" i="4"/>
  <c r="J128" i="4"/>
  <c r="L128" i="4"/>
  <c r="M128" i="4"/>
  <c r="N128" i="4"/>
  <c r="B129" i="4"/>
  <c r="C129" i="4"/>
  <c r="D129" i="4"/>
  <c r="J129" i="4"/>
  <c r="L129" i="4"/>
  <c r="M129" i="4"/>
  <c r="N129" i="4"/>
  <c r="B130" i="4"/>
  <c r="C130" i="4"/>
  <c r="D130" i="4"/>
  <c r="J130" i="4"/>
  <c r="L130" i="4"/>
  <c r="M130" i="4"/>
  <c r="N130" i="4"/>
  <c r="B131" i="4"/>
  <c r="C131" i="4"/>
  <c r="D131" i="4"/>
  <c r="J131" i="4"/>
  <c r="L131" i="4"/>
  <c r="M131" i="4"/>
  <c r="N131" i="4"/>
  <c r="B132" i="4"/>
  <c r="C132" i="4"/>
  <c r="D132" i="4"/>
  <c r="J132" i="4"/>
  <c r="L132" i="4"/>
  <c r="M132" i="4"/>
  <c r="N132" i="4"/>
  <c r="B133" i="4"/>
  <c r="C133" i="4"/>
  <c r="D133" i="4"/>
  <c r="J133" i="4"/>
  <c r="L133" i="4"/>
  <c r="M133" i="4"/>
  <c r="N133" i="4"/>
  <c r="B134" i="4"/>
  <c r="C134" i="4"/>
  <c r="D134" i="4"/>
  <c r="J134" i="4"/>
  <c r="L134" i="4"/>
  <c r="M134" i="4"/>
  <c r="N134" i="4"/>
  <c r="B135" i="4"/>
  <c r="C135" i="4"/>
  <c r="D135" i="4"/>
  <c r="J135" i="4"/>
  <c r="L135" i="4"/>
  <c r="M135" i="4"/>
  <c r="N135" i="4"/>
  <c r="B136" i="4"/>
  <c r="C136" i="4"/>
  <c r="D136" i="4"/>
  <c r="J136" i="4"/>
  <c r="L136" i="4"/>
  <c r="M136" i="4"/>
  <c r="N136" i="4"/>
  <c r="B137" i="4"/>
  <c r="C137" i="4"/>
  <c r="D137" i="4"/>
  <c r="J137" i="4"/>
  <c r="L137" i="4"/>
  <c r="M137" i="4"/>
  <c r="N137" i="4"/>
  <c r="B138" i="4"/>
  <c r="C138" i="4"/>
  <c r="D138" i="4"/>
  <c r="J138" i="4"/>
  <c r="L138" i="4"/>
  <c r="M138" i="4"/>
  <c r="N138" i="4"/>
  <c r="B139" i="4"/>
  <c r="C139" i="4"/>
  <c r="D139" i="4"/>
  <c r="J139" i="4"/>
  <c r="L139" i="4"/>
  <c r="M139" i="4"/>
  <c r="N139" i="4"/>
  <c r="B140" i="4"/>
  <c r="C140" i="4"/>
  <c r="D140" i="4"/>
  <c r="J140" i="4"/>
  <c r="L140" i="4"/>
  <c r="M140" i="4"/>
  <c r="N140" i="4"/>
  <c r="B141" i="4"/>
  <c r="C141" i="4"/>
  <c r="D141" i="4"/>
  <c r="J141" i="4"/>
  <c r="L141" i="4"/>
  <c r="M141" i="4"/>
  <c r="N141" i="4"/>
  <c r="B142" i="4"/>
  <c r="C142" i="4"/>
  <c r="D142" i="4"/>
  <c r="J142" i="4"/>
  <c r="L142" i="4"/>
  <c r="M142" i="4"/>
  <c r="N142" i="4"/>
  <c r="B143" i="4"/>
  <c r="C143" i="4"/>
  <c r="D143" i="4"/>
  <c r="J143" i="4"/>
  <c r="L143" i="4"/>
  <c r="M143" i="4"/>
  <c r="N143" i="4"/>
  <c r="B144" i="4"/>
  <c r="C144" i="4"/>
  <c r="D144" i="4"/>
  <c r="J144" i="4"/>
  <c r="L144" i="4"/>
  <c r="M144" i="4"/>
  <c r="N144" i="4"/>
  <c r="B145" i="4"/>
  <c r="C145" i="4"/>
  <c r="D145" i="4"/>
  <c r="J145" i="4"/>
  <c r="L145" i="4"/>
  <c r="M145" i="4"/>
  <c r="N145" i="4"/>
  <c r="B146" i="4"/>
  <c r="C146" i="4"/>
  <c r="D146" i="4"/>
  <c r="J146" i="4"/>
  <c r="L146" i="4"/>
  <c r="M146" i="4"/>
  <c r="N146" i="4"/>
  <c r="B147" i="4"/>
  <c r="C147" i="4"/>
  <c r="D147" i="4"/>
  <c r="J147" i="4"/>
  <c r="L147" i="4"/>
  <c r="M147" i="4"/>
  <c r="N147" i="4"/>
  <c r="B148" i="4"/>
  <c r="C148" i="4"/>
  <c r="D148" i="4"/>
  <c r="J148" i="4"/>
  <c r="L148" i="4"/>
  <c r="M148" i="4"/>
  <c r="N148" i="4"/>
  <c r="B149" i="4"/>
  <c r="C149" i="4"/>
  <c r="D149" i="4"/>
  <c r="J149" i="4"/>
  <c r="L149" i="4"/>
  <c r="M149" i="4"/>
  <c r="N149" i="4"/>
  <c r="B150" i="4"/>
  <c r="C150" i="4"/>
  <c r="D150" i="4"/>
  <c r="J150" i="4"/>
  <c r="L150" i="4"/>
  <c r="M150" i="4"/>
  <c r="N150" i="4"/>
  <c r="B151" i="4"/>
  <c r="C151" i="4"/>
  <c r="D151" i="4"/>
  <c r="J151" i="4"/>
  <c r="L151" i="4"/>
  <c r="M151" i="4"/>
  <c r="N151" i="4"/>
  <c r="B152" i="4"/>
  <c r="C152" i="4"/>
  <c r="D152" i="4"/>
  <c r="J152" i="4"/>
  <c r="L152" i="4"/>
  <c r="M152" i="4"/>
  <c r="N152" i="4"/>
  <c r="B153" i="4"/>
  <c r="C153" i="4"/>
  <c r="D153" i="4"/>
  <c r="J153" i="4"/>
  <c r="L153" i="4"/>
  <c r="M153" i="4"/>
  <c r="N153" i="4"/>
  <c r="B154" i="4"/>
  <c r="C154" i="4"/>
  <c r="D154" i="4"/>
  <c r="J154" i="4"/>
  <c r="L154" i="4"/>
  <c r="M154" i="4"/>
  <c r="N154" i="4"/>
  <c r="B155" i="4"/>
  <c r="C155" i="4"/>
  <c r="D155" i="4"/>
  <c r="J155" i="4"/>
  <c r="L155" i="4"/>
  <c r="M155" i="4"/>
  <c r="N155" i="4"/>
  <c r="B156" i="4"/>
  <c r="C156" i="4"/>
  <c r="D156" i="4"/>
  <c r="J156" i="4"/>
  <c r="L156" i="4"/>
  <c r="M156" i="4"/>
  <c r="N156" i="4"/>
  <c r="B157" i="4"/>
  <c r="C157" i="4"/>
  <c r="D157" i="4"/>
  <c r="J157" i="4"/>
  <c r="L157" i="4"/>
  <c r="M157" i="4"/>
  <c r="N157" i="4"/>
  <c r="B158" i="4"/>
  <c r="C158" i="4"/>
  <c r="D158" i="4"/>
  <c r="J158" i="4"/>
  <c r="L158" i="4"/>
  <c r="M158" i="4"/>
  <c r="N158" i="4"/>
  <c r="B159" i="4"/>
  <c r="C159" i="4"/>
  <c r="D159" i="4"/>
  <c r="J159" i="4"/>
  <c r="L159" i="4"/>
  <c r="M159" i="4"/>
  <c r="N159" i="4"/>
  <c r="B160" i="4"/>
  <c r="C160" i="4"/>
  <c r="D160" i="4"/>
  <c r="J160" i="4"/>
  <c r="L160" i="4"/>
  <c r="M160" i="4"/>
  <c r="N160" i="4"/>
  <c r="B161" i="4"/>
  <c r="C161" i="4"/>
  <c r="D161" i="4"/>
  <c r="J161" i="4"/>
  <c r="L161" i="4"/>
  <c r="M161" i="4"/>
  <c r="N161" i="4"/>
  <c r="B162" i="4"/>
  <c r="C162" i="4"/>
  <c r="D162" i="4"/>
  <c r="J162" i="4"/>
  <c r="L162" i="4"/>
  <c r="M162" i="4"/>
  <c r="N162" i="4"/>
  <c r="B163" i="4"/>
  <c r="C163" i="4"/>
  <c r="D163" i="4"/>
  <c r="J163" i="4"/>
  <c r="L163" i="4"/>
  <c r="M163" i="4"/>
  <c r="N163" i="4"/>
  <c r="B164" i="4"/>
  <c r="C164" i="4"/>
  <c r="D164" i="4"/>
  <c r="J164" i="4"/>
  <c r="L164" i="4"/>
  <c r="M164" i="4"/>
  <c r="N164" i="4"/>
  <c r="B165" i="4"/>
  <c r="C165" i="4"/>
  <c r="D165" i="4"/>
  <c r="J165" i="4"/>
  <c r="L165" i="4"/>
  <c r="M165" i="4"/>
  <c r="N165" i="4"/>
  <c r="B166" i="4"/>
  <c r="C166" i="4"/>
  <c r="D166" i="4"/>
  <c r="J166" i="4"/>
  <c r="L166" i="4"/>
  <c r="M166" i="4"/>
  <c r="N166" i="4"/>
  <c r="B167" i="4"/>
  <c r="C167" i="4"/>
  <c r="D167" i="4"/>
  <c r="J167" i="4"/>
  <c r="L167" i="4"/>
  <c r="M167" i="4"/>
  <c r="N167" i="4"/>
  <c r="B168" i="4"/>
  <c r="C168" i="4"/>
  <c r="D168" i="4"/>
  <c r="J168" i="4"/>
  <c r="L168" i="4"/>
  <c r="M168" i="4"/>
  <c r="N168" i="4"/>
  <c r="B169" i="4"/>
  <c r="C169" i="4"/>
  <c r="D169" i="4"/>
  <c r="J169" i="4"/>
  <c r="L169" i="4"/>
  <c r="M169" i="4"/>
  <c r="N169" i="4"/>
  <c r="B170" i="4"/>
  <c r="C170" i="4"/>
  <c r="D170" i="4"/>
  <c r="J170" i="4"/>
  <c r="L170" i="4"/>
  <c r="M170" i="4"/>
  <c r="N170" i="4"/>
  <c r="B171" i="4"/>
  <c r="C171" i="4"/>
  <c r="D171" i="4"/>
  <c r="J171" i="4"/>
  <c r="L171" i="4"/>
  <c r="M171" i="4"/>
  <c r="N171" i="4"/>
  <c r="B172" i="4"/>
  <c r="C172" i="4"/>
  <c r="D172" i="4"/>
  <c r="J172" i="4"/>
  <c r="L172" i="4"/>
  <c r="M172" i="4"/>
  <c r="N172" i="4"/>
  <c r="B173" i="4"/>
  <c r="C173" i="4"/>
  <c r="D173" i="4"/>
  <c r="J173" i="4"/>
  <c r="L173" i="4"/>
  <c r="M173" i="4"/>
  <c r="N173" i="4"/>
  <c r="B174" i="4"/>
  <c r="C174" i="4"/>
  <c r="D174" i="4"/>
  <c r="J174" i="4"/>
  <c r="L174" i="4"/>
  <c r="M174" i="4"/>
  <c r="N174" i="4"/>
  <c r="B175" i="4"/>
  <c r="C175" i="4"/>
  <c r="D175" i="4"/>
  <c r="J175" i="4"/>
  <c r="L175" i="4"/>
  <c r="M175" i="4"/>
  <c r="N175" i="4"/>
  <c r="B176" i="4"/>
  <c r="C176" i="4"/>
  <c r="D176" i="4"/>
  <c r="J176" i="4"/>
  <c r="L176" i="4"/>
  <c r="M176" i="4"/>
  <c r="N176" i="4"/>
  <c r="B177" i="4"/>
  <c r="C177" i="4"/>
  <c r="D177" i="4"/>
  <c r="J177" i="4"/>
  <c r="L177" i="4"/>
  <c r="M177" i="4"/>
  <c r="N177" i="4"/>
  <c r="B178" i="4"/>
  <c r="C178" i="4"/>
  <c r="D178" i="4"/>
  <c r="J178" i="4"/>
  <c r="L178" i="4"/>
  <c r="M178" i="4"/>
  <c r="N178" i="4"/>
  <c r="B179" i="4"/>
  <c r="C179" i="4"/>
  <c r="D179" i="4"/>
  <c r="J179" i="4"/>
  <c r="L179" i="4"/>
  <c r="M179" i="4"/>
  <c r="N179" i="4"/>
  <c r="B180" i="4"/>
  <c r="C180" i="4"/>
  <c r="D180" i="4"/>
  <c r="J180" i="4"/>
  <c r="L180" i="4"/>
  <c r="M180" i="4"/>
  <c r="N180" i="4"/>
  <c r="B181" i="4"/>
  <c r="C181" i="4"/>
  <c r="D181" i="4"/>
  <c r="J181" i="4"/>
  <c r="L181" i="4"/>
  <c r="M181" i="4"/>
  <c r="N181" i="4"/>
  <c r="B182" i="4"/>
  <c r="C182" i="4"/>
  <c r="D182" i="4"/>
  <c r="J182" i="4"/>
  <c r="L182" i="4"/>
  <c r="M182" i="4"/>
  <c r="N182" i="4"/>
  <c r="B183" i="4"/>
  <c r="C183" i="4"/>
  <c r="D183" i="4"/>
  <c r="J183" i="4"/>
  <c r="L183" i="4"/>
  <c r="M183" i="4"/>
  <c r="N183" i="4"/>
  <c r="B184" i="4"/>
  <c r="C184" i="4"/>
  <c r="D184" i="4"/>
  <c r="J184" i="4"/>
  <c r="L184" i="4"/>
  <c r="M184" i="4"/>
  <c r="N184" i="4"/>
  <c r="B185" i="4"/>
  <c r="C185" i="4"/>
  <c r="D185" i="4"/>
  <c r="J185" i="4"/>
  <c r="L185" i="4"/>
  <c r="M185" i="4"/>
  <c r="N185" i="4"/>
  <c r="B186" i="4"/>
  <c r="C186" i="4"/>
  <c r="D186" i="4"/>
  <c r="J186" i="4"/>
  <c r="L186" i="4"/>
  <c r="M186" i="4"/>
  <c r="N186" i="4"/>
  <c r="B187" i="4"/>
  <c r="C187" i="4"/>
  <c r="D187" i="4"/>
  <c r="J187" i="4"/>
  <c r="L187" i="4"/>
  <c r="M187" i="4"/>
  <c r="N187" i="4"/>
  <c r="B188" i="4"/>
  <c r="C188" i="4"/>
  <c r="D188" i="4"/>
  <c r="J188" i="4"/>
  <c r="L188" i="4"/>
  <c r="M188" i="4"/>
  <c r="N188" i="4"/>
  <c r="B189" i="4"/>
  <c r="C189" i="4"/>
  <c r="D189" i="4"/>
  <c r="J189" i="4"/>
  <c r="L189" i="4"/>
  <c r="M189" i="4"/>
  <c r="N189" i="4"/>
  <c r="B190" i="4"/>
  <c r="C190" i="4"/>
  <c r="D190" i="4"/>
  <c r="J190" i="4"/>
  <c r="L190" i="4"/>
  <c r="M190" i="4"/>
  <c r="N190" i="4"/>
  <c r="B191" i="4"/>
  <c r="C191" i="4"/>
  <c r="D191" i="4"/>
  <c r="J191" i="4"/>
  <c r="L191" i="4"/>
  <c r="M191" i="4"/>
  <c r="N191" i="4"/>
  <c r="B192" i="4"/>
  <c r="C192" i="4"/>
  <c r="D192" i="4"/>
  <c r="J192" i="4"/>
  <c r="L192" i="4"/>
  <c r="M192" i="4"/>
  <c r="N192" i="4"/>
  <c r="B193" i="4"/>
  <c r="C193" i="4"/>
  <c r="D193" i="4"/>
  <c r="J193" i="4"/>
  <c r="L193" i="4"/>
  <c r="M193" i="4"/>
  <c r="N193" i="4"/>
  <c r="B194" i="4"/>
  <c r="C194" i="4"/>
  <c r="D194" i="4"/>
  <c r="J194" i="4"/>
  <c r="L194" i="4"/>
  <c r="M194" i="4"/>
  <c r="N194" i="4"/>
  <c r="B195" i="4"/>
  <c r="C195" i="4"/>
  <c r="D195" i="4"/>
  <c r="J195" i="4"/>
  <c r="L195" i="4"/>
  <c r="M195" i="4"/>
  <c r="N195" i="4"/>
  <c r="B196" i="4"/>
  <c r="C196" i="4"/>
  <c r="D196" i="4"/>
  <c r="J196" i="4"/>
  <c r="L196" i="4"/>
  <c r="M196" i="4"/>
  <c r="N196" i="4"/>
  <c r="B197" i="4"/>
  <c r="C197" i="4"/>
  <c r="D197" i="4"/>
  <c r="J197" i="4"/>
  <c r="L197" i="4"/>
  <c r="M197" i="4"/>
  <c r="N197" i="4"/>
  <c r="B198" i="4"/>
  <c r="C198" i="4"/>
  <c r="D198" i="4"/>
  <c r="J198" i="4"/>
  <c r="L198" i="4"/>
  <c r="M198" i="4"/>
  <c r="N198" i="4"/>
  <c r="B199" i="4"/>
  <c r="C199" i="4"/>
  <c r="D199" i="4"/>
  <c r="J199" i="4"/>
  <c r="L199" i="4"/>
  <c r="M199" i="4"/>
  <c r="N199" i="4"/>
  <c r="B200" i="4"/>
  <c r="C200" i="4"/>
  <c r="D200" i="4"/>
  <c r="J200" i="4"/>
  <c r="L200" i="4"/>
  <c r="M200" i="4"/>
  <c r="N200" i="4"/>
  <c r="B201" i="4"/>
  <c r="C201" i="4"/>
  <c r="D201" i="4"/>
  <c r="J201" i="4"/>
  <c r="L201" i="4"/>
  <c r="M201" i="4"/>
  <c r="N201" i="4"/>
  <c r="B202" i="4"/>
  <c r="C202" i="4"/>
  <c r="D202" i="4"/>
  <c r="J202" i="4"/>
  <c r="L202" i="4"/>
  <c r="M202" i="4"/>
  <c r="N202" i="4"/>
  <c r="B203" i="4"/>
  <c r="C203" i="4"/>
  <c r="D203" i="4"/>
  <c r="J203" i="4"/>
  <c r="L203" i="4"/>
  <c r="M203" i="4"/>
  <c r="N203" i="4"/>
  <c r="B204" i="4"/>
  <c r="C204" i="4"/>
  <c r="D204" i="4"/>
  <c r="J204" i="4"/>
  <c r="L204" i="4"/>
  <c r="M204" i="4"/>
  <c r="N204" i="4"/>
  <c r="B205" i="4"/>
  <c r="C205" i="4"/>
  <c r="D205" i="4"/>
  <c r="J205" i="4"/>
  <c r="L205" i="4"/>
  <c r="M205" i="4"/>
  <c r="N205" i="4"/>
  <c r="B206" i="4"/>
  <c r="C206" i="4"/>
  <c r="D206" i="4"/>
  <c r="J206" i="4"/>
  <c r="L206" i="4"/>
  <c r="M206" i="4"/>
  <c r="N206" i="4"/>
  <c r="B207" i="4"/>
  <c r="C207" i="4"/>
  <c r="D207" i="4"/>
  <c r="J207" i="4"/>
  <c r="L207" i="4"/>
  <c r="M207" i="4"/>
  <c r="N207" i="4"/>
  <c r="B208" i="4"/>
  <c r="C208" i="4"/>
  <c r="D208" i="4"/>
  <c r="J208" i="4"/>
  <c r="L208" i="4"/>
  <c r="M208" i="4"/>
  <c r="N208" i="4"/>
  <c r="B209" i="4"/>
  <c r="C209" i="4"/>
  <c r="D209" i="4"/>
  <c r="J209" i="4"/>
  <c r="L209" i="4"/>
  <c r="M209" i="4"/>
  <c r="N209" i="4"/>
  <c r="B210" i="4"/>
  <c r="C210" i="4"/>
  <c r="D210" i="4"/>
  <c r="J210" i="4"/>
  <c r="L210" i="4"/>
  <c r="M210" i="4"/>
  <c r="N210" i="4"/>
  <c r="B211" i="4"/>
  <c r="C211" i="4"/>
  <c r="D211" i="4"/>
  <c r="J211" i="4"/>
  <c r="L211" i="4"/>
  <c r="M211" i="4"/>
  <c r="N211" i="4"/>
  <c r="B212" i="4"/>
  <c r="C212" i="4"/>
  <c r="D212" i="4"/>
  <c r="J212" i="4"/>
  <c r="L212" i="4"/>
  <c r="M212" i="4"/>
  <c r="N212" i="4"/>
  <c r="B213" i="4"/>
  <c r="C213" i="4"/>
  <c r="D213" i="4"/>
  <c r="J213" i="4"/>
  <c r="L213" i="4"/>
  <c r="M213" i="4"/>
  <c r="N213" i="4"/>
  <c r="B214" i="4"/>
  <c r="C214" i="4"/>
  <c r="D214" i="4"/>
  <c r="J214" i="4"/>
  <c r="L214" i="4"/>
  <c r="M214" i="4"/>
  <c r="N214" i="4"/>
  <c r="B215" i="4"/>
  <c r="C215" i="4"/>
  <c r="D215" i="4"/>
  <c r="J215" i="4"/>
  <c r="L215" i="4"/>
  <c r="M215" i="4"/>
  <c r="N215" i="4"/>
  <c r="B216" i="4"/>
  <c r="C216" i="4"/>
  <c r="D216" i="4"/>
  <c r="J216" i="4"/>
  <c r="L216" i="4"/>
  <c r="M216" i="4"/>
  <c r="N216" i="4"/>
  <c r="B217" i="4"/>
  <c r="C217" i="4"/>
  <c r="D217" i="4"/>
  <c r="J217" i="4"/>
  <c r="L217" i="4"/>
  <c r="M217" i="4"/>
  <c r="N217" i="4"/>
  <c r="B218" i="4"/>
  <c r="C218" i="4"/>
  <c r="D218" i="4"/>
  <c r="J218" i="4"/>
  <c r="L218" i="4"/>
  <c r="M218" i="4"/>
  <c r="N218" i="4"/>
  <c r="B219" i="4"/>
  <c r="C219" i="4"/>
  <c r="D219" i="4"/>
  <c r="J219" i="4"/>
  <c r="L219" i="4"/>
  <c r="M219" i="4"/>
  <c r="N219" i="4"/>
  <c r="B220" i="4"/>
  <c r="C220" i="4"/>
  <c r="D220" i="4"/>
  <c r="J220" i="4"/>
  <c r="L220" i="4"/>
  <c r="M220" i="4"/>
  <c r="N220" i="4"/>
  <c r="B221" i="4"/>
  <c r="C221" i="4"/>
  <c r="D221" i="4"/>
  <c r="J221" i="4"/>
  <c r="L221" i="4"/>
  <c r="M221" i="4"/>
  <c r="N221" i="4"/>
  <c r="B222" i="4"/>
  <c r="C222" i="4"/>
  <c r="D222" i="4"/>
  <c r="J222" i="4"/>
  <c r="L222" i="4"/>
  <c r="M222" i="4"/>
  <c r="N222" i="4"/>
  <c r="B223" i="4"/>
  <c r="C223" i="4"/>
  <c r="D223" i="4"/>
  <c r="J223" i="4"/>
  <c r="L223" i="4"/>
  <c r="M223" i="4"/>
  <c r="N223" i="4"/>
  <c r="B224" i="4"/>
  <c r="C224" i="4"/>
  <c r="D224" i="4"/>
  <c r="J224" i="4"/>
  <c r="L224" i="4"/>
  <c r="M224" i="4"/>
  <c r="N224" i="4"/>
  <c r="B225" i="4"/>
  <c r="C225" i="4"/>
  <c r="D225" i="4"/>
  <c r="J225" i="4"/>
  <c r="L225" i="4"/>
  <c r="M225" i="4"/>
  <c r="N225" i="4"/>
  <c r="B226" i="4"/>
  <c r="C226" i="4"/>
  <c r="D226" i="4"/>
  <c r="J226" i="4"/>
  <c r="L226" i="4"/>
  <c r="M226" i="4"/>
  <c r="N226" i="4"/>
  <c r="B227" i="4"/>
  <c r="C227" i="4"/>
  <c r="D227" i="4"/>
  <c r="J227" i="4"/>
  <c r="L227" i="4"/>
  <c r="M227" i="4"/>
  <c r="N227" i="4"/>
  <c r="B228" i="4"/>
  <c r="C228" i="4"/>
  <c r="D228" i="4"/>
  <c r="J228" i="4"/>
  <c r="L228" i="4"/>
  <c r="M228" i="4"/>
  <c r="N228" i="4"/>
  <c r="B229" i="4"/>
  <c r="C229" i="4"/>
  <c r="D229" i="4"/>
  <c r="J229" i="4"/>
  <c r="L229" i="4"/>
  <c r="M229" i="4"/>
  <c r="N229" i="4"/>
  <c r="B230" i="4"/>
  <c r="C230" i="4"/>
  <c r="D230" i="4"/>
  <c r="J230" i="4"/>
  <c r="L230" i="4"/>
  <c r="M230" i="4"/>
  <c r="N230" i="4"/>
  <c r="B231" i="4"/>
  <c r="C231" i="4"/>
  <c r="D231" i="4"/>
  <c r="J231" i="4"/>
  <c r="L231" i="4"/>
  <c r="M231" i="4"/>
  <c r="N231" i="4"/>
  <c r="B232" i="4"/>
  <c r="C232" i="4"/>
  <c r="D232" i="4"/>
  <c r="J232" i="4"/>
  <c r="L232" i="4"/>
  <c r="M232" i="4"/>
  <c r="N232" i="4"/>
  <c r="B233" i="4"/>
  <c r="C233" i="4"/>
  <c r="D233" i="4"/>
  <c r="J233" i="4"/>
  <c r="L233" i="4"/>
  <c r="M233" i="4"/>
  <c r="N233" i="4"/>
  <c r="B234" i="4"/>
  <c r="C234" i="4"/>
  <c r="D234" i="4"/>
  <c r="J234" i="4"/>
  <c r="L234" i="4"/>
  <c r="M234" i="4"/>
  <c r="N234" i="4"/>
  <c r="B235" i="4"/>
  <c r="C235" i="4"/>
  <c r="D235" i="4"/>
  <c r="J235" i="4"/>
  <c r="L235" i="4"/>
  <c r="M235" i="4"/>
  <c r="N235" i="4"/>
  <c r="B236" i="4"/>
  <c r="C236" i="4"/>
  <c r="D236" i="4"/>
  <c r="J236" i="4"/>
  <c r="L236" i="4"/>
  <c r="M236" i="4"/>
  <c r="N236" i="4"/>
  <c r="B237" i="4"/>
  <c r="C237" i="4"/>
  <c r="D237" i="4"/>
  <c r="J237" i="4"/>
  <c r="L237" i="4"/>
  <c r="M237" i="4"/>
  <c r="N237" i="4"/>
  <c r="B238" i="4"/>
  <c r="C238" i="4"/>
  <c r="D238" i="4"/>
  <c r="J238" i="4"/>
  <c r="L238" i="4"/>
  <c r="M238" i="4"/>
  <c r="N238" i="4"/>
  <c r="B239" i="4"/>
  <c r="C239" i="4"/>
  <c r="D239" i="4"/>
  <c r="J239" i="4"/>
  <c r="L239" i="4"/>
  <c r="M239" i="4"/>
  <c r="N239" i="4"/>
  <c r="B240" i="4"/>
  <c r="C240" i="4"/>
  <c r="D240" i="4"/>
  <c r="J240" i="4"/>
  <c r="L240" i="4"/>
  <c r="M240" i="4"/>
  <c r="N240" i="4"/>
  <c r="B241" i="4"/>
  <c r="C241" i="4"/>
  <c r="D241" i="4"/>
  <c r="J241" i="4"/>
  <c r="L241" i="4"/>
  <c r="M241" i="4"/>
  <c r="N241" i="4"/>
  <c r="B242" i="4"/>
  <c r="C242" i="4"/>
  <c r="D242" i="4"/>
  <c r="J242" i="4"/>
  <c r="L242" i="4"/>
  <c r="M242" i="4"/>
  <c r="N242" i="4"/>
  <c r="B243" i="4"/>
  <c r="C243" i="4"/>
  <c r="D243" i="4"/>
  <c r="J243" i="4"/>
  <c r="L243" i="4"/>
  <c r="M243" i="4"/>
  <c r="N243" i="4"/>
  <c r="B244" i="4"/>
  <c r="C244" i="4"/>
  <c r="D244" i="4"/>
  <c r="J244" i="4"/>
  <c r="L244" i="4"/>
  <c r="M244" i="4"/>
  <c r="N244" i="4"/>
  <c r="B245" i="4"/>
  <c r="C245" i="4"/>
  <c r="D245" i="4"/>
  <c r="J245" i="4"/>
  <c r="L245" i="4"/>
  <c r="M245" i="4"/>
  <c r="N245" i="4"/>
  <c r="B246" i="4"/>
  <c r="C246" i="4"/>
  <c r="D246" i="4"/>
  <c r="J246" i="4"/>
  <c r="L246" i="4"/>
  <c r="M246" i="4"/>
  <c r="N246" i="4"/>
  <c r="B247" i="4"/>
  <c r="C247" i="4"/>
  <c r="D247" i="4"/>
  <c r="J247" i="4"/>
  <c r="L247" i="4"/>
  <c r="M247" i="4"/>
  <c r="N247" i="4"/>
  <c r="B248" i="4"/>
  <c r="C248" i="4"/>
  <c r="D248" i="4"/>
  <c r="J248" i="4"/>
  <c r="L248" i="4"/>
  <c r="M248" i="4"/>
  <c r="N248" i="4"/>
  <c r="B249" i="4"/>
  <c r="C249" i="4"/>
  <c r="D249" i="4"/>
  <c r="J249" i="4"/>
  <c r="L249" i="4"/>
  <c r="M249" i="4"/>
  <c r="N249" i="4"/>
  <c r="B250" i="4"/>
  <c r="C250" i="4"/>
  <c r="D250" i="4"/>
  <c r="J250" i="4"/>
  <c r="L250" i="4"/>
  <c r="M250" i="4"/>
  <c r="N250" i="4"/>
  <c r="B251" i="4"/>
  <c r="C251" i="4"/>
  <c r="D251" i="4"/>
  <c r="J251" i="4"/>
  <c r="L251" i="4"/>
  <c r="M251" i="4"/>
  <c r="N251" i="4"/>
  <c r="B252" i="4"/>
  <c r="C252" i="4"/>
  <c r="D252" i="4"/>
  <c r="J252" i="4"/>
  <c r="L252" i="4"/>
  <c r="M252" i="4"/>
  <c r="N252" i="4"/>
  <c r="B253" i="4"/>
  <c r="C253" i="4"/>
  <c r="D253" i="4"/>
  <c r="J253" i="4"/>
  <c r="L253" i="4"/>
  <c r="M253" i="4"/>
  <c r="N253" i="4"/>
  <c r="B254" i="4"/>
  <c r="C254" i="4"/>
  <c r="D254" i="4"/>
  <c r="J254" i="4"/>
  <c r="L254" i="4"/>
  <c r="M254" i="4"/>
  <c r="N254" i="4"/>
  <c r="B255" i="4"/>
  <c r="C255" i="4"/>
  <c r="D255" i="4"/>
  <c r="J255" i="4"/>
  <c r="L255" i="4"/>
  <c r="M255" i="4"/>
  <c r="N255" i="4"/>
  <c r="B256" i="4"/>
  <c r="C256" i="4"/>
  <c r="D256" i="4"/>
  <c r="J256" i="4"/>
  <c r="L256" i="4"/>
  <c r="M256" i="4"/>
  <c r="N256" i="4"/>
  <c r="B257" i="4"/>
  <c r="C257" i="4"/>
  <c r="D257" i="4"/>
  <c r="J257" i="4"/>
  <c r="L257" i="4"/>
  <c r="M257" i="4"/>
  <c r="N257" i="4"/>
  <c r="B258" i="4"/>
  <c r="C258" i="4"/>
  <c r="D258" i="4"/>
  <c r="J258" i="4"/>
  <c r="L258" i="4"/>
  <c r="M258" i="4"/>
  <c r="N258" i="4"/>
  <c r="B259" i="4"/>
  <c r="C259" i="4"/>
  <c r="D259" i="4"/>
  <c r="J259" i="4"/>
  <c r="L259" i="4"/>
  <c r="M259" i="4"/>
  <c r="N259" i="4"/>
  <c r="B260" i="4"/>
  <c r="C260" i="4"/>
  <c r="D260" i="4"/>
  <c r="J260" i="4"/>
  <c r="L260" i="4"/>
  <c r="M260" i="4"/>
  <c r="N260" i="4"/>
  <c r="B261" i="4"/>
  <c r="C261" i="4"/>
  <c r="D261" i="4"/>
  <c r="J261" i="4"/>
  <c r="L261" i="4"/>
  <c r="M261" i="4"/>
  <c r="N261" i="4"/>
  <c r="B262" i="4"/>
  <c r="C262" i="4"/>
  <c r="D262" i="4"/>
  <c r="J262" i="4"/>
  <c r="L262" i="4"/>
  <c r="M262" i="4"/>
  <c r="N262" i="4"/>
  <c r="B263" i="4"/>
  <c r="C263" i="4"/>
  <c r="D263" i="4"/>
  <c r="J263" i="4"/>
  <c r="L263" i="4"/>
  <c r="M263" i="4"/>
  <c r="N263" i="4"/>
  <c r="B264" i="4"/>
  <c r="C264" i="4"/>
  <c r="D264" i="4"/>
  <c r="J264" i="4"/>
  <c r="L264" i="4"/>
  <c r="M264" i="4"/>
  <c r="N264" i="4"/>
  <c r="B265" i="4"/>
  <c r="C265" i="4"/>
  <c r="D265" i="4"/>
  <c r="J265" i="4"/>
  <c r="L265" i="4"/>
  <c r="M265" i="4"/>
  <c r="N265" i="4"/>
  <c r="B266" i="4"/>
  <c r="C266" i="4"/>
  <c r="D266" i="4"/>
  <c r="J266" i="4"/>
  <c r="L266" i="4"/>
  <c r="M266" i="4"/>
  <c r="N266" i="4"/>
  <c r="B267" i="4"/>
  <c r="C267" i="4"/>
  <c r="D267" i="4"/>
  <c r="J267" i="4"/>
  <c r="L267" i="4"/>
  <c r="M267" i="4"/>
  <c r="N267" i="4"/>
  <c r="B268" i="4"/>
  <c r="C268" i="4"/>
  <c r="D268" i="4"/>
  <c r="J268" i="4"/>
  <c r="L268" i="4"/>
  <c r="M268" i="4"/>
  <c r="N268" i="4"/>
  <c r="B269" i="4"/>
  <c r="C269" i="4"/>
  <c r="D269" i="4"/>
  <c r="J269" i="4"/>
  <c r="L269" i="4"/>
  <c r="M269" i="4"/>
  <c r="N269" i="4"/>
  <c r="B270" i="4"/>
  <c r="C270" i="4"/>
  <c r="D270" i="4"/>
  <c r="J270" i="4"/>
  <c r="L270" i="4"/>
  <c r="M270" i="4"/>
  <c r="N270" i="4"/>
  <c r="B271" i="4"/>
  <c r="C271" i="4"/>
  <c r="D271" i="4"/>
  <c r="J271" i="4"/>
  <c r="L271" i="4"/>
  <c r="M271" i="4"/>
  <c r="N271" i="4"/>
  <c r="B272" i="4"/>
  <c r="C272" i="4"/>
  <c r="D272" i="4"/>
  <c r="J272" i="4"/>
  <c r="L272" i="4"/>
  <c r="M272" i="4"/>
  <c r="N272" i="4"/>
  <c r="E274" i="4"/>
  <c r="F274" i="4"/>
  <c r="G274" i="4"/>
  <c r="H274" i="4"/>
  <c r="I274" i="4"/>
  <c r="J274" i="4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S6" i="3"/>
  <c r="T6" i="3"/>
  <c r="U6" i="3"/>
  <c r="B7" i="3"/>
  <c r="C7" i="3"/>
  <c r="D7" i="3"/>
  <c r="E7" i="3"/>
  <c r="F7" i="3"/>
  <c r="G7" i="3"/>
  <c r="H7" i="3"/>
  <c r="I7" i="3"/>
  <c r="J7" i="3"/>
  <c r="K7" i="3"/>
  <c r="L7" i="3"/>
  <c r="M7" i="3"/>
  <c r="N7" i="3"/>
  <c r="S7" i="3"/>
  <c r="T7" i="3"/>
  <c r="U7" i="3"/>
  <c r="B8" i="3"/>
  <c r="C8" i="3"/>
  <c r="D8" i="3"/>
  <c r="E8" i="3"/>
  <c r="F8" i="3"/>
  <c r="G8" i="3"/>
  <c r="H8" i="3"/>
  <c r="I8" i="3"/>
  <c r="J8" i="3"/>
  <c r="K8" i="3"/>
  <c r="L8" i="3"/>
  <c r="M8" i="3"/>
  <c r="N8" i="3"/>
  <c r="S8" i="3"/>
  <c r="T8" i="3"/>
  <c r="U8" i="3"/>
  <c r="B9" i="3"/>
  <c r="C9" i="3"/>
  <c r="D9" i="3"/>
  <c r="E9" i="3"/>
  <c r="F9" i="3"/>
  <c r="G9" i="3"/>
  <c r="H9" i="3"/>
  <c r="I9" i="3"/>
  <c r="J9" i="3"/>
  <c r="K9" i="3"/>
  <c r="L9" i="3"/>
  <c r="M9" i="3"/>
  <c r="N9" i="3"/>
  <c r="S9" i="3"/>
  <c r="T9" i="3"/>
  <c r="U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S10" i="3"/>
  <c r="T10" i="3"/>
  <c r="U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S11" i="3"/>
  <c r="T11" i="3"/>
  <c r="U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S12" i="3"/>
  <c r="T12" i="3"/>
  <c r="U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S13" i="3"/>
  <c r="T13" i="3"/>
  <c r="U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S14" i="3"/>
  <c r="T14" i="3"/>
  <c r="U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P15" i="3"/>
  <c r="Q15" i="3"/>
  <c r="S15" i="3"/>
  <c r="T15" i="3"/>
  <c r="U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S16" i="3"/>
  <c r="T16" i="3"/>
  <c r="U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S17" i="3"/>
  <c r="T17" i="3"/>
  <c r="U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S18" i="3"/>
  <c r="T18" i="3"/>
  <c r="U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S19" i="3"/>
  <c r="T19" i="3"/>
  <c r="U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S20" i="3"/>
  <c r="T20" i="3"/>
  <c r="U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S21" i="3"/>
  <c r="T21" i="3"/>
  <c r="U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S22" i="3"/>
  <c r="T22" i="3"/>
  <c r="U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S23" i="3"/>
  <c r="T23" i="3"/>
  <c r="U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S24" i="3"/>
  <c r="T24" i="3"/>
  <c r="U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S25" i="3"/>
  <c r="T25" i="3"/>
  <c r="U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S26" i="3"/>
  <c r="T26" i="3"/>
  <c r="U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P27" i="3"/>
  <c r="Q27" i="3"/>
  <c r="S27" i="3"/>
  <c r="T27" i="3"/>
  <c r="U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S28" i="3"/>
  <c r="T28" i="3"/>
  <c r="U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S29" i="3"/>
  <c r="T29" i="3"/>
  <c r="U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S30" i="3"/>
  <c r="T30" i="3"/>
  <c r="U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S31" i="3"/>
  <c r="T31" i="3"/>
  <c r="U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S32" i="3"/>
  <c r="T32" i="3"/>
  <c r="U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S33" i="3"/>
  <c r="T33" i="3"/>
  <c r="U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S34" i="3"/>
  <c r="T34" i="3"/>
  <c r="U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S35" i="3"/>
  <c r="T35" i="3"/>
  <c r="U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S36" i="3"/>
  <c r="T36" i="3"/>
  <c r="U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S37" i="3"/>
  <c r="T37" i="3"/>
  <c r="U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S38" i="3"/>
  <c r="T38" i="3"/>
  <c r="U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P39" i="3"/>
  <c r="Q39" i="3"/>
  <c r="S39" i="3"/>
  <c r="T39" i="3"/>
  <c r="U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S40" i="3"/>
  <c r="T40" i="3"/>
  <c r="U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S41" i="3"/>
  <c r="T41" i="3"/>
  <c r="U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S42" i="3"/>
  <c r="T42" i="3"/>
  <c r="U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S43" i="3"/>
  <c r="T43" i="3"/>
  <c r="U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S44" i="3"/>
  <c r="T44" i="3"/>
  <c r="U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S45" i="3"/>
  <c r="T45" i="3"/>
  <c r="U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S46" i="3"/>
  <c r="T46" i="3"/>
  <c r="U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S47" i="3"/>
  <c r="T47" i="3"/>
  <c r="U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S48" i="3"/>
  <c r="T48" i="3"/>
  <c r="U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S49" i="3"/>
  <c r="T49" i="3"/>
  <c r="U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S50" i="3"/>
  <c r="T50" i="3"/>
  <c r="U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P51" i="3"/>
  <c r="Q51" i="3"/>
  <c r="S51" i="3"/>
  <c r="T51" i="3"/>
  <c r="U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S52" i="3"/>
  <c r="T52" i="3"/>
  <c r="U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S53" i="3"/>
  <c r="T53" i="3"/>
  <c r="U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S54" i="3"/>
  <c r="T54" i="3"/>
  <c r="U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S55" i="3"/>
  <c r="T55" i="3"/>
  <c r="U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S56" i="3"/>
  <c r="T56" i="3"/>
  <c r="U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S57" i="3"/>
  <c r="T57" i="3"/>
  <c r="U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S58" i="3"/>
  <c r="T58" i="3"/>
  <c r="U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S59" i="3"/>
  <c r="T59" i="3"/>
  <c r="U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S60" i="3"/>
  <c r="T60" i="3"/>
  <c r="U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S61" i="3"/>
  <c r="T61" i="3"/>
  <c r="U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S62" i="3"/>
  <c r="T62" i="3"/>
  <c r="U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P63" i="3"/>
  <c r="Q63" i="3"/>
  <c r="S63" i="3"/>
  <c r="T63" i="3"/>
  <c r="U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S64" i="3"/>
  <c r="T64" i="3"/>
  <c r="U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S65" i="3"/>
  <c r="T65" i="3"/>
  <c r="U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S66" i="3"/>
  <c r="T66" i="3"/>
  <c r="U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S67" i="3"/>
  <c r="T67" i="3"/>
  <c r="U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S68" i="3"/>
  <c r="T68" i="3"/>
  <c r="U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S69" i="3"/>
  <c r="T69" i="3"/>
  <c r="U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S70" i="3"/>
  <c r="T70" i="3"/>
  <c r="U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S71" i="3"/>
  <c r="T71" i="3"/>
  <c r="U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S72" i="3"/>
  <c r="T72" i="3"/>
  <c r="U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S73" i="3"/>
  <c r="T73" i="3"/>
  <c r="U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S74" i="3"/>
  <c r="T74" i="3"/>
  <c r="U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P75" i="3"/>
  <c r="Q75" i="3"/>
  <c r="S75" i="3"/>
  <c r="T75" i="3"/>
  <c r="U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S76" i="3"/>
  <c r="T76" i="3"/>
  <c r="U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S77" i="3"/>
  <c r="T77" i="3"/>
  <c r="U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S78" i="3"/>
  <c r="T78" i="3"/>
  <c r="U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S79" i="3"/>
  <c r="T79" i="3"/>
  <c r="U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S80" i="3"/>
  <c r="T80" i="3"/>
  <c r="U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S81" i="3"/>
  <c r="T81" i="3"/>
  <c r="U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S82" i="3"/>
  <c r="T82" i="3"/>
  <c r="U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S83" i="3"/>
  <c r="T83" i="3"/>
  <c r="U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S84" i="3"/>
  <c r="T84" i="3"/>
  <c r="U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S85" i="3"/>
  <c r="T85" i="3"/>
  <c r="U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S86" i="3"/>
  <c r="T86" i="3"/>
  <c r="U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P87" i="3"/>
  <c r="Q87" i="3"/>
  <c r="S87" i="3"/>
  <c r="T87" i="3"/>
  <c r="U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S88" i="3"/>
  <c r="T88" i="3"/>
  <c r="U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S89" i="3"/>
  <c r="T89" i="3"/>
  <c r="U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S90" i="3"/>
  <c r="T90" i="3"/>
  <c r="U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S91" i="3"/>
  <c r="T91" i="3"/>
  <c r="U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S92" i="3"/>
  <c r="T92" i="3"/>
  <c r="U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S93" i="3"/>
  <c r="T93" i="3"/>
  <c r="U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S94" i="3"/>
  <c r="T94" i="3"/>
  <c r="U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S95" i="3"/>
  <c r="T95" i="3"/>
  <c r="U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S96" i="3"/>
  <c r="T96" i="3"/>
  <c r="U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S97" i="3"/>
  <c r="T97" i="3"/>
  <c r="U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S98" i="3"/>
  <c r="T98" i="3"/>
  <c r="U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P99" i="3"/>
  <c r="Q99" i="3"/>
  <c r="S99" i="3"/>
  <c r="T99" i="3"/>
  <c r="U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S100" i="3"/>
  <c r="T100" i="3"/>
  <c r="U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S101" i="3"/>
  <c r="T101" i="3"/>
  <c r="U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S102" i="3"/>
  <c r="T102" i="3"/>
  <c r="U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S103" i="3"/>
  <c r="T103" i="3"/>
  <c r="U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S104" i="3"/>
  <c r="T104" i="3"/>
  <c r="U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S105" i="3"/>
  <c r="T105" i="3"/>
  <c r="U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S106" i="3"/>
  <c r="T106" i="3"/>
  <c r="U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S107" i="3"/>
  <c r="T107" i="3"/>
  <c r="U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S108" i="3"/>
  <c r="T108" i="3"/>
  <c r="U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S109" i="3"/>
  <c r="T109" i="3"/>
  <c r="U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S110" i="3"/>
  <c r="T110" i="3"/>
  <c r="U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P111" i="3"/>
  <c r="Q111" i="3"/>
  <c r="S111" i="3"/>
  <c r="T111" i="3"/>
  <c r="U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S112" i="3"/>
  <c r="T112" i="3"/>
  <c r="U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S113" i="3"/>
  <c r="T113" i="3"/>
  <c r="U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S114" i="3"/>
  <c r="T114" i="3"/>
  <c r="U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S115" i="3"/>
  <c r="T115" i="3"/>
  <c r="U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S116" i="3"/>
  <c r="T116" i="3"/>
  <c r="U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S117" i="3"/>
  <c r="T117" i="3"/>
  <c r="U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S118" i="3"/>
  <c r="T118" i="3"/>
  <c r="U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S119" i="3"/>
  <c r="T119" i="3"/>
  <c r="U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S120" i="3"/>
  <c r="T120" i="3"/>
  <c r="U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S121" i="3"/>
  <c r="T121" i="3"/>
  <c r="U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S122" i="3"/>
  <c r="T122" i="3"/>
  <c r="U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P123" i="3"/>
  <c r="Q123" i="3"/>
  <c r="S123" i="3"/>
  <c r="T123" i="3"/>
  <c r="U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S124" i="3"/>
  <c r="T124" i="3"/>
  <c r="U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S125" i="3"/>
  <c r="T125" i="3"/>
  <c r="U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S126" i="3"/>
  <c r="T126" i="3"/>
  <c r="U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S127" i="3"/>
  <c r="T127" i="3"/>
  <c r="U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S128" i="3"/>
  <c r="T128" i="3"/>
  <c r="U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S129" i="3"/>
  <c r="T129" i="3"/>
  <c r="U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S130" i="3"/>
  <c r="T130" i="3"/>
  <c r="U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S131" i="3"/>
  <c r="T131" i="3"/>
  <c r="U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S132" i="3"/>
  <c r="T132" i="3"/>
  <c r="U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S133" i="3"/>
  <c r="T133" i="3"/>
  <c r="U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S134" i="3"/>
  <c r="T134" i="3"/>
  <c r="U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P135" i="3"/>
  <c r="Q135" i="3"/>
  <c r="S135" i="3"/>
  <c r="T135" i="3"/>
  <c r="U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S136" i="3"/>
  <c r="T136" i="3"/>
  <c r="U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S137" i="3"/>
  <c r="T137" i="3"/>
  <c r="U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S138" i="3"/>
  <c r="T138" i="3"/>
  <c r="U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S139" i="3"/>
  <c r="T139" i="3"/>
  <c r="U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S140" i="3"/>
  <c r="T140" i="3"/>
  <c r="U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S141" i="3"/>
  <c r="T141" i="3"/>
  <c r="U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S142" i="3"/>
  <c r="T142" i="3"/>
  <c r="U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S143" i="3"/>
  <c r="T143" i="3"/>
  <c r="U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S144" i="3"/>
  <c r="T144" i="3"/>
  <c r="U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S145" i="3"/>
  <c r="T145" i="3"/>
  <c r="U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S146" i="3"/>
  <c r="T146" i="3"/>
  <c r="U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P147" i="3"/>
  <c r="Q147" i="3"/>
  <c r="S147" i="3"/>
  <c r="T147" i="3"/>
  <c r="U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S148" i="3"/>
  <c r="T148" i="3"/>
  <c r="U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S149" i="3"/>
  <c r="T149" i="3"/>
  <c r="U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S150" i="3"/>
  <c r="T150" i="3"/>
  <c r="U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S151" i="3"/>
  <c r="T151" i="3"/>
  <c r="U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S152" i="3"/>
  <c r="T152" i="3"/>
  <c r="U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S153" i="3"/>
  <c r="T153" i="3"/>
  <c r="U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S154" i="3"/>
  <c r="T154" i="3"/>
  <c r="U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S155" i="3"/>
  <c r="T155" i="3"/>
  <c r="U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S156" i="3"/>
  <c r="T156" i="3"/>
  <c r="U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S157" i="3"/>
  <c r="T157" i="3"/>
  <c r="U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S158" i="3"/>
  <c r="T158" i="3"/>
  <c r="U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P159" i="3"/>
  <c r="Q159" i="3"/>
  <c r="S159" i="3"/>
  <c r="T159" i="3"/>
  <c r="U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S160" i="3"/>
  <c r="T160" i="3"/>
  <c r="U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S161" i="3"/>
  <c r="T161" i="3"/>
  <c r="U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S162" i="3"/>
  <c r="T162" i="3"/>
  <c r="U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S163" i="3"/>
  <c r="T163" i="3"/>
  <c r="U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S164" i="3"/>
  <c r="T164" i="3"/>
  <c r="U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S165" i="3"/>
  <c r="T165" i="3"/>
  <c r="U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S166" i="3"/>
  <c r="T166" i="3"/>
  <c r="U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S167" i="3"/>
  <c r="T167" i="3"/>
  <c r="U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S168" i="3"/>
  <c r="T168" i="3"/>
  <c r="U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S169" i="3"/>
  <c r="T169" i="3"/>
  <c r="U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S170" i="3"/>
  <c r="T170" i="3"/>
  <c r="U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P171" i="3"/>
  <c r="Q171" i="3"/>
  <c r="S171" i="3"/>
  <c r="T171" i="3"/>
  <c r="U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S172" i="3"/>
  <c r="T172" i="3"/>
  <c r="U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S173" i="3"/>
  <c r="T173" i="3"/>
  <c r="U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S174" i="3"/>
  <c r="T174" i="3"/>
  <c r="U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S175" i="3"/>
  <c r="T175" i="3"/>
  <c r="U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S176" i="3"/>
  <c r="T176" i="3"/>
  <c r="U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S177" i="3"/>
  <c r="T177" i="3"/>
  <c r="U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S178" i="3"/>
  <c r="T178" i="3"/>
  <c r="U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S179" i="3"/>
  <c r="T179" i="3"/>
  <c r="U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S180" i="3"/>
  <c r="T180" i="3"/>
  <c r="U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S181" i="3"/>
  <c r="T181" i="3"/>
  <c r="U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S182" i="3"/>
  <c r="T182" i="3"/>
  <c r="U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P183" i="3"/>
  <c r="Q183" i="3"/>
  <c r="S183" i="3"/>
  <c r="T183" i="3"/>
  <c r="U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S184" i="3"/>
  <c r="T184" i="3"/>
  <c r="U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S185" i="3"/>
  <c r="T185" i="3"/>
  <c r="U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S186" i="3"/>
  <c r="T186" i="3"/>
  <c r="U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S187" i="3"/>
  <c r="T187" i="3"/>
  <c r="U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S188" i="3"/>
  <c r="T188" i="3"/>
  <c r="U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S189" i="3"/>
  <c r="T189" i="3"/>
  <c r="U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S190" i="3"/>
  <c r="T190" i="3"/>
  <c r="U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S191" i="3"/>
  <c r="T191" i="3"/>
  <c r="U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S192" i="3"/>
  <c r="T192" i="3"/>
  <c r="U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S193" i="3"/>
  <c r="T193" i="3"/>
  <c r="U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S194" i="3"/>
  <c r="T194" i="3"/>
  <c r="U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P195" i="3"/>
  <c r="Q195" i="3"/>
  <c r="S195" i="3"/>
  <c r="T195" i="3"/>
  <c r="U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S196" i="3"/>
  <c r="T196" i="3"/>
  <c r="U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S197" i="3"/>
  <c r="T197" i="3"/>
  <c r="U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S198" i="3"/>
  <c r="T198" i="3"/>
  <c r="U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S199" i="3"/>
  <c r="T199" i="3"/>
  <c r="U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S200" i="3"/>
  <c r="T200" i="3"/>
  <c r="U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S201" i="3"/>
  <c r="T201" i="3"/>
  <c r="U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S202" i="3"/>
  <c r="T202" i="3"/>
  <c r="U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S203" i="3"/>
  <c r="T203" i="3"/>
  <c r="U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S204" i="3"/>
  <c r="T204" i="3"/>
  <c r="U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S205" i="3"/>
  <c r="T205" i="3"/>
  <c r="U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S206" i="3"/>
  <c r="T206" i="3"/>
  <c r="U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P207" i="3"/>
  <c r="Q207" i="3"/>
  <c r="S207" i="3"/>
  <c r="T207" i="3"/>
  <c r="U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S208" i="3"/>
  <c r="T208" i="3"/>
  <c r="U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S209" i="3"/>
  <c r="T209" i="3"/>
  <c r="U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S210" i="3"/>
  <c r="T210" i="3"/>
  <c r="U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S211" i="3"/>
  <c r="T211" i="3"/>
  <c r="U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S212" i="3"/>
  <c r="T212" i="3"/>
  <c r="U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S213" i="3"/>
  <c r="T213" i="3"/>
  <c r="U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S214" i="3"/>
  <c r="T214" i="3"/>
  <c r="U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S215" i="3"/>
  <c r="T215" i="3"/>
  <c r="U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S216" i="3"/>
  <c r="T216" i="3"/>
  <c r="U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S217" i="3"/>
  <c r="T217" i="3"/>
  <c r="U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S218" i="3"/>
  <c r="T218" i="3"/>
  <c r="U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P219" i="3"/>
  <c r="Q219" i="3"/>
  <c r="S219" i="3"/>
  <c r="T219" i="3"/>
  <c r="U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S220" i="3"/>
  <c r="T220" i="3"/>
  <c r="U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S221" i="3"/>
  <c r="T221" i="3"/>
  <c r="U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S222" i="3"/>
  <c r="T222" i="3"/>
  <c r="U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S223" i="3"/>
  <c r="T223" i="3"/>
  <c r="U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S224" i="3"/>
  <c r="T224" i="3"/>
  <c r="U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S225" i="3"/>
  <c r="T225" i="3"/>
  <c r="U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S226" i="3"/>
  <c r="T226" i="3"/>
  <c r="U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S227" i="3"/>
  <c r="T227" i="3"/>
  <c r="U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S228" i="3"/>
  <c r="T228" i="3"/>
  <c r="U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S229" i="3"/>
  <c r="T229" i="3"/>
  <c r="U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S230" i="3"/>
  <c r="T230" i="3"/>
  <c r="U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P231" i="3"/>
  <c r="Q231" i="3"/>
  <c r="S231" i="3"/>
  <c r="T231" i="3"/>
  <c r="U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S232" i="3"/>
  <c r="T232" i="3"/>
  <c r="U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S233" i="3"/>
  <c r="T233" i="3"/>
  <c r="U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S234" i="3"/>
  <c r="T234" i="3"/>
  <c r="U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S235" i="3"/>
  <c r="T235" i="3"/>
  <c r="U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S236" i="3"/>
  <c r="T236" i="3"/>
  <c r="U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S237" i="3"/>
  <c r="T237" i="3"/>
  <c r="U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S238" i="3"/>
  <c r="T238" i="3"/>
  <c r="U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S239" i="3"/>
  <c r="T239" i="3"/>
  <c r="U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S240" i="3"/>
  <c r="T240" i="3"/>
  <c r="U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S241" i="3"/>
  <c r="T241" i="3"/>
  <c r="U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S242" i="3"/>
  <c r="T242" i="3"/>
  <c r="U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P243" i="3"/>
  <c r="Q243" i="3"/>
  <c r="S243" i="3"/>
  <c r="T243" i="3"/>
  <c r="U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S244" i="3"/>
  <c r="T244" i="3"/>
  <c r="U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S245" i="3"/>
  <c r="T245" i="3"/>
  <c r="U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S246" i="3"/>
  <c r="T246" i="3"/>
  <c r="U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S247" i="3"/>
  <c r="T247" i="3"/>
  <c r="U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S248" i="3"/>
  <c r="T248" i="3"/>
  <c r="U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S249" i="3"/>
  <c r="T249" i="3"/>
  <c r="U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S250" i="3"/>
  <c r="T250" i="3"/>
  <c r="U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S251" i="3"/>
  <c r="T251" i="3"/>
  <c r="U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S252" i="3"/>
  <c r="T252" i="3"/>
  <c r="U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S253" i="3"/>
  <c r="T253" i="3"/>
  <c r="U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S254" i="3"/>
  <c r="T254" i="3"/>
  <c r="U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P255" i="3"/>
  <c r="Q255" i="3"/>
  <c r="S255" i="3"/>
  <c r="T255" i="3"/>
  <c r="U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S256" i="3"/>
  <c r="T256" i="3"/>
  <c r="U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S257" i="3"/>
  <c r="T257" i="3"/>
  <c r="U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S258" i="3"/>
  <c r="T258" i="3"/>
  <c r="U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S259" i="3"/>
  <c r="T259" i="3"/>
  <c r="U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S260" i="3"/>
  <c r="T260" i="3"/>
  <c r="U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S261" i="3"/>
  <c r="T261" i="3"/>
  <c r="U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S262" i="3"/>
  <c r="T262" i="3"/>
  <c r="U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S263" i="3"/>
  <c r="T263" i="3"/>
  <c r="U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S264" i="3"/>
  <c r="T264" i="3"/>
  <c r="U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S265" i="3"/>
  <c r="T265" i="3"/>
  <c r="U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S266" i="3"/>
  <c r="T266" i="3"/>
  <c r="U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P267" i="3"/>
  <c r="Q267" i="3"/>
  <c r="S267" i="3"/>
  <c r="T267" i="3"/>
  <c r="U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S268" i="3"/>
  <c r="T268" i="3"/>
  <c r="U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S269" i="3"/>
  <c r="T269" i="3"/>
  <c r="U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S270" i="3"/>
  <c r="T270" i="3"/>
  <c r="U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S271" i="3"/>
  <c r="T271" i="3"/>
  <c r="U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P272" i="3"/>
  <c r="Q272" i="3"/>
  <c r="S272" i="3"/>
  <c r="T272" i="3"/>
  <c r="U272" i="3"/>
  <c r="E274" i="3"/>
  <c r="F274" i="3"/>
  <c r="G274" i="3"/>
  <c r="H274" i="3"/>
  <c r="I274" i="3"/>
  <c r="J274" i="3"/>
  <c r="P274" i="3"/>
  <c r="Q274" i="3"/>
  <c r="B6" i="6"/>
  <c r="C6" i="6"/>
  <c r="D6" i="6"/>
  <c r="E6" i="6"/>
  <c r="F6" i="6"/>
  <c r="G6" i="6"/>
  <c r="H6" i="6"/>
  <c r="I6" i="6"/>
  <c r="J6" i="6"/>
  <c r="K6" i="6"/>
  <c r="L6" i="6"/>
  <c r="M6" i="6"/>
  <c r="N6" i="6"/>
  <c r="B7" i="6"/>
  <c r="C7" i="6"/>
  <c r="D7" i="6"/>
  <c r="E7" i="6"/>
  <c r="F7" i="6"/>
  <c r="G7" i="6"/>
  <c r="H7" i="6"/>
  <c r="I7" i="6"/>
  <c r="J7" i="6"/>
  <c r="K7" i="6"/>
  <c r="L7" i="6"/>
  <c r="M7" i="6"/>
  <c r="N7" i="6"/>
  <c r="B8" i="6"/>
  <c r="C8" i="6"/>
  <c r="D8" i="6"/>
  <c r="E8" i="6"/>
  <c r="F8" i="6"/>
  <c r="G8" i="6"/>
  <c r="H8" i="6"/>
  <c r="I8" i="6"/>
  <c r="J8" i="6"/>
  <c r="K8" i="6"/>
  <c r="L8" i="6"/>
  <c r="M8" i="6"/>
  <c r="N8" i="6"/>
  <c r="B9" i="6"/>
  <c r="C9" i="6"/>
  <c r="D9" i="6"/>
  <c r="E9" i="6"/>
  <c r="F9" i="6"/>
  <c r="G9" i="6"/>
  <c r="H9" i="6"/>
  <c r="I9" i="6"/>
  <c r="J9" i="6"/>
  <c r="K9" i="6"/>
  <c r="L9" i="6"/>
  <c r="M9" i="6"/>
  <c r="N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B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B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B262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B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B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B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B266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B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B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B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B270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B271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B272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E274" i="6"/>
  <c r="F274" i="6"/>
  <c r="G274" i="6"/>
  <c r="H274" i="6"/>
  <c r="I274" i="6"/>
  <c r="J274" i="6"/>
</calcChain>
</file>

<file path=xl/sharedStrings.xml><?xml version="1.0" encoding="utf-8"?>
<sst xmlns="http://schemas.openxmlformats.org/spreadsheetml/2006/main" count="120" uniqueCount="24">
  <si>
    <t>Repay</t>
  </si>
  <si>
    <t>Taxes</t>
  </si>
  <si>
    <t>Estimated</t>
  </si>
  <si>
    <t>Actual</t>
  </si>
  <si>
    <t>YTD</t>
  </si>
  <si>
    <t>YTD Interest</t>
  </si>
  <si>
    <t>Age</t>
  </si>
  <si>
    <t>Chris</t>
  </si>
  <si>
    <t>Carley</t>
  </si>
  <si>
    <t>Regular</t>
  </si>
  <si>
    <t>Popes</t>
  </si>
  <si>
    <t>Bonds</t>
  </si>
  <si>
    <t>Withdrawl</t>
  </si>
  <si>
    <t>Paid</t>
  </si>
  <si>
    <t>Growth</t>
  </si>
  <si>
    <t>Principal</t>
  </si>
  <si>
    <t>Balance</t>
  </si>
  <si>
    <t>Income</t>
  </si>
  <si>
    <t>Taxes Owed</t>
  </si>
  <si>
    <t>Repay Bonds</t>
  </si>
  <si>
    <t>Taxes Paid</t>
  </si>
  <si>
    <t>Pope's</t>
  </si>
  <si>
    <t>Giron's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</si>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</sst>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quotePrefix="1" applyNumberFormat="1"/>
    <xf numFmtId="0" fontId="0" fillId="0" borderId="0" xfId="0" quotePrefix="1"/>
    <xf numFmtId="40" fontId="0" fillId="0" borderId="0" xfId="0" applyNumberFormat="1" applyAlignment="1">
      <alignment horizontal="center"/>
    </xf>
    <xf numFmtId="40" fontId="0" fillId="0" borderId="1" xfId="0" applyNumberFormat="1" applyBorder="1" applyAlignment="1">
      <alignment horizontal="center"/>
    </xf>
    <xf numFmtId="40" fontId="0" fillId="0" borderId="0" xfId="0" applyNumberFormat="1"/>
    <xf numFmtId="1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5" fontId="0" fillId="0" borderId="0" xfId="0" applyNumberFormat="1"/>
    <xf numFmtId="0" fontId="0" fillId="0" borderId="0" xfId="0" applyBorder="1" applyAlignment="1">
      <alignment horizontal="center"/>
    </xf>
    <xf numFmtId="4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2"/>
  <sheetViews>
    <sheetView zoomScale="70" workbookViewId="0">
      <pane ySplit="3" topLeftCell="A4" activePane="bottomLeft" state="frozen"/>
      <selection pane="bottomLeft" activeCell="K32" sqref="K32"/>
    </sheetView>
  </sheetViews>
  <sheetFormatPr defaultRowHeight="13.2" x14ac:dyDescent="0.25"/>
  <cols>
    <col min="1" max="1" width="10.33203125" style="11" bestFit="1" customWidth="1"/>
    <col min="2" max="3" width="6.6640625" customWidth="1"/>
    <col min="4" max="4" width="7.33203125" bestFit="1" customWidth="1"/>
    <col min="5" max="5" width="9.6640625" style="8" customWidth="1"/>
    <col min="6" max="7" width="8.6640625" style="8" customWidth="1"/>
    <col min="8" max="8" width="10.44140625" style="8" customWidth="1"/>
    <col min="9" max="9" width="9.44140625" style="8" customWidth="1"/>
    <col min="10" max="10" width="9.6640625" style="8" customWidth="1"/>
    <col min="11" max="11" width="8.109375" style="8" bestFit="1" customWidth="1"/>
    <col min="12" max="12" width="9.6640625" style="8" customWidth="1"/>
    <col min="13" max="13" width="8.6640625" style="8" customWidth="1"/>
    <col min="14" max="14" width="9.6640625" style="8" customWidth="1"/>
    <col min="15" max="15" width="2.33203125" customWidth="1"/>
    <col min="16" max="16" width="11.33203125" customWidth="1"/>
    <col min="17" max="17" width="11.33203125" style="8" customWidth="1"/>
  </cols>
  <sheetData>
    <row r="1" spans="1:17" x14ac:dyDescent="0.25">
      <c r="B1" s="1">
        <v>24563</v>
      </c>
      <c r="C1" s="1">
        <v>33695</v>
      </c>
      <c r="D1" s="1">
        <v>34731</v>
      </c>
      <c r="J1" s="9">
        <v>0.12</v>
      </c>
      <c r="K1" s="9"/>
    </row>
    <row r="2" spans="1:17" s="2" customFormat="1" x14ac:dyDescent="0.25">
      <c r="A2" s="10"/>
      <c r="E2" s="6"/>
      <c r="F2" s="6"/>
      <c r="G2" s="6" t="s">
        <v>0</v>
      </c>
      <c r="H2" s="6"/>
      <c r="I2" s="6" t="s">
        <v>1</v>
      </c>
      <c r="J2" s="2" t="s">
        <v>2</v>
      </c>
      <c r="K2" s="2" t="s">
        <v>3</v>
      </c>
      <c r="L2" s="6"/>
      <c r="M2" s="6" t="s">
        <v>4</v>
      </c>
      <c r="N2" s="6"/>
      <c r="P2" s="2" t="s">
        <v>5</v>
      </c>
      <c r="Q2" s="6" t="s">
        <v>2</v>
      </c>
    </row>
    <row r="3" spans="1:17" s="2" customFormat="1" x14ac:dyDescent="0.25">
      <c r="A3" s="10"/>
      <c r="B3" s="3" t="s">
        <v>6</v>
      </c>
      <c r="C3" s="3" t="s">
        <v>7</v>
      </c>
      <c r="D3" s="3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14</v>
      </c>
      <c r="L3" s="7" t="s">
        <v>15</v>
      </c>
      <c r="M3" s="7" t="s">
        <v>14</v>
      </c>
      <c r="N3" s="7" t="s">
        <v>16</v>
      </c>
      <c r="P3" s="2" t="s">
        <v>17</v>
      </c>
      <c r="Q3" s="6" t="s">
        <v>18</v>
      </c>
    </row>
    <row r="4" spans="1:17" s="2" customFormat="1" x14ac:dyDescent="0.25">
      <c r="A4" s="10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Q4" s="6"/>
    </row>
    <row r="5" spans="1:17" s="2" customFormat="1" x14ac:dyDescent="0.25">
      <c r="A5" s="11"/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8">
        <v>0</v>
      </c>
      <c r="Q5" s="6"/>
    </row>
    <row r="6" spans="1:17" s="2" customFormat="1" x14ac:dyDescent="0.25">
      <c r="A6" s="11">
        <v>35520</v>
      </c>
      <c r="B6" s="5">
        <f>ROUND((A6-$B$1-210)/365,0)</f>
        <v>29</v>
      </c>
      <c r="C6" s="5">
        <f>ROUND((A6-$C$1-210)/365,0)</f>
        <v>4</v>
      </c>
      <c r="D6" s="5">
        <f>ROUND((A6-$D$1-210)/365,0)</f>
        <v>2</v>
      </c>
      <c r="E6" s="8">
        <v>500</v>
      </c>
      <c r="F6" s="13"/>
      <c r="G6" s="13"/>
      <c r="H6" s="13"/>
      <c r="I6" s="13"/>
      <c r="J6" s="8">
        <f t="shared" ref="J6:J69" si="0">N5*$J$1/12</f>
        <v>0</v>
      </c>
      <c r="K6" s="8">
        <v>0</v>
      </c>
      <c r="L6" s="8">
        <f>E6</f>
        <v>500</v>
      </c>
      <c r="M6" s="8">
        <v>0</v>
      </c>
      <c r="N6" s="8">
        <f>IF(K6=0,N5+E6+F6+G6+H6+I6,N5+E6+F6+G6+H6+I6+K6)</f>
        <v>500</v>
      </c>
      <c r="Q6" s="6"/>
    </row>
    <row r="7" spans="1:17" x14ac:dyDescent="0.25">
      <c r="A7" s="11">
        <v>35550</v>
      </c>
      <c r="B7" s="5">
        <f>ROUND((A7-$B$1-210)/365,0)</f>
        <v>30</v>
      </c>
      <c r="C7" s="5">
        <f>ROUND((A7-$C$1-210)/365,0)</f>
        <v>5</v>
      </c>
      <c r="D7" s="5">
        <f>ROUND((A7-$D$1-210)/365,0)</f>
        <v>2</v>
      </c>
      <c r="E7" s="8">
        <v>25</v>
      </c>
      <c r="J7" s="8">
        <f t="shared" si="0"/>
        <v>5</v>
      </c>
      <c r="K7" s="8">
        <v>0</v>
      </c>
      <c r="L7" s="8">
        <f>L6+E7+F7+G7</f>
        <v>525</v>
      </c>
      <c r="M7" s="8">
        <v>0</v>
      </c>
      <c r="N7" s="8">
        <f>IF(K7=0,N6+E7+F7+G7+H7+I7,N6+E7+F7+G7+H7+I7+K7)</f>
        <v>525</v>
      </c>
    </row>
    <row r="8" spans="1:17" x14ac:dyDescent="0.25">
      <c r="A8" s="11">
        <v>35581</v>
      </c>
      <c r="B8" s="5">
        <f>ROUND((A8-$B$1-210)/365,0)</f>
        <v>30</v>
      </c>
      <c r="C8" s="5">
        <f>ROUND((A8-$C$1-210)/365,0)</f>
        <v>5</v>
      </c>
      <c r="D8" s="5">
        <f>ROUND((A8-$D$1-210)/365,0)</f>
        <v>2</v>
      </c>
      <c r="E8" s="8">
        <v>25</v>
      </c>
      <c r="J8" s="8">
        <f t="shared" si="0"/>
        <v>5.25</v>
      </c>
      <c r="K8" s="8">
        <v>0</v>
      </c>
      <c r="L8" s="8">
        <f t="shared" ref="L8:L71" si="1">L7+E8+F8+G8</f>
        <v>550</v>
      </c>
      <c r="M8" s="8">
        <v>0</v>
      </c>
      <c r="N8" s="8">
        <f>IF(K8=0,N7+E8+F8+G8+H8+I8,N7+E8+F8+G8+H8+I8+K8)</f>
        <v>550</v>
      </c>
    </row>
    <row r="9" spans="1:17" x14ac:dyDescent="0.25">
      <c r="A9" s="11">
        <v>35611</v>
      </c>
      <c r="B9" s="5">
        <f t="shared" ref="B9:B24" si="2">ROUND((A9-$B$1-210)/365,0)</f>
        <v>30</v>
      </c>
      <c r="C9" s="5">
        <f t="shared" ref="C9:C24" si="3">ROUND((A9-$C$1-210)/365,0)</f>
        <v>5</v>
      </c>
      <c r="D9" s="5">
        <f t="shared" ref="D9:D24" si="4">ROUND((A9-$D$1-210)/365,0)</f>
        <v>2</v>
      </c>
      <c r="E9" s="8">
        <v>25</v>
      </c>
      <c r="J9" s="8">
        <f t="shared" si="0"/>
        <v>5.5</v>
      </c>
      <c r="K9" s="8">
        <v>9</v>
      </c>
      <c r="L9" s="8">
        <f t="shared" si="1"/>
        <v>575</v>
      </c>
      <c r="M9" s="8">
        <v>0</v>
      </c>
      <c r="N9" s="8">
        <f>IF(K9=0,N8+E9+F9+G9+H9+I9,N8+E9+F9+G9+H9+I9+K9)</f>
        <v>584</v>
      </c>
    </row>
    <row r="10" spans="1:17" x14ac:dyDescent="0.25">
      <c r="A10" s="11">
        <v>35642</v>
      </c>
      <c r="B10" s="5">
        <f t="shared" si="2"/>
        <v>30</v>
      </c>
      <c r="C10" s="5">
        <f t="shared" si="3"/>
        <v>5</v>
      </c>
      <c r="D10" s="5">
        <f t="shared" si="4"/>
        <v>2</v>
      </c>
      <c r="E10" s="8">
        <v>25</v>
      </c>
      <c r="J10" s="8">
        <f t="shared" si="0"/>
        <v>5.84</v>
      </c>
      <c r="K10" s="8">
        <v>0</v>
      </c>
      <c r="L10" s="8">
        <f t="shared" si="1"/>
        <v>600</v>
      </c>
      <c r="M10" s="8">
        <v>0</v>
      </c>
      <c r="N10" s="8">
        <f>IF(K10=0,N9+E10+F10+G10+H10+I10,N9+E10+F10+G10+H10+I10+K10)</f>
        <v>609</v>
      </c>
    </row>
    <row r="11" spans="1:17" x14ac:dyDescent="0.25">
      <c r="A11" s="11">
        <v>35673</v>
      </c>
      <c r="B11" s="5">
        <f t="shared" si="2"/>
        <v>30</v>
      </c>
      <c r="C11" s="5">
        <f t="shared" si="3"/>
        <v>5</v>
      </c>
      <c r="D11" s="5">
        <f t="shared" si="4"/>
        <v>2</v>
      </c>
      <c r="E11" s="8">
        <v>50</v>
      </c>
      <c r="J11" s="8">
        <f t="shared" si="0"/>
        <v>6.09</v>
      </c>
      <c r="K11" s="8">
        <v>2</v>
      </c>
      <c r="L11" s="8">
        <f t="shared" si="1"/>
        <v>650</v>
      </c>
      <c r="M11" s="8">
        <f t="shared" ref="M11:M22" si="5">IF(K11=0,M10+J11,M10+K11)</f>
        <v>2</v>
      </c>
      <c r="N11" s="8">
        <f t="shared" ref="N11:N24" si="6">IF(K11=0,N10+E11+F11+G11+H11+I11+J11,N10+E11+F11+G11+H11+I11+K11)</f>
        <v>661</v>
      </c>
    </row>
    <row r="12" spans="1:17" x14ac:dyDescent="0.25">
      <c r="A12" s="11">
        <v>35703</v>
      </c>
      <c r="B12" s="5">
        <f t="shared" si="2"/>
        <v>30</v>
      </c>
      <c r="C12" s="5">
        <f t="shared" si="3"/>
        <v>5</v>
      </c>
      <c r="D12" s="5">
        <f t="shared" si="4"/>
        <v>2</v>
      </c>
      <c r="E12" s="8">
        <v>50</v>
      </c>
      <c r="F12" s="8">
        <v>100</v>
      </c>
      <c r="G12" s="8">
        <v>100</v>
      </c>
      <c r="J12" s="8">
        <f t="shared" si="0"/>
        <v>6.6099999999999994</v>
      </c>
      <c r="K12" s="8">
        <v>3</v>
      </c>
      <c r="L12" s="8">
        <f t="shared" si="1"/>
        <v>900</v>
      </c>
      <c r="M12" s="8">
        <f t="shared" si="5"/>
        <v>5</v>
      </c>
      <c r="N12" s="8">
        <f t="shared" si="6"/>
        <v>914</v>
      </c>
    </row>
    <row r="13" spans="1:17" x14ac:dyDescent="0.25">
      <c r="A13" s="11">
        <v>35734</v>
      </c>
      <c r="B13" s="5">
        <f t="shared" si="2"/>
        <v>30</v>
      </c>
      <c r="C13" s="5">
        <f t="shared" si="3"/>
        <v>5</v>
      </c>
      <c r="D13" s="5">
        <f t="shared" si="4"/>
        <v>2</v>
      </c>
      <c r="E13" s="8">
        <v>50</v>
      </c>
      <c r="F13" s="8">
        <v>100</v>
      </c>
      <c r="G13" s="8">
        <v>100</v>
      </c>
      <c r="J13" s="8">
        <f t="shared" si="0"/>
        <v>9.1399999999999988</v>
      </c>
      <c r="K13" s="8">
        <v>-33.590000000000003</v>
      </c>
      <c r="L13" s="8">
        <f t="shared" si="1"/>
        <v>1150</v>
      </c>
      <c r="M13" s="8">
        <f t="shared" si="5"/>
        <v>-28.590000000000003</v>
      </c>
      <c r="N13" s="8">
        <f t="shared" si="6"/>
        <v>1130.4100000000001</v>
      </c>
    </row>
    <row r="14" spans="1:17" x14ac:dyDescent="0.25">
      <c r="A14" s="11">
        <v>35764</v>
      </c>
      <c r="B14" s="5">
        <f t="shared" si="2"/>
        <v>30</v>
      </c>
      <c r="C14" s="5">
        <f t="shared" si="3"/>
        <v>5</v>
      </c>
      <c r="D14" s="5">
        <f t="shared" si="4"/>
        <v>2</v>
      </c>
      <c r="E14" s="8">
        <v>50</v>
      </c>
      <c r="F14" s="8">
        <v>100</v>
      </c>
      <c r="G14" s="8">
        <v>100</v>
      </c>
      <c r="J14" s="8">
        <f t="shared" si="0"/>
        <v>11.3041</v>
      </c>
      <c r="K14" s="8">
        <v>50.95</v>
      </c>
      <c r="L14" s="8">
        <f t="shared" si="1"/>
        <v>1400</v>
      </c>
      <c r="M14" s="8">
        <f t="shared" si="5"/>
        <v>22.36</v>
      </c>
      <c r="N14" s="8">
        <f t="shared" si="6"/>
        <v>1431.3600000000001</v>
      </c>
    </row>
    <row r="15" spans="1:17" x14ac:dyDescent="0.25">
      <c r="A15" s="11">
        <v>35795</v>
      </c>
      <c r="B15" s="5">
        <f t="shared" si="2"/>
        <v>30</v>
      </c>
      <c r="C15" s="5">
        <f t="shared" si="3"/>
        <v>5</v>
      </c>
      <c r="D15" s="5">
        <f t="shared" si="4"/>
        <v>2</v>
      </c>
      <c r="E15" s="8">
        <v>50</v>
      </c>
      <c r="F15" s="8">
        <v>100</v>
      </c>
      <c r="G15" s="8">
        <v>100</v>
      </c>
      <c r="J15" s="8">
        <f t="shared" si="0"/>
        <v>14.313600000000001</v>
      </c>
      <c r="K15" s="8">
        <v>28.84</v>
      </c>
      <c r="L15" s="8">
        <f t="shared" si="1"/>
        <v>1650</v>
      </c>
      <c r="M15" s="8">
        <f t="shared" si="5"/>
        <v>51.2</v>
      </c>
      <c r="N15" s="8">
        <f t="shared" si="6"/>
        <v>1710.2</v>
      </c>
      <c r="P15" s="8">
        <f>M15</f>
        <v>51.2</v>
      </c>
      <c r="Q15" s="8">
        <f>IF(P15&lt;600,0,IF(P15&lt;1500,(P15-600)*0.15,(900*0.15)+((P15-1500))*0.28))</f>
        <v>0</v>
      </c>
    </row>
    <row r="16" spans="1:17" x14ac:dyDescent="0.25">
      <c r="A16" s="11">
        <v>35826</v>
      </c>
      <c r="B16" s="5">
        <f t="shared" si="2"/>
        <v>30</v>
      </c>
      <c r="C16" s="5">
        <f t="shared" si="3"/>
        <v>5</v>
      </c>
      <c r="D16" s="5">
        <f t="shared" si="4"/>
        <v>2</v>
      </c>
      <c r="E16" s="8">
        <v>50</v>
      </c>
      <c r="F16" s="8">
        <v>100</v>
      </c>
      <c r="G16" s="8">
        <v>100</v>
      </c>
      <c r="J16" s="8">
        <f t="shared" si="0"/>
        <v>17.102</v>
      </c>
      <c r="K16" s="8">
        <v>19.95</v>
      </c>
      <c r="L16" s="8">
        <f t="shared" si="1"/>
        <v>1900</v>
      </c>
      <c r="M16" s="8">
        <f>IF(K16=0,J16,K16)</f>
        <v>19.95</v>
      </c>
      <c r="N16" s="8">
        <f t="shared" si="6"/>
        <v>1980.15</v>
      </c>
    </row>
    <row r="17" spans="1:17" x14ac:dyDescent="0.25">
      <c r="A17" s="11">
        <v>35854</v>
      </c>
      <c r="B17" s="5">
        <f t="shared" si="2"/>
        <v>30</v>
      </c>
      <c r="C17" s="5">
        <f t="shared" si="3"/>
        <v>5</v>
      </c>
      <c r="D17" s="5">
        <f t="shared" si="4"/>
        <v>3</v>
      </c>
      <c r="E17" s="8">
        <v>50</v>
      </c>
      <c r="F17" s="8">
        <v>100</v>
      </c>
      <c r="G17" s="8">
        <v>100</v>
      </c>
      <c r="J17" s="8">
        <f t="shared" si="0"/>
        <v>19.801500000000001</v>
      </c>
      <c r="K17" s="8">
        <v>145.36000000000001</v>
      </c>
      <c r="L17" s="8">
        <f t="shared" si="1"/>
        <v>2150</v>
      </c>
      <c r="M17" s="8">
        <f>IF(K17=0,M16+J17,M16+K17)</f>
        <v>165.31</v>
      </c>
      <c r="N17" s="8">
        <f t="shared" si="6"/>
        <v>2375.5100000000002</v>
      </c>
    </row>
    <row r="18" spans="1:17" x14ac:dyDescent="0.25">
      <c r="A18" s="11">
        <v>35885</v>
      </c>
      <c r="B18" s="5">
        <f t="shared" si="2"/>
        <v>30</v>
      </c>
      <c r="C18" s="5">
        <f t="shared" si="3"/>
        <v>5</v>
      </c>
      <c r="D18" s="5">
        <f t="shared" si="4"/>
        <v>3</v>
      </c>
      <c r="E18" s="8">
        <v>50</v>
      </c>
      <c r="F18" s="8">
        <v>100</v>
      </c>
      <c r="G18" s="8">
        <v>100</v>
      </c>
      <c r="J18" s="8">
        <f t="shared" si="0"/>
        <v>23.755100000000002</v>
      </c>
      <c r="K18" s="8">
        <v>120.94</v>
      </c>
      <c r="L18" s="8">
        <f t="shared" si="1"/>
        <v>2400</v>
      </c>
      <c r="M18" s="8">
        <f t="shared" si="5"/>
        <v>286.25</v>
      </c>
      <c r="N18" s="8">
        <f t="shared" si="6"/>
        <v>2746.4500000000003</v>
      </c>
    </row>
    <row r="19" spans="1:17" x14ac:dyDescent="0.25">
      <c r="A19" s="11">
        <v>35915</v>
      </c>
      <c r="B19" s="5">
        <f t="shared" si="2"/>
        <v>31</v>
      </c>
      <c r="C19" s="5">
        <f t="shared" si="3"/>
        <v>6</v>
      </c>
      <c r="D19" s="5">
        <f t="shared" si="4"/>
        <v>3</v>
      </c>
      <c r="E19" s="8">
        <v>50</v>
      </c>
      <c r="F19" s="8">
        <v>100</v>
      </c>
      <c r="G19" s="8">
        <v>100</v>
      </c>
      <c r="I19" s="8">
        <f>-Q15</f>
        <v>0</v>
      </c>
      <c r="J19" s="8">
        <f t="shared" si="0"/>
        <v>27.464500000000001</v>
      </c>
      <c r="K19" s="8">
        <v>23.25</v>
      </c>
      <c r="L19" s="8">
        <f t="shared" si="1"/>
        <v>2650</v>
      </c>
      <c r="M19" s="8">
        <f t="shared" si="5"/>
        <v>309.5</v>
      </c>
      <c r="N19" s="8">
        <f t="shared" si="6"/>
        <v>3019.7000000000003</v>
      </c>
    </row>
    <row r="20" spans="1:17" x14ac:dyDescent="0.25">
      <c r="A20" s="11">
        <v>35946</v>
      </c>
      <c r="B20" s="5">
        <f t="shared" si="2"/>
        <v>31</v>
      </c>
      <c r="C20" s="5">
        <f t="shared" si="3"/>
        <v>6</v>
      </c>
      <c r="D20" s="5">
        <f t="shared" si="4"/>
        <v>3</v>
      </c>
      <c r="E20" s="8">
        <v>50</v>
      </c>
      <c r="G20" s="8">
        <v>100</v>
      </c>
      <c r="H20" s="8">
        <v>-500</v>
      </c>
      <c r="J20" s="8">
        <f t="shared" si="0"/>
        <v>30.197000000000003</v>
      </c>
      <c r="K20" s="8">
        <v>-37.270000000000003</v>
      </c>
      <c r="L20" s="8">
        <f t="shared" si="1"/>
        <v>2800</v>
      </c>
      <c r="M20" s="8">
        <f t="shared" si="5"/>
        <v>272.23</v>
      </c>
      <c r="N20" s="8">
        <f t="shared" si="6"/>
        <v>2632.4300000000003</v>
      </c>
    </row>
    <row r="21" spans="1:17" x14ac:dyDescent="0.25">
      <c r="A21" s="11">
        <v>35976</v>
      </c>
      <c r="B21" s="5">
        <f t="shared" si="2"/>
        <v>31</v>
      </c>
      <c r="C21" s="5">
        <f t="shared" si="3"/>
        <v>6</v>
      </c>
      <c r="D21" s="5">
        <f t="shared" si="4"/>
        <v>3</v>
      </c>
      <c r="E21" s="8">
        <v>50</v>
      </c>
      <c r="F21" s="8">
        <v>100</v>
      </c>
      <c r="G21" s="8">
        <v>100</v>
      </c>
      <c r="J21" s="8">
        <f t="shared" si="0"/>
        <v>26.324300000000004</v>
      </c>
      <c r="K21" s="8">
        <v>66.63</v>
      </c>
      <c r="L21" s="8">
        <f t="shared" si="1"/>
        <v>3050</v>
      </c>
      <c r="M21" s="8">
        <f t="shared" si="5"/>
        <v>338.86</v>
      </c>
      <c r="N21" s="8">
        <f t="shared" si="6"/>
        <v>2949.0600000000004</v>
      </c>
    </row>
    <row r="22" spans="1:17" x14ac:dyDescent="0.25">
      <c r="A22" s="11">
        <v>36007</v>
      </c>
      <c r="B22" s="5">
        <f t="shared" si="2"/>
        <v>31</v>
      </c>
      <c r="C22" s="5">
        <f t="shared" si="3"/>
        <v>6</v>
      </c>
      <c r="D22" s="5">
        <f t="shared" si="4"/>
        <v>3</v>
      </c>
      <c r="E22" s="8">
        <v>50</v>
      </c>
      <c r="F22" s="8">
        <v>100</v>
      </c>
      <c r="G22" s="8">
        <v>100</v>
      </c>
      <c r="J22" s="8">
        <f t="shared" si="0"/>
        <v>29.490600000000001</v>
      </c>
      <c r="K22" s="8">
        <v>-3.17</v>
      </c>
      <c r="L22" s="8">
        <f t="shared" si="1"/>
        <v>3300</v>
      </c>
      <c r="M22" s="8">
        <f t="shared" si="5"/>
        <v>335.69</v>
      </c>
      <c r="N22" s="8">
        <f t="shared" si="6"/>
        <v>3195.8900000000003</v>
      </c>
    </row>
    <row r="23" spans="1:17" x14ac:dyDescent="0.25">
      <c r="A23" s="11">
        <v>36038</v>
      </c>
      <c r="B23" s="5">
        <f t="shared" si="2"/>
        <v>31</v>
      </c>
      <c r="C23" s="5">
        <f t="shared" si="3"/>
        <v>6</v>
      </c>
      <c r="D23" s="5">
        <f t="shared" si="4"/>
        <v>3</v>
      </c>
      <c r="F23" s="8">
        <v>100</v>
      </c>
      <c r="J23" s="8">
        <f t="shared" si="0"/>
        <v>31.9589</v>
      </c>
      <c r="K23" s="8">
        <v>-528.4</v>
      </c>
      <c r="L23" s="8">
        <f t="shared" si="1"/>
        <v>3400</v>
      </c>
      <c r="M23" s="8">
        <f>IF(K23=0,M22+J23,M22+K23)</f>
        <v>-192.70999999999998</v>
      </c>
      <c r="N23" s="8">
        <f t="shared" si="6"/>
        <v>2767.4900000000002</v>
      </c>
    </row>
    <row r="24" spans="1:17" x14ac:dyDescent="0.25">
      <c r="A24" s="11">
        <v>36068</v>
      </c>
      <c r="B24" s="5">
        <f t="shared" si="2"/>
        <v>31</v>
      </c>
      <c r="C24" s="5">
        <f t="shared" si="3"/>
        <v>6</v>
      </c>
      <c r="D24" s="5">
        <f t="shared" si="4"/>
        <v>3</v>
      </c>
      <c r="F24" s="8">
        <v>100</v>
      </c>
      <c r="J24" s="8">
        <f t="shared" si="0"/>
        <v>27.674900000000004</v>
      </c>
      <c r="K24" s="8">
        <v>332.33</v>
      </c>
      <c r="L24" s="8">
        <f t="shared" si="1"/>
        <v>3500</v>
      </c>
      <c r="M24" s="8">
        <f>IF(K24=0,M23+J24,M23+K24)</f>
        <v>139.62</v>
      </c>
      <c r="N24" s="8">
        <f t="shared" si="6"/>
        <v>3199.82</v>
      </c>
    </row>
    <row r="25" spans="1:17" x14ac:dyDescent="0.25">
      <c r="A25" s="11">
        <v>36099</v>
      </c>
      <c r="B25" s="5">
        <f t="shared" ref="B25:B40" si="7">ROUND((A25-$B$1-210)/365,0)</f>
        <v>31</v>
      </c>
      <c r="C25" s="5">
        <f t="shared" ref="C25:C40" si="8">ROUND((A25-$C$1-210)/365,0)</f>
        <v>6</v>
      </c>
      <c r="D25" s="5">
        <f t="shared" ref="D25:D40" si="9">ROUND((A25-$D$1-210)/365,0)</f>
        <v>3</v>
      </c>
      <c r="F25" s="8">
        <v>100</v>
      </c>
      <c r="J25" s="8">
        <f t="shared" si="0"/>
        <v>31.998200000000001</v>
      </c>
      <c r="K25" s="8">
        <v>220.81</v>
      </c>
      <c r="L25" s="8">
        <f t="shared" si="1"/>
        <v>3600</v>
      </c>
      <c r="M25" s="8">
        <f>IF(K25=0,M24+J25,M24+K25)</f>
        <v>360.43</v>
      </c>
      <c r="N25" s="8">
        <f t="shared" ref="N25:N40" si="10">IF(K25=0,N24+E25+F25+G25+H25+I25+J25,N24+E25+F25+G25+H25+I25+K25)</f>
        <v>3520.63</v>
      </c>
    </row>
    <row r="26" spans="1:17" x14ac:dyDescent="0.25">
      <c r="A26" s="11">
        <v>36129</v>
      </c>
      <c r="B26" s="5">
        <f t="shared" si="7"/>
        <v>31</v>
      </c>
      <c r="C26" s="5">
        <f t="shared" si="8"/>
        <v>6</v>
      </c>
      <c r="D26" s="5">
        <f t="shared" si="9"/>
        <v>3</v>
      </c>
      <c r="F26" s="8">
        <v>100</v>
      </c>
      <c r="J26" s="8">
        <f t="shared" si="0"/>
        <v>35.206299999999999</v>
      </c>
      <c r="K26" s="8">
        <v>270.8</v>
      </c>
      <c r="L26" s="8">
        <f t="shared" si="1"/>
        <v>3700</v>
      </c>
      <c r="M26" s="8">
        <f>IF(K26=0,M25+J26,M25+K26)</f>
        <v>631.23</v>
      </c>
      <c r="N26" s="8">
        <f t="shared" si="10"/>
        <v>3891.4300000000003</v>
      </c>
    </row>
    <row r="27" spans="1:17" x14ac:dyDescent="0.25">
      <c r="A27" s="11">
        <v>36160</v>
      </c>
      <c r="B27" s="5">
        <f t="shared" si="7"/>
        <v>31</v>
      </c>
      <c r="C27" s="5">
        <f t="shared" si="8"/>
        <v>6</v>
      </c>
      <c r="D27" s="5">
        <f t="shared" si="9"/>
        <v>3</v>
      </c>
      <c r="F27" s="8">
        <v>100</v>
      </c>
      <c r="J27" s="8">
        <f t="shared" si="0"/>
        <v>38.914300000000004</v>
      </c>
      <c r="K27" s="8">
        <v>355.9</v>
      </c>
      <c r="L27" s="8">
        <f t="shared" si="1"/>
        <v>3800</v>
      </c>
      <c r="M27" s="8">
        <f>IF(K27=0,M26+J27,M26+K27)</f>
        <v>987.13</v>
      </c>
      <c r="N27" s="8">
        <f t="shared" si="10"/>
        <v>4347.33</v>
      </c>
      <c r="P27" s="8">
        <f>M27</f>
        <v>987.13</v>
      </c>
      <c r="Q27" s="8">
        <f>IF(P27&lt;600,0,IF(P27&lt;1500,(P27-600)*0.15,(900*0.15)+((P27-1500))*0.28))</f>
        <v>58.069499999999998</v>
      </c>
    </row>
    <row r="28" spans="1:17" x14ac:dyDescent="0.25">
      <c r="A28" s="11">
        <v>36191</v>
      </c>
      <c r="B28" s="5">
        <f t="shared" si="7"/>
        <v>31</v>
      </c>
      <c r="C28" s="5">
        <f t="shared" si="8"/>
        <v>6</v>
      </c>
      <c r="D28" s="5">
        <f t="shared" si="9"/>
        <v>3</v>
      </c>
      <c r="J28" s="8">
        <f t="shared" si="0"/>
        <v>43.473299999999995</v>
      </c>
      <c r="K28" s="8">
        <v>485.67</v>
      </c>
      <c r="L28" s="8">
        <f t="shared" si="1"/>
        <v>3800</v>
      </c>
      <c r="M28" s="8">
        <f>IF(K28=0,J28,K28)</f>
        <v>485.67</v>
      </c>
      <c r="N28" s="8">
        <f t="shared" si="10"/>
        <v>4833</v>
      </c>
    </row>
    <row r="29" spans="1:17" x14ac:dyDescent="0.25">
      <c r="A29" s="11">
        <v>36219</v>
      </c>
      <c r="B29" s="5">
        <f t="shared" si="7"/>
        <v>31</v>
      </c>
      <c r="C29" s="5">
        <f t="shared" si="8"/>
        <v>6</v>
      </c>
      <c r="D29" s="5">
        <f t="shared" si="9"/>
        <v>4</v>
      </c>
      <c r="E29" s="8">
        <v>25</v>
      </c>
      <c r="J29" s="8">
        <f t="shared" si="0"/>
        <v>48.329999999999991</v>
      </c>
      <c r="K29" s="8">
        <v>-163</v>
      </c>
      <c r="L29" s="8">
        <f t="shared" si="1"/>
        <v>3825</v>
      </c>
      <c r="M29" s="8">
        <f>IF(K29=0,M28+J29,M28+K29)</f>
        <v>322.67</v>
      </c>
      <c r="N29" s="8">
        <f t="shared" si="10"/>
        <v>4695</v>
      </c>
    </row>
    <row r="30" spans="1:17" x14ac:dyDescent="0.25">
      <c r="A30" s="11">
        <v>36250</v>
      </c>
      <c r="B30" s="5">
        <f t="shared" si="7"/>
        <v>31</v>
      </c>
      <c r="C30" s="5">
        <f t="shared" si="8"/>
        <v>6</v>
      </c>
      <c r="D30" s="5">
        <f t="shared" si="9"/>
        <v>4</v>
      </c>
      <c r="E30" s="8">
        <v>25</v>
      </c>
      <c r="J30" s="8">
        <f t="shared" si="0"/>
        <v>46.949999999999996</v>
      </c>
      <c r="K30" s="8">
        <v>-176</v>
      </c>
      <c r="L30" s="8">
        <f t="shared" si="1"/>
        <v>3850</v>
      </c>
      <c r="M30" s="8">
        <f t="shared" ref="M30:M39" si="11">IF(K30=0,M29+J30,M29+K30)</f>
        <v>146.67000000000002</v>
      </c>
      <c r="N30" s="8">
        <f t="shared" si="10"/>
        <v>4544</v>
      </c>
    </row>
    <row r="31" spans="1:17" x14ac:dyDescent="0.25">
      <c r="A31" s="11">
        <v>36280</v>
      </c>
      <c r="B31" s="5">
        <f t="shared" si="7"/>
        <v>32</v>
      </c>
      <c r="C31" s="5">
        <f t="shared" si="8"/>
        <v>7</v>
      </c>
      <c r="D31" s="5">
        <f t="shared" si="9"/>
        <v>4</v>
      </c>
      <c r="E31" s="8">
        <v>25</v>
      </c>
      <c r="I31" s="8">
        <v>0</v>
      </c>
      <c r="J31" s="8">
        <f t="shared" si="0"/>
        <v>45.44</v>
      </c>
      <c r="K31" s="8">
        <v>-34</v>
      </c>
      <c r="L31" s="8">
        <f t="shared" si="1"/>
        <v>3875</v>
      </c>
      <c r="M31" s="8">
        <f t="shared" si="11"/>
        <v>112.67000000000002</v>
      </c>
      <c r="N31" s="8">
        <f t="shared" si="10"/>
        <v>4535</v>
      </c>
    </row>
    <row r="32" spans="1:17" x14ac:dyDescent="0.25">
      <c r="A32" s="11">
        <v>36311</v>
      </c>
      <c r="B32" s="5">
        <f t="shared" si="7"/>
        <v>32</v>
      </c>
      <c r="C32" s="5">
        <f t="shared" si="8"/>
        <v>7</v>
      </c>
      <c r="D32" s="5">
        <f t="shared" si="9"/>
        <v>4</v>
      </c>
      <c r="E32" s="8">
        <v>25</v>
      </c>
      <c r="F32" s="8">
        <v>500</v>
      </c>
      <c r="H32" s="8">
        <v>-500</v>
      </c>
      <c r="J32" s="8">
        <f t="shared" si="0"/>
        <v>45.349999999999994</v>
      </c>
      <c r="L32" s="8">
        <f t="shared" si="1"/>
        <v>4400</v>
      </c>
      <c r="M32" s="8">
        <f t="shared" si="11"/>
        <v>158.02000000000001</v>
      </c>
      <c r="N32" s="8">
        <f t="shared" si="10"/>
        <v>4605.3500000000004</v>
      </c>
    </row>
    <row r="33" spans="1:17" x14ac:dyDescent="0.25">
      <c r="A33" s="11">
        <v>36341</v>
      </c>
      <c r="B33" s="5">
        <f t="shared" si="7"/>
        <v>32</v>
      </c>
      <c r="C33" s="5">
        <f t="shared" si="8"/>
        <v>7</v>
      </c>
      <c r="D33" s="5">
        <f t="shared" si="9"/>
        <v>4</v>
      </c>
      <c r="E33" s="8">
        <v>25</v>
      </c>
      <c r="F33" s="8">
        <v>100</v>
      </c>
      <c r="J33" s="8">
        <f t="shared" si="0"/>
        <v>46.053500000000007</v>
      </c>
      <c r="L33" s="8">
        <f t="shared" si="1"/>
        <v>4525</v>
      </c>
      <c r="M33" s="8">
        <f t="shared" si="11"/>
        <v>204.07350000000002</v>
      </c>
      <c r="N33" s="8">
        <f t="shared" si="10"/>
        <v>4776.4035000000003</v>
      </c>
    </row>
    <row r="34" spans="1:17" x14ac:dyDescent="0.25">
      <c r="A34" s="11">
        <v>36372</v>
      </c>
      <c r="B34" s="5">
        <f t="shared" si="7"/>
        <v>32</v>
      </c>
      <c r="C34" s="5">
        <f t="shared" si="8"/>
        <v>7</v>
      </c>
      <c r="D34" s="5">
        <f t="shared" si="9"/>
        <v>4</v>
      </c>
      <c r="E34" s="8">
        <v>25</v>
      </c>
      <c r="F34" s="8">
        <v>100</v>
      </c>
      <c r="J34" s="8">
        <f t="shared" si="0"/>
        <v>47.764035</v>
      </c>
      <c r="L34" s="8">
        <f t="shared" si="1"/>
        <v>4650</v>
      </c>
      <c r="M34" s="8">
        <f t="shared" si="11"/>
        <v>251.83753500000003</v>
      </c>
      <c r="N34" s="8">
        <f t="shared" si="10"/>
        <v>4949.1675350000005</v>
      </c>
    </row>
    <row r="35" spans="1:17" x14ac:dyDescent="0.25">
      <c r="A35" s="11">
        <v>36403</v>
      </c>
      <c r="B35" s="5">
        <f t="shared" si="7"/>
        <v>32</v>
      </c>
      <c r="C35" s="5">
        <f t="shared" si="8"/>
        <v>7</v>
      </c>
      <c r="D35" s="5">
        <f t="shared" si="9"/>
        <v>4</v>
      </c>
      <c r="E35" s="8">
        <v>25</v>
      </c>
      <c r="F35" s="8">
        <v>100</v>
      </c>
      <c r="J35" s="8">
        <f t="shared" si="0"/>
        <v>49.491675350000001</v>
      </c>
      <c r="L35" s="8">
        <f t="shared" si="1"/>
        <v>4775</v>
      </c>
      <c r="M35" s="8">
        <f t="shared" si="11"/>
        <v>301.32921035000004</v>
      </c>
      <c r="N35" s="8">
        <f t="shared" si="10"/>
        <v>5123.6592103500006</v>
      </c>
    </row>
    <row r="36" spans="1:17" x14ac:dyDescent="0.25">
      <c r="A36" s="11">
        <v>36433</v>
      </c>
      <c r="B36" s="5">
        <f t="shared" si="7"/>
        <v>32</v>
      </c>
      <c r="C36" s="5">
        <f t="shared" si="8"/>
        <v>7</v>
      </c>
      <c r="D36" s="5">
        <f t="shared" si="9"/>
        <v>4</v>
      </c>
      <c r="E36" s="8">
        <v>25</v>
      </c>
      <c r="F36" s="8">
        <v>100</v>
      </c>
      <c r="J36" s="8">
        <f t="shared" si="0"/>
        <v>51.236592103500008</v>
      </c>
      <c r="L36" s="8">
        <f t="shared" si="1"/>
        <v>4900</v>
      </c>
      <c r="M36" s="8">
        <f t="shared" si="11"/>
        <v>352.56580245350005</v>
      </c>
      <c r="N36" s="8">
        <f t="shared" si="10"/>
        <v>5299.8958024535004</v>
      </c>
    </row>
    <row r="37" spans="1:17" x14ac:dyDescent="0.25">
      <c r="A37" s="11">
        <v>36464</v>
      </c>
      <c r="B37" s="5">
        <f t="shared" si="7"/>
        <v>32</v>
      </c>
      <c r="C37" s="5">
        <f t="shared" si="8"/>
        <v>7</v>
      </c>
      <c r="D37" s="5">
        <f t="shared" si="9"/>
        <v>4</v>
      </c>
      <c r="E37" s="8">
        <v>25</v>
      </c>
      <c r="F37" s="8">
        <v>100</v>
      </c>
      <c r="J37" s="8">
        <f t="shared" si="0"/>
        <v>52.998958024535</v>
      </c>
      <c r="L37" s="8">
        <f t="shared" si="1"/>
        <v>5025</v>
      </c>
      <c r="M37" s="8">
        <f t="shared" si="11"/>
        <v>405.56476047803505</v>
      </c>
      <c r="N37" s="8">
        <f t="shared" si="10"/>
        <v>5477.8947604780351</v>
      </c>
    </row>
    <row r="38" spans="1:17" x14ac:dyDescent="0.25">
      <c r="A38" s="11">
        <v>36494</v>
      </c>
      <c r="B38" s="5">
        <f t="shared" si="7"/>
        <v>32</v>
      </c>
      <c r="C38" s="5">
        <f t="shared" si="8"/>
        <v>7</v>
      </c>
      <c r="D38" s="5">
        <f t="shared" si="9"/>
        <v>4</v>
      </c>
      <c r="E38" s="8">
        <v>25</v>
      </c>
      <c r="F38" s="8">
        <v>100</v>
      </c>
      <c r="J38" s="8">
        <f t="shared" si="0"/>
        <v>54.778947604780349</v>
      </c>
      <c r="L38" s="8">
        <f t="shared" si="1"/>
        <v>5150</v>
      </c>
      <c r="M38" s="8">
        <f t="shared" si="11"/>
        <v>460.3437080828154</v>
      </c>
      <c r="N38" s="8">
        <f t="shared" si="10"/>
        <v>5657.6737080828152</v>
      </c>
    </row>
    <row r="39" spans="1:17" x14ac:dyDescent="0.25">
      <c r="A39" s="11">
        <v>36525</v>
      </c>
      <c r="B39" s="5">
        <f t="shared" si="7"/>
        <v>32</v>
      </c>
      <c r="C39" s="5">
        <f t="shared" si="8"/>
        <v>7</v>
      </c>
      <c r="D39" s="5">
        <f t="shared" si="9"/>
        <v>4</v>
      </c>
      <c r="E39" s="8">
        <v>25</v>
      </c>
      <c r="F39" s="8">
        <v>100</v>
      </c>
      <c r="J39" s="8">
        <f t="shared" si="0"/>
        <v>56.576737080828146</v>
      </c>
      <c r="L39" s="8">
        <f t="shared" si="1"/>
        <v>5275</v>
      </c>
      <c r="M39" s="8">
        <f t="shared" si="11"/>
        <v>516.92044516364354</v>
      </c>
      <c r="N39" s="8">
        <f t="shared" si="10"/>
        <v>5839.2504451636432</v>
      </c>
      <c r="P39" s="8">
        <f>M39</f>
        <v>516.92044516364354</v>
      </c>
      <c r="Q39" s="8">
        <f>IF(P39&lt;600,0,IF(P39&lt;1500,(P39-600)*0.15,(900*0.15)+((P39-1500))*0.28))</f>
        <v>0</v>
      </c>
    </row>
    <row r="40" spans="1:17" x14ac:dyDescent="0.25">
      <c r="A40" s="11">
        <v>36556</v>
      </c>
      <c r="B40" s="5">
        <f t="shared" si="7"/>
        <v>32</v>
      </c>
      <c r="C40" s="5">
        <f t="shared" si="8"/>
        <v>7</v>
      </c>
      <c r="D40" s="5">
        <f t="shared" si="9"/>
        <v>4</v>
      </c>
      <c r="E40" s="8">
        <v>25</v>
      </c>
      <c r="F40" s="8">
        <v>100</v>
      </c>
      <c r="H40" s="8">
        <v>-500</v>
      </c>
      <c r="J40" s="8">
        <f t="shared" si="0"/>
        <v>58.392504451636427</v>
      </c>
      <c r="L40" s="8">
        <f t="shared" si="1"/>
        <v>5400</v>
      </c>
      <c r="M40" s="8">
        <f>IF(K40=0,J40,K40)</f>
        <v>58.392504451636427</v>
      </c>
      <c r="N40" s="8">
        <f t="shared" si="10"/>
        <v>5522.6429496152796</v>
      </c>
    </row>
    <row r="41" spans="1:17" x14ac:dyDescent="0.25">
      <c r="A41" s="11">
        <v>36585</v>
      </c>
      <c r="B41" s="5">
        <f t="shared" ref="B41:B56" si="12">ROUND((A41-$B$1-210)/365,0)</f>
        <v>32</v>
      </c>
      <c r="C41" s="5">
        <f t="shared" ref="C41:C56" si="13">ROUND((A41-$C$1-210)/365,0)</f>
        <v>7</v>
      </c>
      <c r="D41" s="5">
        <f t="shared" ref="D41:D56" si="14">ROUND((A41-$D$1-210)/365,0)</f>
        <v>5</v>
      </c>
      <c r="E41" s="8">
        <v>50</v>
      </c>
      <c r="F41" s="8">
        <v>100</v>
      </c>
      <c r="J41" s="8">
        <f t="shared" si="0"/>
        <v>55.226429496152797</v>
      </c>
      <c r="L41" s="8">
        <f t="shared" si="1"/>
        <v>5550</v>
      </c>
      <c r="M41" s="8">
        <f>IF(K41=0,M40+J41,M40+K41)</f>
        <v>113.61893394778923</v>
      </c>
      <c r="N41" s="8">
        <f t="shared" ref="N41:N56" si="15">IF(K41=0,N40+E41+F41+G41+H41+I41+J41,N40+E41+F41+G41+H41+I41+K41)</f>
        <v>5727.869379111432</v>
      </c>
    </row>
    <row r="42" spans="1:17" x14ac:dyDescent="0.25">
      <c r="A42" s="11">
        <v>36616</v>
      </c>
      <c r="B42" s="5">
        <f t="shared" si="12"/>
        <v>32</v>
      </c>
      <c r="C42" s="5">
        <f t="shared" si="13"/>
        <v>7</v>
      </c>
      <c r="D42" s="5">
        <f t="shared" si="14"/>
        <v>5</v>
      </c>
      <c r="E42" s="8">
        <v>50</v>
      </c>
      <c r="F42" s="8">
        <v>100</v>
      </c>
      <c r="J42" s="8">
        <f t="shared" si="0"/>
        <v>57.278693791114314</v>
      </c>
      <c r="L42" s="8">
        <f t="shared" si="1"/>
        <v>5700</v>
      </c>
      <c r="M42" s="8">
        <f t="shared" ref="M42:M51" si="16">IF(K42=0,M41+J42,M41+K42)</f>
        <v>170.89762773890354</v>
      </c>
      <c r="N42" s="8">
        <f t="shared" si="15"/>
        <v>5935.1480729025461</v>
      </c>
    </row>
    <row r="43" spans="1:17" x14ac:dyDescent="0.25">
      <c r="A43" s="11">
        <v>36646</v>
      </c>
      <c r="B43" s="5">
        <f t="shared" si="12"/>
        <v>33</v>
      </c>
      <c r="C43" s="5">
        <f t="shared" si="13"/>
        <v>8</v>
      </c>
      <c r="D43" s="5">
        <f t="shared" si="14"/>
        <v>5</v>
      </c>
      <c r="E43" s="8">
        <v>50</v>
      </c>
      <c r="F43" s="8">
        <v>100</v>
      </c>
      <c r="I43" s="8">
        <f>-Q39</f>
        <v>0</v>
      </c>
      <c r="J43" s="8">
        <f t="shared" si="0"/>
        <v>59.351480729025461</v>
      </c>
      <c r="L43" s="8">
        <f t="shared" si="1"/>
        <v>5850</v>
      </c>
      <c r="M43" s="8">
        <f t="shared" si="16"/>
        <v>230.24910846792901</v>
      </c>
      <c r="N43" s="8">
        <f t="shared" si="15"/>
        <v>6144.4995536315719</v>
      </c>
    </row>
    <row r="44" spans="1:17" x14ac:dyDescent="0.25">
      <c r="A44" s="11">
        <v>36677</v>
      </c>
      <c r="B44" s="5">
        <f t="shared" si="12"/>
        <v>33</v>
      </c>
      <c r="C44" s="5">
        <f t="shared" si="13"/>
        <v>8</v>
      </c>
      <c r="D44" s="5">
        <f t="shared" si="14"/>
        <v>5</v>
      </c>
      <c r="E44" s="8">
        <v>50</v>
      </c>
      <c r="F44" s="8">
        <v>100</v>
      </c>
      <c r="J44" s="8">
        <f t="shared" si="0"/>
        <v>61.444995536315723</v>
      </c>
      <c r="L44" s="8">
        <f t="shared" si="1"/>
        <v>6000</v>
      </c>
      <c r="M44" s="8">
        <f t="shared" si="16"/>
        <v>291.69410400424471</v>
      </c>
      <c r="N44" s="8">
        <f t="shared" si="15"/>
        <v>6355.944549167888</v>
      </c>
    </row>
    <row r="45" spans="1:17" x14ac:dyDescent="0.25">
      <c r="A45" s="11">
        <v>36707</v>
      </c>
      <c r="B45" s="5">
        <f t="shared" si="12"/>
        <v>33</v>
      </c>
      <c r="C45" s="5">
        <f t="shared" si="13"/>
        <v>8</v>
      </c>
      <c r="D45" s="5">
        <f t="shared" si="14"/>
        <v>5</v>
      </c>
      <c r="E45" s="8">
        <v>50</v>
      </c>
      <c r="F45" s="8">
        <v>100</v>
      </c>
      <c r="J45" s="8">
        <f t="shared" si="0"/>
        <v>63.559445491678879</v>
      </c>
      <c r="L45" s="8">
        <f t="shared" si="1"/>
        <v>6150</v>
      </c>
      <c r="M45" s="8">
        <f t="shared" si="16"/>
        <v>355.25354949592361</v>
      </c>
      <c r="N45" s="8">
        <f t="shared" si="15"/>
        <v>6569.5039946595671</v>
      </c>
    </row>
    <row r="46" spans="1:17" x14ac:dyDescent="0.25">
      <c r="A46" s="11">
        <v>36738</v>
      </c>
      <c r="B46" s="5">
        <f t="shared" si="12"/>
        <v>33</v>
      </c>
      <c r="C46" s="5">
        <f t="shared" si="13"/>
        <v>8</v>
      </c>
      <c r="D46" s="5">
        <f t="shared" si="14"/>
        <v>5</v>
      </c>
      <c r="E46" s="8">
        <v>50</v>
      </c>
      <c r="F46" s="8">
        <v>100</v>
      </c>
      <c r="J46" s="8">
        <f t="shared" si="0"/>
        <v>65.695039946595671</v>
      </c>
      <c r="L46" s="8">
        <f t="shared" si="1"/>
        <v>6300</v>
      </c>
      <c r="M46" s="8">
        <f t="shared" si="16"/>
        <v>420.94858944251928</v>
      </c>
      <c r="N46" s="8">
        <f t="shared" si="15"/>
        <v>6785.199034606163</v>
      </c>
    </row>
    <row r="47" spans="1:17" x14ac:dyDescent="0.25">
      <c r="A47" s="11">
        <v>36769</v>
      </c>
      <c r="B47" s="5">
        <f t="shared" si="12"/>
        <v>33</v>
      </c>
      <c r="C47" s="5">
        <f t="shared" si="13"/>
        <v>8</v>
      </c>
      <c r="D47" s="5">
        <f t="shared" si="14"/>
        <v>5</v>
      </c>
      <c r="E47" s="8">
        <v>50</v>
      </c>
      <c r="F47" s="8">
        <v>100</v>
      </c>
      <c r="J47" s="8">
        <f t="shared" si="0"/>
        <v>67.851990346061626</v>
      </c>
      <c r="L47" s="8">
        <f t="shared" si="1"/>
        <v>6450</v>
      </c>
      <c r="M47" s="8">
        <f t="shared" si="16"/>
        <v>488.80057978858088</v>
      </c>
      <c r="N47" s="8">
        <f t="shared" si="15"/>
        <v>7003.0510249522249</v>
      </c>
    </row>
    <row r="48" spans="1:17" x14ac:dyDescent="0.25">
      <c r="A48" s="11">
        <v>36799</v>
      </c>
      <c r="B48" s="5">
        <f t="shared" si="12"/>
        <v>33</v>
      </c>
      <c r="C48" s="5">
        <f t="shared" si="13"/>
        <v>8</v>
      </c>
      <c r="D48" s="5">
        <f t="shared" si="14"/>
        <v>5</v>
      </c>
      <c r="E48" s="8">
        <v>50</v>
      </c>
      <c r="F48" s="8">
        <v>100</v>
      </c>
      <c r="J48" s="8">
        <f t="shared" si="0"/>
        <v>70.030510249522237</v>
      </c>
      <c r="L48" s="8">
        <f t="shared" si="1"/>
        <v>6600</v>
      </c>
      <c r="M48" s="8">
        <f t="shared" si="16"/>
        <v>558.83109003810307</v>
      </c>
      <c r="N48" s="8">
        <f t="shared" si="15"/>
        <v>7223.0815352017471</v>
      </c>
    </row>
    <row r="49" spans="1:17" x14ac:dyDescent="0.25">
      <c r="A49" s="11">
        <v>36830</v>
      </c>
      <c r="B49" s="5">
        <f t="shared" si="12"/>
        <v>33</v>
      </c>
      <c r="C49" s="5">
        <f t="shared" si="13"/>
        <v>8</v>
      </c>
      <c r="D49" s="5">
        <f t="shared" si="14"/>
        <v>5</v>
      </c>
      <c r="E49" s="8">
        <v>50</v>
      </c>
      <c r="F49" s="8">
        <v>100</v>
      </c>
      <c r="J49" s="8">
        <f t="shared" si="0"/>
        <v>72.230815352017473</v>
      </c>
      <c r="L49" s="8">
        <f t="shared" si="1"/>
        <v>6750</v>
      </c>
      <c r="M49" s="8">
        <f t="shared" si="16"/>
        <v>631.0619053901205</v>
      </c>
      <c r="N49" s="8">
        <f t="shared" si="15"/>
        <v>7445.3123505537642</v>
      </c>
    </row>
    <row r="50" spans="1:17" x14ac:dyDescent="0.25">
      <c r="A50" s="11">
        <v>36860</v>
      </c>
      <c r="B50" s="5">
        <f t="shared" si="12"/>
        <v>33</v>
      </c>
      <c r="C50" s="5">
        <f t="shared" si="13"/>
        <v>8</v>
      </c>
      <c r="D50" s="5">
        <f t="shared" si="14"/>
        <v>5</v>
      </c>
      <c r="E50" s="8">
        <v>50</v>
      </c>
      <c r="F50" s="8">
        <v>100</v>
      </c>
      <c r="J50" s="8">
        <f t="shared" si="0"/>
        <v>74.453123505537647</v>
      </c>
      <c r="L50" s="8">
        <f t="shared" si="1"/>
        <v>6900</v>
      </c>
      <c r="M50" s="8">
        <f t="shared" si="16"/>
        <v>705.51502889565813</v>
      </c>
      <c r="N50" s="8">
        <f t="shared" si="15"/>
        <v>7669.7654740593016</v>
      </c>
    </row>
    <row r="51" spans="1:17" x14ac:dyDescent="0.25">
      <c r="A51" s="11">
        <v>36891</v>
      </c>
      <c r="B51" s="5">
        <f t="shared" si="12"/>
        <v>33</v>
      </c>
      <c r="C51" s="5">
        <f t="shared" si="13"/>
        <v>8</v>
      </c>
      <c r="D51" s="5">
        <f t="shared" si="14"/>
        <v>5</v>
      </c>
      <c r="E51" s="8">
        <v>50</v>
      </c>
      <c r="F51" s="8">
        <v>100</v>
      </c>
      <c r="J51" s="8">
        <f t="shared" si="0"/>
        <v>76.697654740593009</v>
      </c>
      <c r="L51" s="8">
        <f t="shared" si="1"/>
        <v>7050</v>
      </c>
      <c r="M51" s="8">
        <f t="shared" si="16"/>
        <v>782.21268363625109</v>
      </c>
      <c r="N51" s="8">
        <f t="shared" si="15"/>
        <v>7896.4631287998945</v>
      </c>
      <c r="P51" s="8">
        <f>M51</f>
        <v>782.21268363625109</v>
      </c>
      <c r="Q51" s="8">
        <f>IF(P51&lt;600,0,IF(P51&lt;1500,(P51-600)*0.15,(900*0.15)+((P51-1500))*0.28))</f>
        <v>27.331902545437661</v>
      </c>
    </row>
    <row r="52" spans="1:17" x14ac:dyDescent="0.25">
      <c r="A52" s="11">
        <v>36922</v>
      </c>
      <c r="B52" s="5">
        <f t="shared" si="12"/>
        <v>33</v>
      </c>
      <c r="C52" s="5">
        <f t="shared" si="13"/>
        <v>8</v>
      </c>
      <c r="D52" s="5">
        <f t="shared" si="14"/>
        <v>5</v>
      </c>
      <c r="E52" s="8">
        <v>50</v>
      </c>
      <c r="F52" s="8">
        <v>100</v>
      </c>
      <c r="H52" s="8">
        <v>-500</v>
      </c>
      <c r="J52" s="8">
        <f t="shared" si="0"/>
        <v>78.964631287998941</v>
      </c>
      <c r="L52" s="8">
        <f t="shared" si="1"/>
        <v>7200</v>
      </c>
      <c r="M52" s="8">
        <f>IF(K52=0,J52,K52)</f>
        <v>78.964631287998941</v>
      </c>
      <c r="N52" s="8">
        <f t="shared" si="15"/>
        <v>7625.4277600878931</v>
      </c>
    </row>
    <row r="53" spans="1:17" x14ac:dyDescent="0.25">
      <c r="A53" s="11">
        <v>36950</v>
      </c>
      <c r="B53" s="5">
        <f t="shared" si="12"/>
        <v>33</v>
      </c>
      <c r="C53" s="5">
        <f t="shared" si="13"/>
        <v>8</v>
      </c>
      <c r="D53" s="5">
        <f t="shared" si="14"/>
        <v>6</v>
      </c>
      <c r="E53" s="8">
        <v>75</v>
      </c>
      <c r="F53" s="8">
        <v>100</v>
      </c>
      <c r="J53" s="8">
        <f t="shared" si="0"/>
        <v>76.254277600878922</v>
      </c>
      <c r="L53" s="8">
        <f t="shared" si="1"/>
        <v>7375</v>
      </c>
      <c r="M53" s="8">
        <f>IF(K53=0,M52+J53,M52+K53)</f>
        <v>155.21890888887788</v>
      </c>
      <c r="N53" s="8">
        <f t="shared" si="15"/>
        <v>7876.6820376887717</v>
      </c>
    </row>
    <row r="54" spans="1:17" x14ac:dyDescent="0.25">
      <c r="A54" s="11">
        <v>36981</v>
      </c>
      <c r="B54" s="5">
        <f t="shared" si="12"/>
        <v>33</v>
      </c>
      <c r="C54" s="5">
        <f t="shared" si="13"/>
        <v>8</v>
      </c>
      <c r="D54" s="5">
        <f t="shared" si="14"/>
        <v>6</v>
      </c>
      <c r="E54" s="8">
        <v>75</v>
      </c>
      <c r="F54" s="8">
        <v>100</v>
      </c>
      <c r="J54" s="8">
        <f t="shared" si="0"/>
        <v>78.766820376887708</v>
      </c>
      <c r="L54" s="8">
        <f t="shared" si="1"/>
        <v>7550</v>
      </c>
      <c r="M54" s="8">
        <f t="shared" ref="M54:M63" si="17">IF(K54=0,M53+J54,M53+K54)</f>
        <v>233.9857292657656</v>
      </c>
      <c r="N54" s="8">
        <f t="shared" si="15"/>
        <v>8130.4488580656598</v>
      </c>
    </row>
    <row r="55" spans="1:17" x14ac:dyDescent="0.25">
      <c r="A55" s="11">
        <v>37011</v>
      </c>
      <c r="B55" s="5">
        <f t="shared" si="12"/>
        <v>34</v>
      </c>
      <c r="C55" s="5">
        <f t="shared" si="13"/>
        <v>9</v>
      </c>
      <c r="D55" s="5">
        <f t="shared" si="14"/>
        <v>6</v>
      </c>
      <c r="E55" s="8">
        <v>75</v>
      </c>
      <c r="F55" s="8">
        <v>100</v>
      </c>
      <c r="I55" s="8">
        <f>-Q51</f>
        <v>-27.331902545437661</v>
      </c>
      <c r="J55" s="8">
        <f t="shared" si="0"/>
        <v>81.304488580656596</v>
      </c>
      <c r="L55" s="8">
        <f t="shared" si="1"/>
        <v>7725</v>
      </c>
      <c r="M55" s="8">
        <f t="shared" si="17"/>
        <v>315.29021784642219</v>
      </c>
      <c r="N55" s="8">
        <f t="shared" si="15"/>
        <v>8359.4214441008771</v>
      </c>
    </row>
    <row r="56" spans="1:17" x14ac:dyDescent="0.25">
      <c r="A56" s="11">
        <v>37042</v>
      </c>
      <c r="B56" s="5">
        <f t="shared" si="12"/>
        <v>34</v>
      </c>
      <c r="C56" s="5">
        <f t="shared" si="13"/>
        <v>9</v>
      </c>
      <c r="D56" s="5">
        <f t="shared" si="14"/>
        <v>6</v>
      </c>
      <c r="E56" s="8">
        <v>75</v>
      </c>
      <c r="F56" s="8">
        <v>100</v>
      </c>
      <c r="J56" s="8">
        <f t="shared" si="0"/>
        <v>83.594214441008759</v>
      </c>
      <c r="L56" s="8">
        <f t="shared" si="1"/>
        <v>7900</v>
      </c>
      <c r="M56" s="8">
        <f t="shared" si="17"/>
        <v>398.88443228743097</v>
      </c>
      <c r="N56" s="8">
        <f t="shared" si="15"/>
        <v>8618.0156585418863</v>
      </c>
    </row>
    <row r="57" spans="1:17" x14ac:dyDescent="0.25">
      <c r="A57" s="11">
        <v>37072</v>
      </c>
      <c r="B57" s="5">
        <f t="shared" ref="B57:B72" si="18">ROUND((A57-$B$1-210)/365,0)</f>
        <v>34</v>
      </c>
      <c r="C57" s="5">
        <f t="shared" ref="C57:C72" si="19">ROUND((A57-$C$1-210)/365,0)</f>
        <v>9</v>
      </c>
      <c r="D57" s="5">
        <f t="shared" ref="D57:D72" si="20">ROUND((A57-$D$1-210)/365,0)</f>
        <v>6</v>
      </c>
      <c r="E57" s="8">
        <v>75</v>
      </c>
      <c r="F57" s="8">
        <v>100</v>
      </c>
      <c r="J57" s="8">
        <f t="shared" si="0"/>
        <v>86.180156585418857</v>
      </c>
      <c r="L57" s="8">
        <f t="shared" si="1"/>
        <v>8075</v>
      </c>
      <c r="M57" s="8">
        <f t="shared" si="17"/>
        <v>485.06458887284981</v>
      </c>
      <c r="N57" s="8">
        <f t="shared" ref="N57:N72" si="21">IF(K57=0,N56+E57+F57+G57+H57+I57+J57,N56+E57+F57+G57+H57+I57+K57)</f>
        <v>8879.1958151273047</v>
      </c>
    </row>
    <row r="58" spans="1:17" x14ac:dyDescent="0.25">
      <c r="A58" s="11">
        <v>37103</v>
      </c>
      <c r="B58" s="5">
        <f t="shared" si="18"/>
        <v>34</v>
      </c>
      <c r="C58" s="5">
        <f t="shared" si="19"/>
        <v>9</v>
      </c>
      <c r="D58" s="5">
        <f t="shared" si="20"/>
        <v>6</v>
      </c>
      <c r="E58" s="8">
        <v>75</v>
      </c>
      <c r="F58" s="8">
        <v>100</v>
      </c>
      <c r="J58" s="8">
        <f t="shared" si="0"/>
        <v>88.791958151273036</v>
      </c>
      <c r="L58" s="8">
        <f t="shared" si="1"/>
        <v>8250</v>
      </c>
      <c r="M58" s="8">
        <f t="shared" si="17"/>
        <v>573.85654702412285</v>
      </c>
      <c r="N58" s="8">
        <f t="shared" si="21"/>
        <v>9142.9877732785772</v>
      </c>
    </row>
    <row r="59" spans="1:17" x14ac:dyDescent="0.25">
      <c r="A59" s="11">
        <v>37134</v>
      </c>
      <c r="B59" s="5">
        <f t="shared" si="18"/>
        <v>34</v>
      </c>
      <c r="C59" s="5">
        <f t="shared" si="19"/>
        <v>9</v>
      </c>
      <c r="D59" s="5">
        <f t="shared" si="20"/>
        <v>6</v>
      </c>
      <c r="E59" s="8">
        <v>75</v>
      </c>
      <c r="F59" s="8">
        <v>100</v>
      </c>
      <c r="J59" s="8">
        <f t="shared" si="0"/>
        <v>91.429877732785769</v>
      </c>
      <c r="L59" s="8">
        <f t="shared" si="1"/>
        <v>8425</v>
      </c>
      <c r="M59" s="8">
        <f t="shared" si="17"/>
        <v>665.28642475690867</v>
      </c>
      <c r="N59" s="8">
        <f t="shared" si="21"/>
        <v>9409.417651011363</v>
      </c>
    </row>
    <row r="60" spans="1:17" x14ac:dyDescent="0.25">
      <c r="A60" s="11">
        <v>37164</v>
      </c>
      <c r="B60" s="5">
        <f t="shared" si="18"/>
        <v>34</v>
      </c>
      <c r="C60" s="5">
        <f t="shared" si="19"/>
        <v>9</v>
      </c>
      <c r="D60" s="5">
        <f t="shared" si="20"/>
        <v>6</v>
      </c>
      <c r="E60" s="8">
        <v>75</v>
      </c>
      <c r="F60" s="8">
        <v>100</v>
      </c>
      <c r="J60" s="8">
        <f t="shared" si="0"/>
        <v>94.094176510113627</v>
      </c>
      <c r="L60" s="8">
        <f t="shared" si="1"/>
        <v>8600</v>
      </c>
      <c r="M60" s="8">
        <f t="shared" si="17"/>
        <v>759.38060126702226</v>
      </c>
      <c r="N60" s="8">
        <f t="shared" si="21"/>
        <v>9678.5118275214772</v>
      </c>
    </row>
    <row r="61" spans="1:17" x14ac:dyDescent="0.25">
      <c r="A61" s="11">
        <v>37195</v>
      </c>
      <c r="B61" s="5">
        <f t="shared" si="18"/>
        <v>34</v>
      </c>
      <c r="C61" s="5">
        <f t="shared" si="19"/>
        <v>9</v>
      </c>
      <c r="D61" s="5">
        <f t="shared" si="20"/>
        <v>6</v>
      </c>
      <c r="E61" s="8">
        <v>75</v>
      </c>
      <c r="F61" s="8">
        <v>100</v>
      </c>
      <c r="J61" s="8">
        <f t="shared" si="0"/>
        <v>96.785118275214771</v>
      </c>
      <c r="L61" s="8">
        <f t="shared" si="1"/>
        <v>8775</v>
      </c>
      <c r="M61" s="8">
        <f t="shared" si="17"/>
        <v>856.16571954223707</v>
      </c>
      <c r="N61" s="8">
        <f t="shared" si="21"/>
        <v>9950.2969457966919</v>
      </c>
    </row>
    <row r="62" spans="1:17" x14ac:dyDescent="0.25">
      <c r="A62" s="11">
        <v>37225</v>
      </c>
      <c r="B62" s="5">
        <f t="shared" si="18"/>
        <v>34</v>
      </c>
      <c r="C62" s="5">
        <f t="shared" si="19"/>
        <v>9</v>
      </c>
      <c r="D62" s="5">
        <f t="shared" si="20"/>
        <v>6</v>
      </c>
      <c r="E62" s="8">
        <v>75</v>
      </c>
      <c r="F62" s="8">
        <v>100</v>
      </c>
      <c r="J62" s="8">
        <f t="shared" si="0"/>
        <v>99.502969457966913</v>
      </c>
      <c r="L62" s="8">
        <f t="shared" si="1"/>
        <v>8950</v>
      </c>
      <c r="M62" s="8">
        <f t="shared" si="17"/>
        <v>955.66868900020404</v>
      </c>
      <c r="N62" s="8">
        <f t="shared" si="21"/>
        <v>10224.799915254658</v>
      </c>
    </row>
    <row r="63" spans="1:17" x14ac:dyDescent="0.25">
      <c r="A63" s="11">
        <v>37256</v>
      </c>
      <c r="B63" s="5">
        <f t="shared" si="18"/>
        <v>34</v>
      </c>
      <c r="C63" s="5">
        <f t="shared" si="19"/>
        <v>9</v>
      </c>
      <c r="D63" s="5">
        <f t="shared" si="20"/>
        <v>6</v>
      </c>
      <c r="E63" s="8">
        <v>75</v>
      </c>
      <c r="F63" s="8">
        <v>100</v>
      </c>
      <c r="J63" s="8">
        <f t="shared" si="0"/>
        <v>102.24799915254658</v>
      </c>
      <c r="L63" s="8">
        <f t="shared" si="1"/>
        <v>9125</v>
      </c>
      <c r="M63" s="8">
        <f t="shared" si="17"/>
        <v>1057.9166881527506</v>
      </c>
      <c r="N63" s="8">
        <f t="shared" si="21"/>
        <v>10502.047914407205</v>
      </c>
      <c r="P63" s="8">
        <f>M63</f>
        <v>1057.9166881527506</v>
      </c>
      <c r="Q63" s="8">
        <f>IF(P63&lt;600,0,IF(P63&lt;1500,(P63-600)*0.15,(900*0.15)+((P63-1500))*0.28))</f>
        <v>68.687503222912582</v>
      </c>
    </row>
    <row r="64" spans="1:17" x14ac:dyDescent="0.25">
      <c r="A64" s="11">
        <v>37287</v>
      </c>
      <c r="B64" s="5">
        <f t="shared" si="18"/>
        <v>34</v>
      </c>
      <c r="C64" s="5">
        <f t="shared" si="19"/>
        <v>9</v>
      </c>
      <c r="D64" s="5">
        <f t="shared" si="20"/>
        <v>6</v>
      </c>
      <c r="E64" s="8">
        <v>75</v>
      </c>
      <c r="H64" s="8">
        <v>-500</v>
      </c>
      <c r="J64" s="8">
        <f t="shared" si="0"/>
        <v>105.02047914407206</v>
      </c>
      <c r="L64" s="8">
        <f t="shared" si="1"/>
        <v>9200</v>
      </c>
      <c r="M64" s="8">
        <f>IF(K64=0,J64,K64)</f>
        <v>105.02047914407206</v>
      </c>
      <c r="N64" s="8">
        <f t="shared" si="21"/>
        <v>10182.068393551277</v>
      </c>
    </row>
    <row r="65" spans="1:17" x14ac:dyDescent="0.25">
      <c r="A65" s="11">
        <v>37315</v>
      </c>
      <c r="B65" s="5">
        <f t="shared" si="18"/>
        <v>34</v>
      </c>
      <c r="C65" s="5">
        <f t="shared" si="19"/>
        <v>9</v>
      </c>
      <c r="D65" s="5">
        <f t="shared" si="20"/>
        <v>7</v>
      </c>
      <c r="E65" s="8">
        <v>125</v>
      </c>
      <c r="J65" s="8">
        <f t="shared" si="0"/>
        <v>101.82068393551276</v>
      </c>
      <c r="L65" s="8">
        <f t="shared" si="1"/>
        <v>9325</v>
      </c>
      <c r="M65" s="8">
        <f>IF(K65=0,M64+J65,M64+K65)</f>
        <v>206.84116307958482</v>
      </c>
      <c r="N65" s="8">
        <f t="shared" si="21"/>
        <v>10408.88907748679</v>
      </c>
    </row>
    <row r="66" spans="1:17" x14ac:dyDescent="0.25">
      <c r="A66" s="11">
        <v>37346</v>
      </c>
      <c r="B66" s="5">
        <f t="shared" si="18"/>
        <v>34</v>
      </c>
      <c r="C66" s="5">
        <f t="shared" si="19"/>
        <v>9</v>
      </c>
      <c r="D66" s="5">
        <f t="shared" si="20"/>
        <v>7</v>
      </c>
      <c r="E66" s="8">
        <v>125</v>
      </c>
      <c r="J66" s="8">
        <f t="shared" si="0"/>
        <v>104.08889077486789</v>
      </c>
      <c r="L66" s="8">
        <f t="shared" si="1"/>
        <v>9450</v>
      </c>
      <c r="M66" s="8">
        <f t="shared" ref="M66:M75" si="22">IF(K66=0,M65+J66,M65+K66)</f>
        <v>310.93005385445269</v>
      </c>
      <c r="N66" s="8">
        <f t="shared" si="21"/>
        <v>10637.977968261659</v>
      </c>
    </row>
    <row r="67" spans="1:17" x14ac:dyDescent="0.25">
      <c r="A67" s="11">
        <v>37376</v>
      </c>
      <c r="B67" s="5">
        <f t="shared" si="18"/>
        <v>35</v>
      </c>
      <c r="C67" s="5">
        <f t="shared" si="19"/>
        <v>10</v>
      </c>
      <c r="D67" s="5">
        <f t="shared" si="20"/>
        <v>7</v>
      </c>
      <c r="E67" s="8">
        <v>125</v>
      </c>
      <c r="I67" s="8">
        <f>-Q63</f>
        <v>-68.687503222912582</v>
      </c>
      <c r="J67" s="8">
        <f t="shared" si="0"/>
        <v>106.37977968261659</v>
      </c>
      <c r="L67" s="8">
        <f t="shared" si="1"/>
        <v>9575</v>
      </c>
      <c r="M67" s="8">
        <f t="shared" si="22"/>
        <v>417.30983353706927</v>
      </c>
      <c r="N67" s="8">
        <f t="shared" si="21"/>
        <v>10800.670244721363</v>
      </c>
    </row>
    <row r="68" spans="1:17" x14ac:dyDescent="0.25">
      <c r="A68" s="11">
        <v>37407</v>
      </c>
      <c r="B68" s="5">
        <f t="shared" si="18"/>
        <v>35</v>
      </c>
      <c r="C68" s="5">
        <f t="shared" si="19"/>
        <v>10</v>
      </c>
      <c r="D68" s="5">
        <f t="shared" si="20"/>
        <v>7</v>
      </c>
      <c r="E68" s="8">
        <v>125</v>
      </c>
      <c r="J68" s="8">
        <f t="shared" si="0"/>
        <v>108.00670244721363</v>
      </c>
      <c r="L68" s="8">
        <f t="shared" si="1"/>
        <v>9700</v>
      </c>
      <c r="M68" s="8">
        <f t="shared" si="22"/>
        <v>525.31653598428284</v>
      </c>
      <c r="N68" s="8">
        <f t="shared" si="21"/>
        <v>11033.676947168577</v>
      </c>
    </row>
    <row r="69" spans="1:17" x14ac:dyDescent="0.25">
      <c r="A69" s="11">
        <v>37437</v>
      </c>
      <c r="B69" s="5">
        <f t="shared" si="18"/>
        <v>35</v>
      </c>
      <c r="C69" s="5">
        <f t="shared" si="19"/>
        <v>10</v>
      </c>
      <c r="D69" s="5">
        <f t="shared" si="20"/>
        <v>7</v>
      </c>
      <c r="E69" s="8">
        <v>125</v>
      </c>
      <c r="J69" s="8">
        <f t="shared" si="0"/>
        <v>110.33676947168577</v>
      </c>
      <c r="L69" s="8">
        <f t="shared" si="1"/>
        <v>9825</v>
      </c>
      <c r="M69" s="8">
        <f t="shared" si="22"/>
        <v>635.65330545596862</v>
      </c>
      <c r="N69" s="8">
        <f t="shared" si="21"/>
        <v>11269.013716640262</v>
      </c>
    </row>
    <row r="70" spans="1:17" x14ac:dyDescent="0.25">
      <c r="A70" s="11">
        <v>37468</v>
      </c>
      <c r="B70" s="5">
        <f t="shared" si="18"/>
        <v>35</v>
      </c>
      <c r="C70" s="5">
        <f t="shared" si="19"/>
        <v>10</v>
      </c>
      <c r="D70" s="5">
        <f t="shared" si="20"/>
        <v>7</v>
      </c>
      <c r="E70" s="8">
        <v>125</v>
      </c>
      <c r="J70" s="8">
        <f t="shared" ref="J70:J133" si="23">N69*$J$1/12</f>
        <v>112.69013716640262</v>
      </c>
      <c r="L70" s="8">
        <f t="shared" si="1"/>
        <v>9950</v>
      </c>
      <c r="M70" s="8">
        <f t="shared" si="22"/>
        <v>748.34344262237119</v>
      </c>
      <c r="N70" s="8">
        <f t="shared" si="21"/>
        <v>11506.703853806664</v>
      </c>
    </row>
    <row r="71" spans="1:17" x14ac:dyDescent="0.25">
      <c r="A71" s="11">
        <v>37499</v>
      </c>
      <c r="B71" s="5">
        <f t="shared" si="18"/>
        <v>35</v>
      </c>
      <c r="C71" s="5">
        <f t="shared" si="19"/>
        <v>10</v>
      </c>
      <c r="D71" s="5">
        <f t="shared" si="20"/>
        <v>7</v>
      </c>
      <c r="E71" s="8">
        <v>125</v>
      </c>
      <c r="J71" s="8">
        <f t="shared" si="23"/>
        <v>115.06703853806664</v>
      </c>
      <c r="L71" s="8">
        <f t="shared" si="1"/>
        <v>10075</v>
      </c>
      <c r="M71" s="8">
        <f t="shared" si="22"/>
        <v>863.41048116043783</v>
      </c>
      <c r="N71" s="8">
        <f t="shared" si="21"/>
        <v>11746.770892344732</v>
      </c>
    </row>
    <row r="72" spans="1:17" x14ac:dyDescent="0.25">
      <c r="A72" s="11">
        <v>37529</v>
      </c>
      <c r="B72" s="5">
        <f t="shared" si="18"/>
        <v>35</v>
      </c>
      <c r="C72" s="5">
        <f t="shared" si="19"/>
        <v>10</v>
      </c>
      <c r="D72" s="5">
        <f t="shared" si="20"/>
        <v>7</v>
      </c>
      <c r="E72" s="8">
        <v>125</v>
      </c>
      <c r="J72" s="8">
        <f t="shared" si="23"/>
        <v>117.46770892344732</v>
      </c>
      <c r="L72" s="8">
        <f t="shared" ref="L72:L135" si="24">L71+E72+F72+G72</f>
        <v>10200</v>
      </c>
      <c r="M72" s="8">
        <f t="shared" si="22"/>
        <v>980.8781900838851</v>
      </c>
      <c r="N72" s="8">
        <f t="shared" si="21"/>
        <v>11989.238601268178</v>
      </c>
    </row>
    <row r="73" spans="1:17" x14ac:dyDescent="0.25">
      <c r="A73" s="11">
        <v>37560</v>
      </c>
      <c r="B73" s="5">
        <f t="shared" ref="B73:B88" si="25">ROUND((A73-$B$1-210)/365,0)</f>
        <v>35</v>
      </c>
      <c r="C73" s="5">
        <f t="shared" ref="C73:C88" si="26">ROUND((A73-$C$1-210)/365,0)</f>
        <v>10</v>
      </c>
      <c r="D73" s="5">
        <f t="shared" ref="D73:D88" si="27">ROUND((A73-$D$1-210)/365,0)</f>
        <v>7</v>
      </c>
      <c r="E73" s="8">
        <v>125</v>
      </c>
      <c r="J73" s="8">
        <f t="shared" si="23"/>
        <v>119.89238601268177</v>
      </c>
      <c r="L73" s="8">
        <f t="shared" si="24"/>
        <v>10325</v>
      </c>
      <c r="M73" s="8">
        <f t="shared" si="22"/>
        <v>1100.7705760965669</v>
      </c>
      <c r="N73" s="8">
        <f t="shared" ref="N73:N88" si="28">IF(K73=0,N72+E73+F73+G73+H73+I73+J73,N72+E73+F73+G73+H73+I73+K73)</f>
        <v>12234.13098728086</v>
      </c>
    </row>
    <row r="74" spans="1:17" x14ac:dyDescent="0.25">
      <c r="A74" s="11">
        <v>37590</v>
      </c>
      <c r="B74" s="5">
        <f t="shared" si="25"/>
        <v>35</v>
      </c>
      <c r="C74" s="5">
        <f t="shared" si="26"/>
        <v>10</v>
      </c>
      <c r="D74" s="5">
        <f t="shared" si="27"/>
        <v>7</v>
      </c>
      <c r="E74" s="8">
        <v>125</v>
      </c>
      <c r="J74" s="8">
        <f t="shared" si="23"/>
        <v>122.34130987280859</v>
      </c>
      <c r="L74" s="8">
        <f t="shared" si="24"/>
        <v>10450</v>
      </c>
      <c r="M74" s="8">
        <f t="shared" si="22"/>
        <v>1223.1118859693754</v>
      </c>
      <c r="N74" s="8">
        <f t="shared" si="28"/>
        <v>12481.472297153668</v>
      </c>
    </row>
    <row r="75" spans="1:17" x14ac:dyDescent="0.25">
      <c r="A75" s="11">
        <v>37621</v>
      </c>
      <c r="B75" s="5">
        <f t="shared" si="25"/>
        <v>35</v>
      </c>
      <c r="C75" s="5">
        <f t="shared" si="26"/>
        <v>10</v>
      </c>
      <c r="D75" s="5">
        <f t="shared" si="27"/>
        <v>7</v>
      </c>
      <c r="E75" s="8">
        <v>125</v>
      </c>
      <c r="J75" s="8">
        <f t="shared" si="23"/>
        <v>124.81472297153668</v>
      </c>
      <c r="L75" s="8">
        <f t="shared" si="24"/>
        <v>10575</v>
      </c>
      <c r="M75" s="8">
        <f t="shared" si="22"/>
        <v>1347.926608940912</v>
      </c>
      <c r="N75" s="8">
        <f t="shared" si="28"/>
        <v>12731.287020125204</v>
      </c>
      <c r="P75" s="8">
        <f>M75</f>
        <v>1347.926608940912</v>
      </c>
      <c r="Q75" s="8">
        <f>IF(P75&lt;600,0,IF(P75&lt;1500,(P75-600)*0.15,(900*0.15)+((P75-1500))*0.28))</f>
        <v>112.1889913411368</v>
      </c>
    </row>
    <row r="76" spans="1:17" x14ac:dyDescent="0.25">
      <c r="A76" s="11">
        <v>37652</v>
      </c>
      <c r="B76" s="5">
        <f t="shared" si="25"/>
        <v>35</v>
      </c>
      <c r="C76" s="5">
        <f t="shared" si="26"/>
        <v>10</v>
      </c>
      <c r="D76" s="5">
        <f t="shared" si="27"/>
        <v>7</v>
      </c>
      <c r="E76" s="8">
        <v>125</v>
      </c>
      <c r="H76" s="8">
        <v>-500</v>
      </c>
      <c r="J76" s="8">
        <f t="shared" si="23"/>
        <v>127.31287020125204</v>
      </c>
      <c r="L76" s="8">
        <f t="shared" si="24"/>
        <v>10700</v>
      </c>
      <c r="M76" s="8">
        <f>IF(K76=0,J76,K76)</f>
        <v>127.31287020125204</v>
      </c>
      <c r="N76" s="8">
        <f t="shared" si="28"/>
        <v>12483.599890326457</v>
      </c>
    </row>
    <row r="77" spans="1:17" x14ac:dyDescent="0.25">
      <c r="A77" s="11">
        <v>37680</v>
      </c>
      <c r="B77" s="5">
        <f t="shared" si="25"/>
        <v>35</v>
      </c>
      <c r="C77" s="5">
        <f t="shared" si="26"/>
        <v>10</v>
      </c>
      <c r="D77" s="5">
        <f t="shared" si="27"/>
        <v>8</v>
      </c>
      <c r="E77" s="8">
        <v>125</v>
      </c>
      <c r="J77" s="8">
        <f t="shared" si="23"/>
        <v>124.83599890326457</v>
      </c>
      <c r="L77" s="8">
        <f t="shared" si="24"/>
        <v>10825</v>
      </c>
      <c r="M77" s="8">
        <f>IF(K77=0,M76+J77,M76+K77)</f>
        <v>252.14886910451662</v>
      </c>
      <c r="N77" s="8">
        <f t="shared" si="28"/>
        <v>12733.435889229722</v>
      </c>
    </row>
    <row r="78" spans="1:17" x14ac:dyDescent="0.25">
      <c r="A78" s="11">
        <v>37711</v>
      </c>
      <c r="B78" s="5">
        <f t="shared" si="25"/>
        <v>35</v>
      </c>
      <c r="C78" s="5">
        <f t="shared" si="26"/>
        <v>10</v>
      </c>
      <c r="D78" s="5">
        <f t="shared" si="27"/>
        <v>8</v>
      </c>
      <c r="E78" s="8">
        <v>125</v>
      </c>
      <c r="J78" s="8">
        <f t="shared" si="23"/>
        <v>127.33435889229723</v>
      </c>
      <c r="L78" s="8">
        <f t="shared" si="24"/>
        <v>10950</v>
      </c>
      <c r="M78" s="8">
        <f t="shared" ref="M78:M87" si="29">IF(K78=0,M77+J78,M77+K78)</f>
        <v>379.48322799681387</v>
      </c>
      <c r="N78" s="8">
        <f t="shared" si="28"/>
        <v>12985.77024812202</v>
      </c>
    </row>
    <row r="79" spans="1:17" x14ac:dyDescent="0.25">
      <c r="A79" s="11">
        <v>37741</v>
      </c>
      <c r="B79" s="5">
        <f t="shared" si="25"/>
        <v>36</v>
      </c>
      <c r="C79" s="5">
        <f t="shared" si="26"/>
        <v>11</v>
      </c>
      <c r="D79" s="5">
        <f t="shared" si="27"/>
        <v>8</v>
      </c>
      <c r="E79" s="8">
        <v>125</v>
      </c>
      <c r="I79" s="8">
        <f>-Q75</f>
        <v>-112.1889913411368</v>
      </c>
      <c r="J79" s="8">
        <f t="shared" si="23"/>
        <v>129.8577024812202</v>
      </c>
      <c r="L79" s="8">
        <f t="shared" si="24"/>
        <v>11075</v>
      </c>
      <c r="M79" s="8">
        <f t="shared" si="29"/>
        <v>509.34093047803407</v>
      </c>
      <c r="N79" s="8">
        <f t="shared" si="28"/>
        <v>13128.438959262105</v>
      </c>
    </row>
    <row r="80" spans="1:17" x14ac:dyDescent="0.25">
      <c r="A80" s="11">
        <v>37772</v>
      </c>
      <c r="B80" s="5">
        <f t="shared" si="25"/>
        <v>36</v>
      </c>
      <c r="C80" s="5">
        <f t="shared" si="26"/>
        <v>11</v>
      </c>
      <c r="D80" s="5">
        <f t="shared" si="27"/>
        <v>8</v>
      </c>
      <c r="E80" s="8">
        <v>125</v>
      </c>
      <c r="J80" s="8">
        <f t="shared" si="23"/>
        <v>131.28438959262104</v>
      </c>
      <c r="L80" s="8">
        <f t="shared" si="24"/>
        <v>11200</v>
      </c>
      <c r="M80" s="8">
        <f t="shared" si="29"/>
        <v>640.62532007065511</v>
      </c>
      <c r="N80" s="8">
        <f t="shared" si="28"/>
        <v>13384.723348854726</v>
      </c>
    </row>
    <row r="81" spans="1:17" x14ac:dyDescent="0.25">
      <c r="A81" s="11">
        <v>37802</v>
      </c>
      <c r="B81" s="5">
        <f t="shared" si="25"/>
        <v>36</v>
      </c>
      <c r="C81" s="5">
        <f t="shared" si="26"/>
        <v>11</v>
      </c>
      <c r="D81" s="5">
        <f t="shared" si="27"/>
        <v>8</v>
      </c>
      <c r="E81" s="8">
        <v>125</v>
      </c>
      <c r="J81" s="8">
        <f t="shared" si="23"/>
        <v>133.84723348854726</v>
      </c>
      <c r="L81" s="8">
        <f t="shared" si="24"/>
        <v>11325</v>
      </c>
      <c r="M81" s="8">
        <f t="shared" si="29"/>
        <v>774.47255355920242</v>
      </c>
      <c r="N81" s="8">
        <f t="shared" si="28"/>
        <v>13643.570582343273</v>
      </c>
    </row>
    <row r="82" spans="1:17" x14ac:dyDescent="0.25">
      <c r="A82" s="11">
        <v>37833</v>
      </c>
      <c r="B82" s="5">
        <f t="shared" si="25"/>
        <v>36</v>
      </c>
      <c r="C82" s="5">
        <f t="shared" si="26"/>
        <v>11</v>
      </c>
      <c r="D82" s="5">
        <f t="shared" si="27"/>
        <v>8</v>
      </c>
      <c r="E82" s="8">
        <v>125</v>
      </c>
      <c r="J82" s="8">
        <f t="shared" si="23"/>
        <v>136.43570582343273</v>
      </c>
      <c r="L82" s="8">
        <f t="shared" si="24"/>
        <v>11450</v>
      </c>
      <c r="M82" s="8">
        <f t="shared" si="29"/>
        <v>910.90825938263515</v>
      </c>
      <c r="N82" s="8">
        <f t="shared" si="28"/>
        <v>13905.006288166705</v>
      </c>
    </row>
    <row r="83" spans="1:17" x14ac:dyDescent="0.25">
      <c r="A83" s="11">
        <v>37864</v>
      </c>
      <c r="B83" s="5">
        <f t="shared" si="25"/>
        <v>36</v>
      </c>
      <c r="C83" s="5">
        <f t="shared" si="26"/>
        <v>11</v>
      </c>
      <c r="D83" s="5">
        <f t="shared" si="27"/>
        <v>8</v>
      </c>
      <c r="E83" s="8">
        <v>125</v>
      </c>
      <c r="J83" s="8">
        <f t="shared" si="23"/>
        <v>139.05006288166706</v>
      </c>
      <c r="L83" s="8">
        <f t="shared" si="24"/>
        <v>11575</v>
      </c>
      <c r="M83" s="8">
        <f t="shared" si="29"/>
        <v>1049.9583222643023</v>
      </c>
      <c r="N83" s="8">
        <f t="shared" si="28"/>
        <v>14169.056351048372</v>
      </c>
    </row>
    <row r="84" spans="1:17" x14ac:dyDescent="0.25">
      <c r="A84" s="11">
        <v>37894</v>
      </c>
      <c r="B84" s="5">
        <f t="shared" si="25"/>
        <v>36</v>
      </c>
      <c r="C84" s="5">
        <f t="shared" si="26"/>
        <v>11</v>
      </c>
      <c r="D84" s="5">
        <f t="shared" si="27"/>
        <v>8</v>
      </c>
      <c r="E84" s="8">
        <v>125</v>
      </c>
      <c r="J84" s="8">
        <f t="shared" si="23"/>
        <v>141.69056351048371</v>
      </c>
      <c r="L84" s="8">
        <f t="shared" si="24"/>
        <v>11700</v>
      </c>
      <c r="M84" s="8">
        <f t="shared" si="29"/>
        <v>1191.6488857747861</v>
      </c>
      <c r="N84" s="8">
        <f t="shared" si="28"/>
        <v>14435.746914558855</v>
      </c>
    </row>
    <row r="85" spans="1:17" x14ac:dyDescent="0.25">
      <c r="A85" s="11">
        <v>37925</v>
      </c>
      <c r="B85" s="5">
        <f t="shared" si="25"/>
        <v>36</v>
      </c>
      <c r="C85" s="5">
        <f t="shared" si="26"/>
        <v>11</v>
      </c>
      <c r="D85" s="5">
        <f t="shared" si="27"/>
        <v>8</v>
      </c>
      <c r="E85" s="8">
        <v>125</v>
      </c>
      <c r="J85" s="8">
        <f t="shared" si="23"/>
        <v>144.35746914558854</v>
      </c>
      <c r="L85" s="8">
        <f t="shared" si="24"/>
        <v>11825</v>
      </c>
      <c r="M85" s="8">
        <f t="shared" si="29"/>
        <v>1336.0063549203746</v>
      </c>
      <c r="N85" s="8">
        <f t="shared" si="28"/>
        <v>14705.104383704444</v>
      </c>
    </row>
    <row r="86" spans="1:17" x14ac:dyDescent="0.25">
      <c r="A86" s="11">
        <v>37955</v>
      </c>
      <c r="B86" s="5">
        <f t="shared" si="25"/>
        <v>36</v>
      </c>
      <c r="C86" s="5">
        <f t="shared" si="26"/>
        <v>11</v>
      </c>
      <c r="D86" s="5">
        <f t="shared" si="27"/>
        <v>8</v>
      </c>
      <c r="E86" s="8">
        <v>125</v>
      </c>
      <c r="J86" s="8">
        <f t="shared" si="23"/>
        <v>147.05104383704443</v>
      </c>
      <c r="L86" s="8">
        <f t="shared" si="24"/>
        <v>11950</v>
      </c>
      <c r="M86" s="8">
        <f t="shared" si="29"/>
        <v>1483.0573987574192</v>
      </c>
      <c r="N86" s="8">
        <f t="shared" si="28"/>
        <v>14977.155427541487</v>
      </c>
    </row>
    <row r="87" spans="1:17" x14ac:dyDescent="0.25">
      <c r="A87" s="11">
        <v>37986</v>
      </c>
      <c r="B87" s="5">
        <f t="shared" si="25"/>
        <v>36</v>
      </c>
      <c r="C87" s="5">
        <f t="shared" si="26"/>
        <v>11</v>
      </c>
      <c r="D87" s="5">
        <f t="shared" si="27"/>
        <v>8</v>
      </c>
      <c r="E87" s="8">
        <v>125</v>
      </c>
      <c r="J87" s="8">
        <f t="shared" si="23"/>
        <v>149.77155427541487</v>
      </c>
      <c r="L87" s="8">
        <f t="shared" si="24"/>
        <v>12075</v>
      </c>
      <c r="M87" s="8">
        <f t="shared" si="29"/>
        <v>1632.8289530328341</v>
      </c>
      <c r="N87" s="8">
        <f t="shared" si="28"/>
        <v>15251.926981816901</v>
      </c>
      <c r="P87" s="8">
        <f>M87</f>
        <v>1632.8289530328341</v>
      </c>
      <c r="Q87" s="8">
        <f>IF(P87&lt;600,0,IF(P87&lt;1500,(P87-600)*0.15,(900*0.15)+((P87-1500))*0.28))</f>
        <v>172.19210684919355</v>
      </c>
    </row>
    <row r="88" spans="1:17" x14ac:dyDescent="0.25">
      <c r="A88" s="11">
        <v>38017</v>
      </c>
      <c r="B88" s="5">
        <f t="shared" si="25"/>
        <v>36</v>
      </c>
      <c r="C88" s="5">
        <f t="shared" si="26"/>
        <v>11</v>
      </c>
      <c r="D88" s="5">
        <f t="shared" si="27"/>
        <v>8</v>
      </c>
      <c r="E88" s="8">
        <v>125</v>
      </c>
      <c r="H88" s="8">
        <v>-500</v>
      </c>
      <c r="J88" s="8">
        <f t="shared" si="23"/>
        <v>152.51926981816902</v>
      </c>
      <c r="L88" s="8">
        <f t="shared" si="24"/>
        <v>12200</v>
      </c>
      <c r="M88" s="8">
        <f>IF(K88=0,J88,K88)</f>
        <v>152.51926981816902</v>
      </c>
      <c r="N88" s="8">
        <f t="shared" si="28"/>
        <v>15029.44625163507</v>
      </c>
    </row>
    <row r="89" spans="1:17" x14ac:dyDescent="0.25">
      <c r="A89" s="11">
        <v>38046</v>
      </c>
      <c r="B89" s="5">
        <f t="shared" ref="B89:B104" si="30">ROUND((A89-$B$1-210)/365,0)</f>
        <v>36</v>
      </c>
      <c r="C89" s="5">
        <f t="shared" ref="C89:C104" si="31">ROUND((A89-$C$1-210)/365,0)</f>
        <v>11</v>
      </c>
      <c r="D89" s="5">
        <f t="shared" ref="D89:D104" si="32">ROUND((A89-$D$1-210)/365,0)</f>
        <v>9</v>
      </c>
      <c r="E89" s="8">
        <v>125</v>
      </c>
      <c r="J89" s="8">
        <f t="shared" si="23"/>
        <v>150.29446251635071</v>
      </c>
      <c r="L89" s="8">
        <f t="shared" si="24"/>
        <v>12325</v>
      </c>
      <c r="M89" s="8">
        <f>IF(K89=0,M88+J89,M88+K89)</f>
        <v>302.81373233451973</v>
      </c>
      <c r="N89" s="8">
        <f t="shared" ref="N89:N104" si="33">IF(K89=0,N88+E89+F89+G89+H89+I89+J89,N88+E89+F89+G89+H89+I89+K89)</f>
        <v>15304.740714151421</v>
      </c>
    </row>
    <row r="90" spans="1:17" x14ac:dyDescent="0.25">
      <c r="A90" s="11">
        <v>38077</v>
      </c>
      <c r="B90" s="5">
        <f t="shared" si="30"/>
        <v>36</v>
      </c>
      <c r="C90" s="5">
        <f t="shared" si="31"/>
        <v>11</v>
      </c>
      <c r="D90" s="5">
        <f t="shared" si="32"/>
        <v>9</v>
      </c>
      <c r="E90" s="8">
        <v>125</v>
      </c>
      <c r="J90" s="8">
        <f t="shared" si="23"/>
        <v>153.04740714151421</v>
      </c>
      <c r="L90" s="8">
        <f t="shared" si="24"/>
        <v>12450</v>
      </c>
      <c r="M90" s="8">
        <f t="shared" ref="M90:M99" si="34">IF(K90=0,M89+J90,M89+K90)</f>
        <v>455.86113947603394</v>
      </c>
      <c r="N90" s="8">
        <f t="shared" si="33"/>
        <v>15582.788121292935</v>
      </c>
    </row>
    <row r="91" spans="1:17" x14ac:dyDescent="0.25">
      <c r="A91" s="11">
        <v>38107</v>
      </c>
      <c r="B91" s="5">
        <f t="shared" si="30"/>
        <v>37</v>
      </c>
      <c r="C91" s="5">
        <f t="shared" si="31"/>
        <v>12</v>
      </c>
      <c r="D91" s="5">
        <f t="shared" si="32"/>
        <v>9</v>
      </c>
      <c r="E91" s="8">
        <v>125</v>
      </c>
      <c r="I91" s="8">
        <f>-Q87</f>
        <v>-172.19210684919355</v>
      </c>
      <c r="J91" s="8">
        <f t="shared" si="23"/>
        <v>155.82788121292933</v>
      </c>
      <c r="L91" s="8">
        <f t="shared" si="24"/>
        <v>12575</v>
      </c>
      <c r="M91" s="8">
        <f t="shared" si="34"/>
        <v>611.6890206889633</v>
      </c>
      <c r="N91" s="8">
        <f t="shared" si="33"/>
        <v>15691.423895656671</v>
      </c>
    </row>
    <row r="92" spans="1:17" x14ac:dyDescent="0.25">
      <c r="A92" s="11">
        <v>38138</v>
      </c>
      <c r="B92" s="5">
        <f t="shared" si="30"/>
        <v>37</v>
      </c>
      <c r="C92" s="5">
        <f t="shared" si="31"/>
        <v>12</v>
      </c>
      <c r="D92" s="5">
        <f t="shared" si="32"/>
        <v>9</v>
      </c>
      <c r="E92" s="8">
        <v>125</v>
      </c>
      <c r="J92" s="8">
        <f t="shared" si="23"/>
        <v>156.91423895656672</v>
      </c>
      <c r="L92" s="8">
        <f t="shared" si="24"/>
        <v>12700</v>
      </c>
      <c r="M92" s="8">
        <f t="shared" si="34"/>
        <v>768.60325964552999</v>
      </c>
      <c r="N92" s="8">
        <f t="shared" si="33"/>
        <v>15973.338134613237</v>
      </c>
    </row>
    <row r="93" spans="1:17" x14ac:dyDescent="0.25">
      <c r="A93" s="11">
        <v>38168</v>
      </c>
      <c r="B93" s="5">
        <f t="shared" si="30"/>
        <v>37</v>
      </c>
      <c r="C93" s="5">
        <f t="shared" si="31"/>
        <v>12</v>
      </c>
      <c r="D93" s="5">
        <f t="shared" si="32"/>
        <v>9</v>
      </c>
      <c r="E93" s="8">
        <v>125</v>
      </c>
      <c r="J93" s="8">
        <f t="shared" si="23"/>
        <v>159.73338134613238</v>
      </c>
      <c r="L93" s="8">
        <f t="shared" si="24"/>
        <v>12825</v>
      </c>
      <c r="M93" s="8">
        <f t="shared" si="34"/>
        <v>928.33664099166231</v>
      </c>
      <c r="N93" s="8">
        <f t="shared" si="33"/>
        <v>16258.071515959369</v>
      </c>
    </row>
    <row r="94" spans="1:17" x14ac:dyDescent="0.25">
      <c r="A94" s="11">
        <v>38199</v>
      </c>
      <c r="B94" s="5">
        <f t="shared" si="30"/>
        <v>37</v>
      </c>
      <c r="C94" s="5">
        <f t="shared" si="31"/>
        <v>12</v>
      </c>
      <c r="D94" s="5">
        <f t="shared" si="32"/>
        <v>9</v>
      </c>
      <c r="E94" s="8">
        <v>125</v>
      </c>
      <c r="J94" s="8">
        <f t="shared" si="23"/>
        <v>162.58071515959369</v>
      </c>
      <c r="L94" s="8">
        <f t="shared" si="24"/>
        <v>12950</v>
      </c>
      <c r="M94" s="8">
        <f t="shared" si="34"/>
        <v>1090.9173561512559</v>
      </c>
      <c r="N94" s="8">
        <f t="shared" si="33"/>
        <v>16545.652231118962</v>
      </c>
    </row>
    <row r="95" spans="1:17" x14ac:dyDescent="0.25">
      <c r="A95" s="11">
        <v>38230</v>
      </c>
      <c r="B95" s="5">
        <f t="shared" si="30"/>
        <v>37</v>
      </c>
      <c r="C95" s="5">
        <f t="shared" si="31"/>
        <v>12</v>
      </c>
      <c r="D95" s="5">
        <f t="shared" si="32"/>
        <v>9</v>
      </c>
      <c r="E95" s="8">
        <v>125</v>
      </c>
      <c r="J95" s="8">
        <f t="shared" si="23"/>
        <v>165.45652231118962</v>
      </c>
      <c r="L95" s="8">
        <f t="shared" si="24"/>
        <v>13075</v>
      </c>
      <c r="M95" s="8">
        <f t="shared" si="34"/>
        <v>1256.3738784624456</v>
      </c>
      <c r="N95" s="8">
        <f t="shared" si="33"/>
        <v>16836.108753430151</v>
      </c>
    </row>
    <row r="96" spans="1:17" x14ac:dyDescent="0.25">
      <c r="A96" s="11">
        <v>38260</v>
      </c>
      <c r="B96" s="5">
        <f t="shared" si="30"/>
        <v>37</v>
      </c>
      <c r="C96" s="5">
        <f t="shared" si="31"/>
        <v>12</v>
      </c>
      <c r="D96" s="5">
        <f t="shared" si="32"/>
        <v>9</v>
      </c>
      <c r="E96" s="8">
        <v>125</v>
      </c>
      <c r="J96" s="8">
        <f t="shared" si="23"/>
        <v>168.3610875343015</v>
      </c>
      <c r="L96" s="8">
        <f t="shared" si="24"/>
        <v>13200</v>
      </c>
      <c r="M96" s="8">
        <f t="shared" si="34"/>
        <v>1424.7349659967472</v>
      </c>
      <c r="N96" s="8">
        <f t="shared" si="33"/>
        <v>17129.469840964452</v>
      </c>
    </row>
    <row r="97" spans="1:17" x14ac:dyDescent="0.25">
      <c r="A97" s="11">
        <v>38291</v>
      </c>
      <c r="B97" s="5">
        <f t="shared" si="30"/>
        <v>37</v>
      </c>
      <c r="C97" s="5">
        <f t="shared" si="31"/>
        <v>12</v>
      </c>
      <c r="D97" s="5">
        <f t="shared" si="32"/>
        <v>9</v>
      </c>
      <c r="E97" s="8">
        <v>125</v>
      </c>
      <c r="J97" s="8">
        <f t="shared" si="23"/>
        <v>171.29469840964452</v>
      </c>
      <c r="L97" s="8">
        <f t="shared" si="24"/>
        <v>13325</v>
      </c>
      <c r="M97" s="8">
        <f t="shared" si="34"/>
        <v>1596.0296644063917</v>
      </c>
      <c r="N97" s="8">
        <f t="shared" si="33"/>
        <v>17425.764539374097</v>
      </c>
    </row>
    <row r="98" spans="1:17" x14ac:dyDescent="0.25">
      <c r="A98" s="11">
        <v>38321</v>
      </c>
      <c r="B98" s="5">
        <f t="shared" si="30"/>
        <v>37</v>
      </c>
      <c r="C98" s="5">
        <f t="shared" si="31"/>
        <v>12</v>
      </c>
      <c r="D98" s="5">
        <f t="shared" si="32"/>
        <v>9</v>
      </c>
      <c r="E98" s="8">
        <v>125</v>
      </c>
      <c r="J98" s="8">
        <f t="shared" si="23"/>
        <v>174.25764539374097</v>
      </c>
      <c r="L98" s="8">
        <f t="shared" si="24"/>
        <v>13450</v>
      </c>
      <c r="M98" s="8">
        <f t="shared" si="34"/>
        <v>1770.2873098001328</v>
      </c>
      <c r="N98" s="8">
        <f t="shared" si="33"/>
        <v>17725.022184767837</v>
      </c>
    </row>
    <row r="99" spans="1:17" x14ac:dyDescent="0.25">
      <c r="A99" s="11">
        <v>38352</v>
      </c>
      <c r="B99" s="5">
        <f t="shared" si="30"/>
        <v>37</v>
      </c>
      <c r="C99" s="5">
        <f t="shared" si="31"/>
        <v>12</v>
      </c>
      <c r="D99" s="5">
        <f t="shared" si="32"/>
        <v>9</v>
      </c>
      <c r="E99" s="8">
        <v>125</v>
      </c>
      <c r="J99" s="8">
        <f t="shared" si="23"/>
        <v>177.25022184767838</v>
      </c>
      <c r="L99" s="8">
        <f t="shared" si="24"/>
        <v>13575</v>
      </c>
      <c r="M99" s="8">
        <f t="shared" si="34"/>
        <v>1947.5375316478112</v>
      </c>
      <c r="N99" s="8">
        <f t="shared" si="33"/>
        <v>18027.272406615513</v>
      </c>
      <c r="P99" s="8">
        <f>M99</f>
        <v>1947.5375316478112</v>
      </c>
      <c r="Q99" s="8">
        <f>IF(P99&lt;600,0,IF(P99&lt;1500,(P99-600)*0.15,(900*0.15)+((P99-1500))*0.28))</f>
        <v>260.31050886138712</v>
      </c>
    </row>
    <row r="100" spans="1:17" x14ac:dyDescent="0.25">
      <c r="A100" s="11">
        <v>38383</v>
      </c>
      <c r="B100" s="5">
        <f t="shared" si="30"/>
        <v>37</v>
      </c>
      <c r="C100" s="5">
        <f t="shared" si="31"/>
        <v>12</v>
      </c>
      <c r="D100" s="5">
        <f t="shared" si="32"/>
        <v>9</v>
      </c>
      <c r="E100" s="8">
        <v>125</v>
      </c>
      <c r="H100" s="8">
        <v>-500</v>
      </c>
      <c r="J100" s="8">
        <f t="shared" si="23"/>
        <v>180.27272406615512</v>
      </c>
      <c r="L100" s="8">
        <f t="shared" si="24"/>
        <v>13700</v>
      </c>
      <c r="M100" s="8">
        <f>IF(K100=0,J100,K100)</f>
        <v>180.27272406615512</v>
      </c>
      <c r="N100" s="8">
        <f t="shared" si="33"/>
        <v>17832.545130681669</v>
      </c>
    </row>
    <row r="101" spans="1:17" x14ac:dyDescent="0.25">
      <c r="A101" s="11">
        <v>38411</v>
      </c>
      <c r="B101" s="5">
        <f t="shared" si="30"/>
        <v>37</v>
      </c>
      <c r="C101" s="5">
        <f t="shared" si="31"/>
        <v>12</v>
      </c>
      <c r="D101" s="5">
        <f t="shared" si="32"/>
        <v>10</v>
      </c>
      <c r="E101" s="8">
        <v>125</v>
      </c>
      <c r="J101" s="8">
        <f t="shared" si="23"/>
        <v>178.32545130681669</v>
      </c>
      <c r="L101" s="8">
        <f t="shared" si="24"/>
        <v>13825</v>
      </c>
      <c r="M101" s="8">
        <f>IF(K101=0,M100+J101,M100+K101)</f>
        <v>358.59817537297181</v>
      </c>
      <c r="N101" s="8">
        <f t="shared" si="33"/>
        <v>18135.870581988485</v>
      </c>
    </row>
    <row r="102" spans="1:17" x14ac:dyDescent="0.25">
      <c r="A102" s="11">
        <v>38442</v>
      </c>
      <c r="B102" s="5">
        <f t="shared" si="30"/>
        <v>37</v>
      </c>
      <c r="C102" s="5">
        <f t="shared" si="31"/>
        <v>12</v>
      </c>
      <c r="D102" s="5">
        <f t="shared" si="32"/>
        <v>10</v>
      </c>
      <c r="E102" s="8">
        <v>125</v>
      </c>
      <c r="J102" s="8">
        <f t="shared" si="23"/>
        <v>181.35870581988488</v>
      </c>
      <c r="L102" s="8">
        <f t="shared" si="24"/>
        <v>13950</v>
      </c>
      <c r="M102" s="8">
        <f t="shared" ref="M102:M111" si="35">IF(K102=0,M101+J102,M101+K102)</f>
        <v>539.95688119285671</v>
      </c>
      <c r="N102" s="8">
        <f t="shared" si="33"/>
        <v>18442.229287808372</v>
      </c>
    </row>
    <row r="103" spans="1:17" x14ac:dyDescent="0.25">
      <c r="A103" s="11">
        <v>38472</v>
      </c>
      <c r="B103" s="5">
        <f t="shared" si="30"/>
        <v>38</v>
      </c>
      <c r="C103" s="5">
        <f t="shared" si="31"/>
        <v>13</v>
      </c>
      <c r="D103" s="5">
        <f t="shared" si="32"/>
        <v>10</v>
      </c>
      <c r="E103" s="8">
        <v>125</v>
      </c>
      <c r="I103" s="8">
        <f>-Q99</f>
        <v>-260.31050886138712</v>
      </c>
      <c r="J103" s="8">
        <f t="shared" si="23"/>
        <v>184.42229287808371</v>
      </c>
      <c r="L103" s="8">
        <f t="shared" si="24"/>
        <v>14075</v>
      </c>
      <c r="M103" s="8">
        <f t="shared" si="35"/>
        <v>724.37917407094039</v>
      </c>
      <c r="N103" s="8">
        <f t="shared" si="33"/>
        <v>18491.341071825067</v>
      </c>
    </row>
    <row r="104" spans="1:17" x14ac:dyDescent="0.25">
      <c r="A104" s="11">
        <v>38503</v>
      </c>
      <c r="B104" s="5">
        <f t="shared" si="30"/>
        <v>38</v>
      </c>
      <c r="C104" s="5">
        <f t="shared" si="31"/>
        <v>13</v>
      </c>
      <c r="D104" s="5">
        <f t="shared" si="32"/>
        <v>10</v>
      </c>
      <c r="E104" s="8">
        <v>125</v>
      </c>
      <c r="J104" s="8">
        <f t="shared" si="23"/>
        <v>184.91341071825067</v>
      </c>
      <c r="L104" s="8">
        <f t="shared" si="24"/>
        <v>14200</v>
      </c>
      <c r="M104" s="8">
        <f t="shared" si="35"/>
        <v>909.2925847891911</v>
      </c>
      <c r="N104" s="8">
        <f t="shared" si="33"/>
        <v>18801.254482543318</v>
      </c>
    </row>
    <row r="105" spans="1:17" x14ac:dyDescent="0.25">
      <c r="A105" s="11">
        <v>38533</v>
      </c>
      <c r="B105" s="5">
        <f t="shared" ref="B105:B120" si="36">ROUND((A105-$B$1-210)/365,0)</f>
        <v>38</v>
      </c>
      <c r="C105" s="5">
        <f t="shared" ref="C105:C120" si="37">ROUND((A105-$C$1-210)/365,0)</f>
        <v>13</v>
      </c>
      <c r="D105" s="5">
        <f t="shared" ref="D105:D120" si="38">ROUND((A105-$D$1-210)/365,0)</f>
        <v>10</v>
      </c>
      <c r="E105" s="8">
        <v>125</v>
      </c>
      <c r="J105" s="8">
        <f t="shared" si="23"/>
        <v>188.0125448254332</v>
      </c>
      <c r="L105" s="8">
        <f t="shared" si="24"/>
        <v>14325</v>
      </c>
      <c r="M105" s="8">
        <f t="shared" si="35"/>
        <v>1097.3051296146243</v>
      </c>
      <c r="N105" s="8">
        <f t="shared" ref="N105:N120" si="39">IF(K105=0,N104+E105+F105+G105+H105+I105+J105,N104+E105+F105+G105+H105+I105+K105)</f>
        <v>19114.267027368751</v>
      </c>
    </row>
    <row r="106" spans="1:17" x14ac:dyDescent="0.25">
      <c r="A106" s="11">
        <v>38564</v>
      </c>
      <c r="B106" s="5">
        <f t="shared" si="36"/>
        <v>38</v>
      </c>
      <c r="C106" s="5">
        <f t="shared" si="37"/>
        <v>13</v>
      </c>
      <c r="D106" s="5">
        <f t="shared" si="38"/>
        <v>10</v>
      </c>
      <c r="E106" s="8">
        <v>125</v>
      </c>
      <c r="J106" s="8">
        <f t="shared" si="23"/>
        <v>191.14267027368749</v>
      </c>
      <c r="L106" s="8">
        <f t="shared" si="24"/>
        <v>14450</v>
      </c>
      <c r="M106" s="8">
        <f t="shared" si="35"/>
        <v>1288.4477998883117</v>
      </c>
      <c r="N106" s="8">
        <f t="shared" si="39"/>
        <v>19430.409697642437</v>
      </c>
    </row>
    <row r="107" spans="1:17" x14ac:dyDescent="0.25">
      <c r="A107" s="11">
        <v>38595</v>
      </c>
      <c r="B107" s="5">
        <f t="shared" si="36"/>
        <v>38</v>
      </c>
      <c r="C107" s="5">
        <f t="shared" si="37"/>
        <v>13</v>
      </c>
      <c r="D107" s="5">
        <f t="shared" si="38"/>
        <v>10</v>
      </c>
      <c r="E107" s="8">
        <v>125</v>
      </c>
      <c r="J107" s="8">
        <f t="shared" si="23"/>
        <v>194.30409697642438</v>
      </c>
      <c r="L107" s="8">
        <f t="shared" si="24"/>
        <v>14575</v>
      </c>
      <c r="M107" s="8">
        <f t="shared" si="35"/>
        <v>1482.751896864736</v>
      </c>
      <c r="N107" s="8">
        <f t="shared" si="39"/>
        <v>19749.713794618863</v>
      </c>
    </row>
    <row r="108" spans="1:17" x14ac:dyDescent="0.25">
      <c r="A108" s="11">
        <v>38625</v>
      </c>
      <c r="B108" s="5">
        <f t="shared" si="36"/>
        <v>38</v>
      </c>
      <c r="C108" s="5">
        <f t="shared" si="37"/>
        <v>13</v>
      </c>
      <c r="D108" s="5">
        <f t="shared" si="38"/>
        <v>10</v>
      </c>
      <c r="E108" s="8">
        <v>125</v>
      </c>
      <c r="J108" s="8">
        <f t="shared" si="23"/>
        <v>197.49713794618864</v>
      </c>
      <c r="L108" s="8">
        <f t="shared" si="24"/>
        <v>14700</v>
      </c>
      <c r="M108" s="8">
        <f t="shared" si="35"/>
        <v>1680.2490348109245</v>
      </c>
      <c r="N108" s="8">
        <f t="shared" si="39"/>
        <v>20072.210932565053</v>
      </c>
    </row>
    <row r="109" spans="1:17" x14ac:dyDescent="0.25">
      <c r="A109" s="11">
        <v>38656</v>
      </c>
      <c r="B109" s="5">
        <f t="shared" si="36"/>
        <v>38</v>
      </c>
      <c r="C109" s="5">
        <f t="shared" si="37"/>
        <v>13</v>
      </c>
      <c r="D109" s="5">
        <f t="shared" si="38"/>
        <v>10</v>
      </c>
      <c r="E109" s="8">
        <v>125</v>
      </c>
      <c r="J109" s="8">
        <f t="shared" si="23"/>
        <v>200.72210932565054</v>
      </c>
      <c r="L109" s="8">
        <f t="shared" si="24"/>
        <v>14825</v>
      </c>
      <c r="M109" s="8">
        <f t="shared" si="35"/>
        <v>1880.971144136575</v>
      </c>
      <c r="N109" s="8">
        <f t="shared" si="39"/>
        <v>20397.933041890705</v>
      </c>
    </row>
    <row r="110" spans="1:17" x14ac:dyDescent="0.25">
      <c r="A110" s="11">
        <v>38686</v>
      </c>
      <c r="B110" s="5">
        <f t="shared" si="36"/>
        <v>38</v>
      </c>
      <c r="C110" s="5">
        <f t="shared" si="37"/>
        <v>13</v>
      </c>
      <c r="D110" s="5">
        <f t="shared" si="38"/>
        <v>10</v>
      </c>
      <c r="E110" s="8">
        <v>125</v>
      </c>
      <c r="J110" s="8">
        <f t="shared" si="23"/>
        <v>203.97933041890704</v>
      </c>
      <c r="L110" s="8">
        <f t="shared" si="24"/>
        <v>14950</v>
      </c>
      <c r="M110" s="8">
        <f t="shared" si="35"/>
        <v>2084.9504745554823</v>
      </c>
      <c r="N110" s="8">
        <f t="shared" si="39"/>
        <v>20726.912372309613</v>
      </c>
    </row>
    <row r="111" spans="1:17" x14ac:dyDescent="0.25">
      <c r="A111" s="11">
        <v>38717</v>
      </c>
      <c r="B111" s="5">
        <f t="shared" si="36"/>
        <v>38</v>
      </c>
      <c r="C111" s="5">
        <f t="shared" si="37"/>
        <v>13</v>
      </c>
      <c r="D111" s="5">
        <f t="shared" si="38"/>
        <v>10</v>
      </c>
      <c r="E111" s="8">
        <v>125</v>
      </c>
      <c r="J111" s="8">
        <f t="shared" si="23"/>
        <v>207.2691237230961</v>
      </c>
      <c r="L111" s="8">
        <f t="shared" si="24"/>
        <v>15075</v>
      </c>
      <c r="M111" s="8">
        <f t="shared" si="35"/>
        <v>2292.2195982785784</v>
      </c>
      <c r="N111" s="8">
        <f t="shared" si="39"/>
        <v>21059.18149603271</v>
      </c>
      <c r="P111" s="8">
        <f>M111</f>
        <v>2292.2195982785784</v>
      </c>
      <c r="Q111" s="8">
        <f>IF(P111&lt;600,0,IF(P111&lt;1500,(P111-600)*0.15,(900*0.15)+((P111-1500))*0.28))</f>
        <v>356.82148751800196</v>
      </c>
    </row>
    <row r="112" spans="1:17" x14ac:dyDescent="0.25">
      <c r="A112" s="11">
        <v>38748</v>
      </c>
      <c r="B112" s="5">
        <f t="shared" si="36"/>
        <v>38</v>
      </c>
      <c r="C112" s="5">
        <f t="shared" si="37"/>
        <v>13</v>
      </c>
      <c r="D112" s="5">
        <f t="shared" si="38"/>
        <v>10</v>
      </c>
      <c r="E112" s="8">
        <v>125</v>
      </c>
      <c r="H112" s="8">
        <v>-500</v>
      </c>
      <c r="J112" s="8">
        <f t="shared" si="23"/>
        <v>210.59181496032707</v>
      </c>
      <c r="L112" s="8">
        <f t="shared" si="24"/>
        <v>15200</v>
      </c>
      <c r="M112" s="8">
        <f>IF(K112=0,J112,K112)</f>
        <v>210.59181496032707</v>
      </c>
      <c r="N112" s="8">
        <f t="shared" si="39"/>
        <v>20894.773310993038</v>
      </c>
    </row>
    <row r="113" spans="1:17" x14ac:dyDescent="0.25">
      <c r="A113" s="11">
        <v>38776</v>
      </c>
      <c r="B113" s="5">
        <f t="shared" si="36"/>
        <v>38</v>
      </c>
      <c r="C113" s="5">
        <f t="shared" si="37"/>
        <v>13</v>
      </c>
      <c r="D113" s="5">
        <f t="shared" si="38"/>
        <v>11</v>
      </c>
      <c r="E113" s="8">
        <v>125</v>
      </c>
      <c r="J113" s="8">
        <f t="shared" si="23"/>
        <v>208.94773310993037</v>
      </c>
      <c r="L113" s="8">
        <f t="shared" si="24"/>
        <v>15325</v>
      </c>
      <c r="M113" s="8">
        <f>IF(K113=0,M112+J113,M112+K113)</f>
        <v>419.53954807025741</v>
      </c>
      <c r="N113" s="8">
        <f t="shared" si="39"/>
        <v>21228.721044102967</v>
      </c>
    </row>
    <row r="114" spans="1:17" x14ac:dyDescent="0.25">
      <c r="A114" s="11">
        <v>38807</v>
      </c>
      <c r="B114" s="5">
        <f t="shared" si="36"/>
        <v>38</v>
      </c>
      <c r="C114" s="5">
        <f t="shared" si="37"/>
        <v>13</v>
      </c>
      <c r="D114" s="5">
        <f t="shared" si="38"/>
        <v>11</v>
      </c>
      <c r="E114" s="8">
        <v>125</v>
      </c>
      <c r="J114" s="8">
        <f t="shared" si="23"/>
        <v>212.28721044102966</v>
      </c>
      <c r="L114" s="8">
        <f t="shared" si="24"/>
        <v>15450</v>
      </c>
      <c r="M114" s="8">
        <f t="shared" ref="M114:M123" si="40">IF(K114=0,M113+J114,M113+K114)</f>
        <v>631.82675851128704</v>
      </c>
      <c r="N114" s="8">
        <f t="shared" si="39"/>
        <v>21566.008254543998</v>
      </c>
    </row>
    <row r="115" spans="1:17" x14ac:dyDescent="0.25">
      <c r="A115" s="11">
        <v>38837</v>
      </c>
      <c r="B115" s="5">
        <f t="shared" si="36"/>
        <v>39</v>
      </c>
      <c r="C115" s="5">
        <f t="shared" si="37"/>
        <v>14</v>
      </c>
      <c r="D115" s="5">
        <f t="shared" si="38"/>
        <v>11</v>
      </c>
      <c r="E115" s="8">
        <v>125</v>
      </c>
      <c r="I115" s="8">
        <f>-Q111</f>
        <v>-356.82148751800196</v>
      </c>
      <c r="J115" s="8">
        <f t="shared" si="23"/>
        <v>215.66008254543999</v>
      </c>
      <c r="L115" s="8">
        <f t="shared" si="24"/>
        <v>15575</v>
      </c>
      <c r="M115" s="8">
        <f t="shared" si="40"/>
        <v>847.48684105672703</v>
      </c>
      <c r="N115" s="8">
        <f t="shared" si="39"/>
        <v>21549.846849571437</v>
      </c>
    </row>
    <row r="116" spans="1:17" x14ac:dyDescent="0.25">
      <c r="A116" s="11">
        <v>38868</v>
      </c>
      <c r="B116" s="5">
        <f t="shared" si="36"/>
        <v>39</v>
      </c>
      <c r="C116" s="5">
        <f t="shared" si="37"/>
        <v>14</v>
      </c>
      <c r="D116" s="5">
        <f t="shared" si="38"/>
        <v>11</v>
      </c>
      <c r="E116" s="8">
        <v>125</v>
      </c>
      <c r="J116" s="8">
        <f t="shared" si="23"/>
        <v>215.49846849571438</v>
      </c>
      <c r="L116" s="8">
        <f t="shared" si="24"/>
        <v>15700</v>
      </c>
      <c r="M116" s="8">
        <f t="shared" si="40"/>
        <v>1062.9853095524413</v>
      </c>
      <c r="N116" s="8">
        <f t="shared" si="39"/>
        <v>21890.345318067149</v>
      </c>
    </row>
    <row r="117" spans="1:17" x14ac:dyDescent="0.25">
      <c r="A117" s="11">
        <v>38898</v>
      </c>
      <c r="B117" s="5">
        <f t="shared" si="36"/>
        <v>39</v>
      </c>
      <c r="C117" s="5">
        <f t="shared" si="37"/>
        <v>14</v>
      </c>
      <c r="D117" s="5">
        <f t="shared" si="38"/>
        <v>11</v>
      </c>
      <c r="E117" s="8">
        <v>125</v>
      </c>
      <c r="J117" s="8">
        <f t="shared" si="23"/>
        <v>218.90345318067148</v>
      </c>
      <c r="L117" s="8">
        <f t="shared" si="24"/>
        <v>15825</v>
      </c>
      <c r="M117" s="8">
        <f t="shared" si="40"/>
        <v>1281.8887627331128</v>
      </c>
      <c r="N117" s="8">
        <f t="shared" si="39"/>
        <v>22234.248771247821</v>
      </c>
    </row>
    <row r="118" spans="1:17" x14ac:dyDescent="0.25">
      <c r="A118" s="11">
        <v>38929</v>
      </c>
      <c r="B118" s="5">
        <f t="shared" si="36"/>
        <v>39</v>
      </c>
      <c r="C118" s="5">
        <f t="shared" si="37"/>
        <v>14</v>
      </c>
      <c r="D118" s="5">
        <f t="shared" si="38"/>
        <v>11</v>
      </c>
      <c r="E118" s="8">
        <v>125</v>
      </c>
      <c r="J118" s="8">
        <f t="shared" si="23"/>
        <v>222.34248771247823</v>
      </c>
      <c r="L118" s="8">
        <f t="shared" si="24"/>
        <v>15950</v>
      </c>
      <c r="M118" s="8">
        <f t="shared" si="40"/>
        <v>1504.2312504455911</v>
      </c>
      <c r="N118" s="8">
        <f t="shared" si="39"/>
        <v>22581.591258960299</v>
      </c>
    </row>
    <row r="119" spans="1:17" x14ac:dyDescent="0.25">
      <c r="A119" s="11">
        <v>38960</v>
      </c>
      <c r="B119" s="5">
        <f t="shared" si="36"/>
        <v>39</v>
      </c>
      <c r="C119" s="5">
        <f t="shared" si="37"/>
        <v>14</v>
      </c>
      <c r="D119" s="5">
        <f t="shared" si="38"/>
        <v>11</v>
      </c>
      <c r="E119" s="8">
        <v>125</v>
      </c>
      <c r="J119" s="8">
        <f t="shared" si="23"/>
        <v>225.81591258960296</v>
      </c>
      <c r="L119" s="8">
        <f t="shared" si="24"/>
        <v>16075</v>
      </c>
      <c r="M119" s="8">
        <f t="shared" si="40"/>
        <v>1730.047163035194</v>
      </c>
      <c r="N119" s="8">
        <f t="shared" si="39"/>
        <v>22932.407171549901</v>
      </c>
    </row>
    <row r="120" spans="1:17" x14ac:dyDescent="0.25">
      <c r="A120" s="11">
        <v>38990</v>
      </c>
      <c r="B120" s="5">
        <f t="shared" si="36"/>
        <v>39</v>
      </c>
      <c r="C120" s="5">
        <f t="shared" si="37"/>
        <v>14</v>
      </c>
      <c r="D120" s="5">
        <f t="shared" si="38"/>
        <v>11</v>
      </c>
      <c r="E120" s="8">
        <v>125</v>
      </c>
      <c r="J120" s="8">
        <f t="shared" si="23"/>
        <v>229.324071715499</v>
      </c>
      <c r="L120" s="8">
        <f t="shared" si="24"/>
        <v>16200</v>
      </c>
      <c r="M120" s="8">
        <f t="shared" si="40"/>
        <v>1959.371234750693</v>
      </c>
      <c r="N120" s="8">
        <f t="shared" si="39"/>
        <v>23286.7312432654</v>
      </c>
    </row>
    <row r="121" spans="1:17" x14ac:dyDescent="0.25">
      <c r="A121" s="11">
        <v>39021</v>
      </c>
      <c r="B121" s="5">
        <f t="shared" ref="B121:B136" si="41">ROUND((A121-$B$1-210)/365,0)</f>
        <v>39</v>
      </c>
      <c r="C121" s="5">
        <f t="shared" ref="C121:C136" si="42">ROUND((A121-$C$1-210)/365,0)</f>
        <v>14</v>
      </c>
      <c r="D121" s="5">
        <f t="shared" ref="D121:D136" si="43">ROUND((A121-$D$1-210)/365,0)</f>
        <v>11</v>
      </c>
      <c r="E121" s="8">
        <v>125</v>
      </c>
      <c r="J121" s="8">
        <f t="shared" si="23"/>
        <v>232.86731243265399</v>
      </c>
      <c r="L121" s="8">
        <f t="shared" si="24"/>
        <v>16325</v>
      </c>
      <c r="M121" s="8">
        <f t="shared" si="40"/>
        <v>2192.2385471833468</v>
      </c>
      <c r="N121" s="8">
        <f t="shared" ref="N121:N136" si="44">IF(K121=0,N120+E121+F121+G121+H121+I121+J121,N120+E121+F121+G121+H121+I121+K121)</f>
        <v>23644.598555698052</v>
      </c>
    </row>
    <row r="122" spans="1:17" x14ac:dyDescent="0.25">
      <c r="A122" s="11">
        <v>39051</v>
      </c>
      <c r="B122" s="5">
        <f t="shared" si="41"/>
        <v>39</v>
      </c>
      <c r="C122" s="5">
        <f t="shared" si="42"/>
        <v>14</v>
      </c>
      <c r="D122" s="5">
        <f t="shared" si="43"/>
        <v>11</v>
      </c>
      <c r="E122" s="8">
        <v>125</v>
      </c>
      <c r="J122" s="8">
        <f t="shared" si="23"/>
        <v>236.44598555698053</v>
      </c>
      <c r="L122" s="8">
        <f t="shared" si="24"/>
        <v>16450</v>
      </c>
      <c r="M122" s="8">
        <f t="shared" si="40"/>
        <v>2428.6845327403271</v>
      </c>
      <c r="N122" s="8">
        <f t="shared" si="44"/>
        <v>24006.044541255033</v>
      </c>
    </row>
    <row r="123" spans="1:17" x14ac:dyDescent="0.25">
      <c r="A123" s="11">
        <v>39082</v>
      </c>
      <c r="B123" s="5">
        <f t="shared" si="41"/>
        <v>39</v>
      </c>
      <c r="C123" s="5">
        <f t="shared" si="42"/>
        <v>14</v>
      </c>
      <c r="D123" s="5">
        <f t="shared" si="43"/>
        <v>11</v>
      </c>
      <c r="E123" s="8">
        <v>125</v>
      </c>
      <c r="J123" s="8">
        <f t="shared" si="23"/>
        <v>240.06044541255031</v>
      </c>
      <c r="L123" s="8">
        <f t="shared" si="24"/>
        <v>16575</v>
      </c>
      <c r="M123" s="8">
        <f t="shared" si="40"/>
        <v>2668.7449781528776</v>
      </c>
      <c r="N123" s="8">
        <f t="shared" si="44"/>
        <v>24371.104986667582</v>
      </c>
      <c r="P123" s="8">
        <f>M123</f>
        <v>2668.7449781528776</v>
      </c>
      <c r="Q123" s="8">
        <f>IF(P123&lt;600,0,IF(P123&lt;1500,(P123-600)*0.15,(900*0.15)+((P123-1500))*0.28))</f>
        <v>462.24859388280578</v>
      </c>
    </row>
    <row r="124" spans="1:17" x14ac:dyDescent="0.25">
      <c r="A124" s="11">
        <v>39113</v>
      </c>
      <c r="B124" s="5">
        <f t="shared" si="41"/>
        <v>39</v>
      </c>
      <c r="C124" s="5">
        <f t="shared" si="42"/>
        <v>14</v>
      </c>
      <c r="D124" s="5">
        <f t="shared" si="43"/>
        <v>11</v>
      </c>
      <c r="E124" s="8">
        <v>125</v>
      </c>
      <c r="H124" s="8">
        <v>-500</v>
      </c>
      <c r="J124" s="8">
        <f t="shared" si="23"/>
        <v>243.71104986667581</v>
      </c>
      <c r="L124" s="8">
        <f t="shared" si="24"/>
        <v>16700</v>
      </c>
      <c r="M124" s="8">
        <f>IF(K124=0,J124,K124)</f>
        <v>243.71104986667581</v>
      </c>
      <c r="N124" s="8">
        <f t="shared" si="44"/>
        <v>24239.816036534259</v>
      </c>
    </row>
    <row r="125" spans="1:17" x14ac:dyDescent="0.25">
      <c r="A125" s="11">
        <v>39141</v>
      </c>
      <c r="B125" s="5">
        <f t="shared" si="41"/>
        <v>39</v>
      </c>
      <c r="C125" s="5">
        <f t="shared" si="42"/>
        <v>14</v>
      </c>
      <c r="D125" s="5">
        <f t="shared" si="43"/>
        <v>12</v>
      </c>
      <c r="E125" s="8">
        <v>125</v>
      </c>
      <c r="J125" s="8">
        <f t="shared" si="23"/>
        <v>242.39816036534259</v>
      </c>
      <c r="L125" s="8">
        <f t="shared" si="24"/>
        <v>16825</v>
      </c>
      <c r="M125" s="8">
        <f>IF(K125=0,M124+J125,M124+K125)</f>
        <v>486.10921023201843</v>
      </c>
      <c r="N125" s="8">
        <f t="shared" si="44"/>
        <v>24607.2141968996</v>
      </c>
    </row>
    <row r="126" spans="1:17" x14ac:dyDescent="0.25">
      <c r="A126" s="11">
        <v>39172</v>
      </c>
      <c r="B126" s="5">
        <f t="shared" si="41"/>
        <v>39</v>
      </c>
      <c r="C126" s="5">
        <f t="shared" si="42"/>
        <v>14</v>
      </c>
      <c r="D126" s="5">
        <f t="shared" si="43"/>
        <v>12</v>
      </c>
      <c r="E126" s="8">
        <v>125</v>
      </c>
      <c r="J126" s="8">
        <f t="shared" si="23"/>
        <v>246.07214196899599</v>
      </c>
      <c r="L126" s="8">
        <f t="shared" si="24"/>
        <v>16950</v>
      </c>
      <c r="M126" s="8">
        <f t="shared" ref="M126:M135" si="45">IF(K126=0,M125+J126,M125+K126)</f>
        <v>732.18135220101442</v>
      </c>
      <c r="N126" s="8">
        <f t="shared" si="44"/>
        <v>24978.286338868595</v>
      </c>
    </row>
    <row r="127" spans="1:17" x14ac:dyDescent="0.25">
      <c r="A127" s="11">
        <v>39202</v>
      </c>
      <c r="B127" s="5">
        <f t="shared" si="41"/>
        <v>40</v>
      </c>
      <c r="C127" s="5">
        <f t="shared" si="42"/>
        <v>15</v>
      </c>
      <c r="D127" s="5">
        <f t="shared" si="43"/>
        <v>12</v>
      </c>
      <c r="E127" s="8">
        <v>125</v>
      </c>
      <c r="I127" s="8">
        <f>-Q123</f>
        <v>-462.24859388280578</v>
      </c>
      <c r="J127" s="8">
        <f t="shared" si="23"/>
        <v>249.78286338868591</v>
      </c>
      <c r="L127" s="8">
        <f t="shared" si="24"/>
        <v>17075</v>
      </c>
      <c r="M127" s="8">
        <f t="shared" si="45"/>
        <v>981.9642155897003</v>
      </c>
      <c r="N127" s="8">
        <f t="shared" si="44"/>
        <v>24890.820608374474</v>
      </c>
    </row>
    <row r="128" spans="1:17" x14ac:dyDescent="0.25">
      <c r="A128" s="11">
        <v>39233</v>
      </c>
      <c r="B128" s="5">
        <f t="shared" si="41"/>
        <v>40</v>
      </c>
      <c r="C128" s="5">
        <f t="shared" si="42"/>
        <v>15</v>
      </c>
      <c r="D128" s="5">
        <f t="shared" si="43"/>
        <v>12</v>
      </c>
      <c r="E128" s="8">
        <v>125</v>
      </c>
      <c r="J128" s="8">
        <f t="shared" si="23"/>
        <v>248.90820608374474</v>
      </c>
      <c r="L128" s="8">
        <f t="shared" si="24"/>
        <v>17200</v>
      </c>
      <c r="M128" s="8">
        <f t="shared" si="45"/>
        <v>1230.8724216734449</v>
      </c>
      <c r="N128" s="8">
        <f t="shared" si="44"/>
        <v>25264.72881445822</v>
      </c>
    </row>
    <row r="129" spans="1:17" x14ac:dyDescent="0.25">
      <c r="A129" s="11">
        <v>39263</v>
      </c>
      <c r="B129" s="5">
        <f t="shared" si="41"/>
        <v>40</v>
      </c>
      <c r="C129" s="5">
        <f t="shared" si="42"/>
        <v>15</v>
      </c>
      <c r="D129" s="5">
        <f t="shared" si="43"/>
        <v>12</v>
      </c>
      <c r="E129" s="8">
        <v>125</v>
      </c>
      <c r="J129" s="8">
        <f t="shared" si="23"/>
        <v>252.64728814458218</v>
      </c>
      <c r="L129" s="8">
        <f t="shared" si="24"/>
        <v>17325</v>
      </c>
      <c r="M129" s="8">
        <f t="shared" si="45"/>
        <v>1483.5197098180272</v>
      </c>
      <c r="N129" s="8">
        <f t="shared" si="44"/>
        <v>25642.376102602801</v>
      </c>
    </row>
    <row r="130" spans="1:17" x14ac:dyDescent="0.25">
      <c r="A130" s="11">
        <v>39294</v>
      </c>
      <c r="B130" s="5">
        <f t="shared" si="41"/>
        <v>40</v>
      </c>
      <c r="C130" s="5">
        <f t="shared" si="42"/>
        <v>15</v>
      </c>
      <c r="D130" s="5">
        <f t="shared" si="43"/>
        <v>12</v>
      </c>
      <c r="E130" s="8">
        <v>125</v>
      </c>
      <c r="J130" s="8">
        <f t="shared" si="23"/>
        <v>256.42376102602799</v>
      </c>
      <c r="L130" s="8">
        <f t="shared" si="24"/>
        <v>17450</v>
      </c>
      <c r="M130" s="8">
        <f t="shared" si="45"/>
        <v>1739.9434708440551</v>
      </c>
      <c r="N130" s="8">
        <f t="shared" si="44"/>
        <v>26023.799863628828</v>
      </c>
    </row>
    <row r="131" spans="1:17" x14ac:dyDescent="0.25">
      <c r="A131" s="11">
        <v>39325</v>
      </c>
      <c r="B131" s="5">
        <f t="shared" si="41"/>
        <v>40</v>
      </c>
      <c r="C131" s="5">
        <f t="shared" si="42"/>
        <v>15</v>
      </c>
      <c r="D131" s="5">
        <f t="shared" si="43"/>
        <v>12</v>
      </c>
      <c r="E131" s="8">
        <v>125</v>
      </c>
      <c r="J131" s="8">
        <f t="shared" si="23"/>
        <v>260.2379986362883</v>
      </c>
      <c r="L131" s="8">
        <f t="shared" si="24"/>
        <v>17575</v>
      </c>
      <c r="M131" s="8">
        <f t="shared" si="45"/>
        <v>2000.1814694803434</v>
      </c>
      <c r="N131" s="8">
        <f t="shared" si="44"/>
        <v>26409.037862265115</v>
      </c>
    </row>
    <row r="132" spans="1:17" x14ac:dyDescent="0.25">
      <c r="A132" s="11">
        <v>39355</v>
      </c>
      <c r="B132" s="5">
        <f t="shared" si="41"/>
        <v>40</v>
      </c>
      <c r="C132" s="5">
        <f t="shared" si="42"/>
        <v>15</v>
      </c>
      <c r="D132" s="5">
        <f t="shared" si="43"/>
        <v>12</v>
      </c>
      <c r="E132" s="8">
        <v>125</v>
      </c>
      <c r="J132" s="8">
        <f t="shared" si="23"/>
        <v>264.09037862265114</v>
      </c>
      <c r="L132" s="8">
        <f t="shared" si="24"/>
        <v>17700</v>
      </c>
      <c r="M132" s="8">
        <f t="shared" si="45"/>
        <v>2264.2718481029947</v>
      </c>
      <c r="N132" s="8">
        <f t="shared" si="44"/>
        <v>26798.128240887767</v>
      </c>
    </row>
    <row r="133" spans="1:17" x14ac:dyDescent="0.25">
      <c r="A133" s="11">
        <v>39386</v>
      </c>
      <c r="B133" s="5">
        <f t="shared" si="41"/>
        <v>40</v>
      </c>
      <c r="C133" s="5">
        <f t="shared" si="42"/>
        <v>15</v>
      </c>
      <c r="D133" s="5">
        <f t="shared" si="43"/>
        <v>12</v>
      </c>
      <c r="E133" s="8">
        <v>125</v>
      </c>
      <c r="J133" s="8">
        <f t="shared" si="23"/>
        <v>267.98128240887769</v>
      </c>
      <c r="L133" s="8">
        <f t="shared" si="24"/>
        <v>17825</v>
      </c>
      <c r="M133" s="8">
        <f t="shared" si="45"/>
        <v>2532.2531305118723</v>
      </c>
      <c r="N133" s="8">
        <f t="shared" si="44"/>
        <v>27191.109523296644</v>
      </c>
    </row>
    <row r="134" spans="1:17" x14ac:dyDescent="0.25">
      <c r="A134" s="11">
        <v>39416</v>
      </c>
      <c r="B134" s="5">
        <f t="shared" si="41"/>
        <v>40</v>
      </c>
      <c r="C134" s="5">
        <f t="shared" si="42"/>
        <v>15</v>
      </c>
      <c r="D134" s="5">
        <f t="shared" si="43"/>
        <v>12</v>
      </c>
      <c r="E134" s="8">
        <v>125</v>
      </c>
      <c r="J134" s="8">
        <f t="shared" ref="J134:J197" si="46">N133*$J$1/12</f>
        <v>271.91109523296643</v>
      </c>
      <c r="L134" s="8">
        <f t="shared" si="24"/>
        <v>17950</v>
      </c>
      <c r="M134" s="8">
        <f t="shared" si="45"/>
        <v>2804.1642257448389</v>
      </c>
      <c r="N134" s="8">
        <f t="shared" si="44"/>
        <v>27588.020618529608</v>
      </c>
    </row>
    <row r="135" spans="1:17" x14ac:dyDescent="0.25">
      <c r="A135" s="11">
        <v>39447</v>
      </c>
      <c r="B135" s="5">
        <f t="shared" si="41"/>
        <v>40</v>
      </c>
      <c r="C135" s="5">
        <f t="shared" si="42"/>
        <v>15</v>
      </c>
      <c r="D135" s="5">
        <f t="shared" si="43"/>
        <v>12</v>
      </c>
      <c r="E135" s="8">
        <v>125</v>
      </c>
      <c r="J135" s="8">
        <f t="shared" si="46"/>
        <v>275.88020618529606</v>
      </c>
      <c r="L135" s="8">
        <f t="shared" si="24"/>
        <v>18075</v>
      </c>
      <c r="M135" s="8">
        <f t="shared" si="45"/>
        <v>3080.044431930135</v>
      </c>
      <c r="N135" s="8">
        <f t="shared" si="44"/>
        <v>27988.900824714903</v>
      </c>
      <c r="P135" s="8">
        <f>M135</f>
        <v>3080.044431930135</v>
      </c>
      <c r="Q135" s="8">
        <f>IF(P135&lt;600,0,IF(P135&lt;1500,(P135-600)*0.15,(900*0.15)+((P135-1500))*0.28))</f>
        <v>577.41244094043782</v>
      </c>
    </row>
    <row r="136" spans="1:17" x14ac:dyDescent="0.25">
      <c r="A136" s="11">
        <v>39478</v>
      </c>
      <c r="B136" s="5">
        <f t="shared" si="41"/>
        <v>40</v>
      </c>
      <c r="C136" s="5">
        <f t="shared" si="42"/>
        <v>15</v>
      </c>
      <c r="D136" s="5">
        <f t="shared" si="43"/>
        <v>12</v>
      </c>
      <c r="E136" s="8">
        <v>125</v>
      </c>
      <c r="H136" s="8">
        <v>-500</v>
      </c>
      <c r="J136" s="8">
        <f t="shared" si="46"/>
        <v>279.88900824714904</v>
      </c>
      <c r="L136" s="8">
        <f t="shared" ref="L136:L199" si="47">L135+E136+F136+G136</f>
        <v>18200</v>
      </c>
      <c r="M136" s="8">
        <f>IF(K136=0,J136,K136)</f>
        <v>279.88900824714904</v>
      </c>
      <c r="N136" s="8">
        <f t="shared" si="44"/>
        <v>27893.789832962051</v>
      </c>
    </row>
    <row r="137" spans="1:17" x14ac:dyDescent="0.25">
      <c r="A137" s="11">
        <v>39507</v>
      </c>
      <c r="B137" s="5">
        <f t="shared" ref="B137:B152" si="48">ROUND((A137-$B$1-210)/365,0)</f>
        <v>40</v>
      </c>
      <c r="C137" s="5">
        <f t="shared" ref="C137:C152" si="49">ROUND((A137-$C$1-210)/365,0)</f>
        <v>15</v>
      </c>
      <c r="D137" s="5">
        <f t="shared" ref="D137:D152" si="50">ROUND((A137-$D$1-210)/365,0)</f>
        <v>13</v>
      </c>
      <c r="E137" s="8">
        <v>125</v>
      </c>
      <c r="J137" s="8">
        <f t="shared" si="46"/>
        <v>278.93789832962051</v>
      </c>
      <c r="L137" s="8">
        <f t="shared" si="47"/>
        <v>18325</v>
      </c>
      <c r="M137" s="8">
        <f>IF(K137=0,M136+J137,M136+K137)</f>
        <v>558.82690657676949</v>
      </c>
      <c r="N137" s="8">
        <f t="shared" ref="N137:N152" si="51">IF(K137=0,N136+E137+F137+G137+H137+I137+J137,N136+E137+F137+G137+H137+I137+K137)</f>
        <v>28297.72773129167</v>
      </c>
    </row>
    <row r="138" spans="1:17" x14ac:dyDescent="0.25">
      <c r="A138" s="11">
        <v>39538</v>
      </c>
      <c r="B138" s="5">
        <f t="shared" si="48"/>
        <v>40</v>
      </c>
      <c r="C138" s="5">
        <f t="shared" si="49"/>
        <v>15</v>
      </c>
      <c r="D138" s="5">
        <f t="shared" si="50"/>
        <v>13</v>
      </c>
      <c r="E138" s="8">
        <v>125</v>
      </c>
      <c r="J138" s="8">
        <f t="shared" si="46"/>
        <v>282.97727731291667</v>
      </c>
      <c r="L138" s="8">
        <f t="shared" si="47"/>
        <v>18450</v>
      </c>
      <c r="M138" s="8">
        <f t="shared" ref="M138:M147" si="52">IF(K138=0,M137+J138,M137+K138)</f>
        <v>841.8041838896861</v>
      </c>
      <c r="N138" s="8">
        <f t="shared" si="51"/>
        <v>28705.705008604586</v>
      </c>
    </row>
    <row r="139" spans="1:17" x14ac:dyDescent="0.25">
      <c r="A139" s="11">
        <v>39568</v>
      </c>
      <c r="B139" s="5">
        <f t="shared" si="48"/>
        <v>41</v>
      </c>
      <c r="C139" s="5">
        <f t="shared" si="49"/>
        <v>16</v>
      </c>
      <c r="D139" s="5">
        <f t="shared" si="50"/>
        <v>13</v>
      </c>
      <c r="E139" s="8">
        <v>125</v>
      </c>
      <c r="I139" s="8">
        <f>-Q135</f>
        <v>-577.41244094043782</v>
      </c>
      <c r="J139" s="8">
        <f t="shared" si="46"/>
        <v>287.05705008604588</v>
      </c>
      <c r="L139" s="8">
        <f t="shared" si="47"/>
        <v>18575</v>
      </c>
      <c r="M139" s="8">
        <f t="shared" si="52"/>
        <v>1128.8612339757319</v>
      </c>
      <c r="N139" s="8">
        <f t="shared" si="51"/>
        <v>28540.349617750191</v>
      </c>
    </row>
    <row r="140" spans="1:17" x14ac:dyDescent="0.25">
      <c r="A140" s="11">
        <v>39599</v>
      </c>
      <c r="B140" s="5">
        <f t="shared" si="48"/>
        <v>41</v>
      </c>
      <c r="C140" s="5">
        <f t="shared" si="49"/>
        <v>16</v>
      </c>
      <c r="D140" s="5">
        <f t="shared" si="50"/>
        <v>13</v>
      </c>
      <c r="E140" s="8">
        <v>125</v>
      </c>
      <c r="J140" s="8">
        <f t="shared" si="46"/>
        <v>285.40349617750189</v>
      </c>
      <c r="L140" s="8">
        <f t="shared" si="47"/>
        <v>18700</v>
      </c>
      <c r="M140" s="8">
        <f t="shared" si="52"/>
        <v>1414.2647301532338</v>
      </c>
      <c r="N140" s="8">
        <f t="shared" si="51"/>
        <v>28950.753113927694</v>
      </c>
    </row>
    <row r="141" spans="1:17" x14ac:dyDescent="0.25">
      <c r="A141" s="11">
        <v>39629</v>
      </c>
      <c r="B141" s="5">
        <f t="shared" si="48"/>
        <v>41</v>
      </c>
      <c r="C141" s="5">
        <f t="shared" si="49"/>
        <v>16</v>
      </c>
      <c r="D141" s="5">
        <f t="shared" si="50"/>
        <v>13</v>
      </c>
      <c r="E141" s="8">
        <v>125</v>
      </c>
      <c r="J141" s="8">
        <f t="shared" si="46"/>
        <v>289.50753113927692</v>
      </c>
      <c r="L141" s="8">
        <f t="shared" si="47"/>
        <v>18825</v>
      </c>
      <c r="M141" s="8">
        <f t="shared" si="52"/>
        <v>1703.7722612925108</v>
      </c>
      <c r="N141" s="8">
        <f t="shared" si="51"/>
        <v>29365.26064506697</v>
      </c>
    </row>
    <row r="142" spans="1:17" x14ac:dyDescent="0.25">
      <c r="A142" s="11">
        <v>39660</v>
      </c>
      <c r="B142" s="5">
        <f t="shared" si="48"/>
        <v>41</v>
      </c>
      <c r="C142" s="5">
        <f t="shared" si="49"/>
        <v>16</v>
      </c>
      <c r="D142" s="5">
        <f t="shared" si="50"/>
        <v>13</v>
      </c>
      <c r="E142" s="8">
        <v>125</v>
      </c>
      <c r="J142" s="8">
        <f t="shared" si="46"/>
        <v>293.65260645066968</v>
      </c>
      <c r="L142" s="8">
        <f t="shared" si="47"/>
        <v>18950</v>
      </c>
      <c r="M142" s="8">
        <f t="shared" si="52"/>
        <v>1997.4248677431806</v>
      </c>
      <c r="N142" s="8">
        <f t="shared" si="51"/>
        <v>29783.913251517639</v>
      </c>
    </row>
    <row r="143" spans="1:17" x14ac:dyDescent="0.25">
      <c r="A143" s="11">
        <v>39691</v>
      </c>
      <c r="B143" s="5">
        <f t="shared" si="48"/>
        <v>41</v>
      </c>
      <c r="C143" s="5">
        <f t="shared" si="49"/>
        <v>16</v>
      </c>
      <c r="D143" s="5">
        <f t="shared" si="50"/>
        <v>13</v>
      </c>
      <c r="E143" s="8">
        <v>125</v>
      </c>
      <c r="J143" s="8">
        <f t="shared" si="46"/>
        <v>297.83913251517635</v>
      </c>
      <c r="L143" s="8">
        <f t="shared" si="47"/>
        <v>19075</v>
      </c>
      <c r="M143" s="8">
        <f t="shared" si="52"/>
        <v>2295.2640002583571</v>
      </c>
      <c r="N143" s="8">
        <f t="shared" si="51"/>
        <v>30206.752384032814</v>
      </c>
    </row>
    <row r="144" spans="1:17" x14ac:dyDescent="0.25">
      <c r="A144" s="11">
        <v>39721</v>
      </c>
      <c r="B144" s="5">
        <f t="shared" si="48"/>
        <v>41</v>
      </c>
      <c r="C144" s="5">
        <f t="shared" si="49"/>
        <v>16</v>
      </c>
      <c r="D144" s="5">
        <f t="shared" si="50"/>
        <v>13</v>
      </c>
      <c r="E144" s="8">
        <v>125</v>
      </c>
      <c r="J144" s="8">
        <f t="shared" si="46"/>
        <v>302.06752384032814</v>
      </c>
      <c r="L144" s="8">
        <f t="shared" si="47"/>
        <v>19200</v>
      </c>
      <c r="M144" s="8">
        <f t="shared" si="52"/>
        <v>2597.3315240986853</v>
      </c>
      <c r="N144" s="8">
        <f t="shared" si="51"/>
        <v>30633.819907873141</v>
      </c>
    </row>
    <row r="145" spans="1:17" x14ac:dyDescent="0.25">
      <c r="A145" s="11">
        <v>39752</v>
      </c>
      <c r="B145" s="5">
        <f t="shared" si="48"/>
        <v>41</v>
      </c>
      <c r="C145" s="5">
        <f t="shared" si="49"/>
        <v>16</v>
      </c>
      <c r="D145" s="5">
        <f t="shared" si="50"/>
        <v>13</v>
      </c>
      <c r="E145" s="8">
        <v>125</v>
      </c>
      <c r="J145" s="8">
        <f t="shared" si="46"/>
        <v>306.33819907873141</v>
      </c>
      <c r="L145" s="8">
        <f t="shared" si="47"/>
        <v>19325</v>
      </c>
      <c r="M145" s="8">
        <f t="shared" si="52"/>
        <v>2903.6697231774169</v>
      </c>
      <c r="N145" s="8">
        <f t="shared" si="51"/>
        <v>31065.158106951872</v>
      </c>
    </row>
    <row r="146" spans="1:17" x14ac:dyDescent="0.25">
      <c r="A146" s="11">
        <v>39782</v>
      </c>
      <c r="B146" s="5">
        <f t="shared" si="48"/>
        <v>41</v>
      </c>
      <c r="C146" s="5">
        <f t="shared" si="49"/>
        <v>16</v>
      </c>
      <c r="D146" s="5">
        <f t="shared" si="50"/>
        <v>13</v>
      </c>
      <c r="E146" s="8">
        <v>125</v>
      </c>
      <c r="J146" s="8">
        <f t="shared" si="46"/>
        <v>310.65158106951873</v>
      </c>
      <c r="L146" s="8">
        <f t="shared" si="47"/>
        <v>19450</v>
      </c>
      <c r="M146" s="8">
        <f t="shared" si="52"/>
        <v>3214.3213042469356</v>
      </c>
      <c r="N146" s="8">
        <f t="shared" si="51"/>
        <v>31500.809688021393</v>
      </c>
    </row>
    <row r="147" spans="1:17" x14ac:dyDescent="0.25">
      <c r="A147" s="11">
        <v>39813</v>
      </c>
      <c r="B147" s="5">
        <f t="shared" si="48"/>
        <v>41</v>
      </c>
      <c r="C147" s="5">
        <f t="shared" si="49"/>
        <v>16</v>
      </c>
      <c r="D147" s="5">
        <f t="shared" si="50"/>
        <v>13</v>
      </c>
      <c r="E147" s="8">
        <v>125</v>
      </c>
      <c r="J147" s="8">
        <f t="shared" si="46"/>
        <v>315.00809688021394</v>
      </c>
      <c r="L147" s="8">
        <f t="shared" si="47"/>
        <v>19575</v>
      </c>
      <c r="M147" s="8">
        <f t="shared" si="52"/>
        <v>3529.3294011271496</v>
      </c>
      <c r="N147" s="8">
        <f t="shared" si="51"/>
        <v>31940.817784901607</v>
      </c>
      <c r="P147" s="8">
        <f>M147</f>
        <v>3529.3294011271496</v>
      </c>
      <c r="Q147" s="8">
        <f>IF(P147&lt;600,0,IF(P147&lt;1500,(P147-600)*0.15,(900*0.15)+((P147-1500))*0.28))</f>
        <v>703.21223231560191</v>
      </c>
    </row>
    <row r="148" spans="1:17" x14ac:dyDescent="0.25">
      <c r="A148" s="11">
        <v>39844</v>
      </c>
      <c r="B148" s="5">
        <f t="shared" si="48"/>
        <v>41</v>
      </c>
      <c r="C148" s="5">
        <f t="shared" si="49"/>
        <v>16</v>
      </c>
      <c r="D148" s="5">
        <f t="shared" si="50"/>
        <v>13</v>
      </c>
      <c r="E148" s="8">
        <v>125</v>
      </c>
      <c r="H148" s="8">
        <v>-500</v>
      </c>
      <c r="J148" s="8">
        <f t="shared" si="46"/>
        <v>319.40817784901606</v>
      </c>
      <c r="L148" s="8">
        <f t="shared" si="47"/>
        <v>19700</v>
      </c>
      <c r="M148" s="8">
        <f>IF(K148=0,J148,K148)</f>
        <v>319.40817784901606</v>
      </c>
      <c r="N148" s="8">
        <f t="shared" si="51"/>
        <v>31885.225962750621</v>
      </c>
    </row>
    <row r="149" spans="1:17" x14ac:dyDescent="0.25">
      <c r="A149" s="11">
        <v>39872</v>
      </c>
      <c r="B149" s="5">
        <f t="shared" si="48"/>
        <v>41</v>
      </c>
      <c r="C149" s="5">
        <f t="shared" si="49"/>
        <v>16</v>
      </c>
      <c r="D149" s="5">
        <f t="shared" si="50"/>
        <v>14</v>
      </c>
      <c r="E149" s="8">
        <v>125</v>
      </c>
      <c r="J149" s="8">
        <f t="shared" si="46"/>
        <v>318.85225962750621</v>
      </c>
      <c r="L149" s="8">
        <f t="shared" si="47"/>
        <v>19825</v>
      </c>
      <c r="M149" s="8">
        <f>IF(K149=0,M148+J149,M148+K149)</f>
        <v>638.26043747652227</v>
      </c>
      <c r="N149" s="8">
        <f t="shared" si="51"/>
        <v>32329.078222378128</v>
      </c>
    </row>
    <row r="150" spans="1:17" x14ac:dyDescent="0.25">
      <c r="A150" s="11">
        <v>39903</v>
      </c>
      <c r="B150" s="5">
        <f t="shared" si="48"/>
        <v>41</v>
      </c>
      <c r="C150" s="5">
        <f t="shared" si="49"/>
        <v>16</v>
      </c>
      <c r="D150" s="5">
        <f t="shared" si="50"/>
        <v>14</v>
      </c>
      <c r="E150" s="8">
        <v>125</v>
      </c>
      <c r="J150" s="8">
        <f t="shared" si="46"/>
        <v>323.29078222378126</v>
      </c>
      <c r="L150" s="8">
        <f t="shared" si="47"/>
        <v>19950</v>
      </c>
      <c r="M150" s="8">
        <f t="shared" ref="M150:M159" si="53">IF(K150=0,M149+J150,M149+K150)</f>
        <v>961.55121970030359</v>
      </c>
      <c r="N150" s="8">
        <f t="shared" si="51"/>
        <v>32777.369004601911</v>
      </c>
    </row>
    <row r="151" spans="1:17" x14ac:dyDescent="0.25">
      <c r="A151" s="11">
        <v>39933</v>
      </c>
      <c r="B151" s="5">
        <f t="shared" si="48"/>
        <v>42</v>
      </c>
      <c r="C151" s="5">
        <f t="shared" si="49"/>
        <v>17</v>
      </c>
      <c r="D151" s="5">
        <f t="shared" si="50"/>
        <v>14</v>
      </c>
      <c r="E151" s="8">
        <v>125</v>
      </c>
      <c r="I151" s="8">
        <f>-Q147</f>
        <v>-703.21223231560191</v>
      </c>
      <c r="J151" s="8">
        <f t="shared" si="46"/>
        <v>327.77369004601911</v>
      </c>
      <c r="L151" s="8">
        <f t="shared" si="47"/>
        <v>20075</v>
      </c>
      <c r="M151" s="8">
        <f t="shared" si="53"/>
        <v>1289.3249097463226</v>
      </c>
      <c r="N151" s="8">
        <f t="shared" si="51"/>
        <v>32526.930462332326</v>
      </c>
    </row>
    <row r="152" spans="1:17" x14ac:dyDescent="0.25">
      <c r="A152" s="11">
        <v>39964</v>
      </c>
      <c r="B152" s="5">
        <f t="shared" si="48"/>
        <v>42</v>
      </c>
      <c r="C152" s="5">
        <f t="shared" si="49"/>
        <v>17</v>
      </c>
      <c r="D152" s="5">
        <f t="shared" si="50"/>
        <v>14</v>
      </c>
      <c r="E152" s="8">
        <v>125</v>
      </c>
      <c r="J152" s="8">
        <f t="shared" si="46"/>
        <v>325.26930462332325</v>
      </c>
      <c r="L152" s="8">
        <f t="shared" si="47"/>
        <v>20200</v>
      </c>
      <c r="M152" s="8">
        <f t="shared" si="53"/>
        <v>1614.5942143696459</v>
      </c>
      <c r="N152" s="8">
        <f t="shared" si="51"/>
        <v>32977.199766955651</v>
      </c>
    </row>
    <row r="153" spans="1:17" x14ac:dyDescent="0.25">
      <c r="A153" s="11">
        <v>39994</v>
      </c>
      <c r="B153" s="5">
        <f t="shared" ref="B153:B168" si="54">ROUND((A153-$B$1-210)/365,0)</f>
        <v>42</v>
      </c>
      <c r="C153" s="5">
        <f t="shared" ref="C153:C168" si="55">ROUND((A153-$C$1-210)/365,0)</f>
        <v>17</v>
      </c>
      <c r="D153" s="5">
        <f t="shared" ref="D153:D168" si="56">ROUND((A153-$D$1-210)/365,0)</f>
        <v>14</v>
      </c>
      <c r="E153" s="8">
        <v>125</v>
      </c>
      <c r="J153" s="8">
        <f t="shared" si="46"/>
        <v>329.77199766955647</v>
      </c>
      <c r="L153" s="8">
        <f t="shared" si="47"/>
        <v>20325</v>
      </c>
      <c r="M153" s="8">
        <f t="shared" si="53"/>
        <v>1944.3662120392023</v>
      </c>
      <c r="N153" s="8">
        <f t="shared" ref="N153:N166" si="57">IF(K153=0,N152+E153+F153+G153+H153+I153+J153,N152+E153+F153+G153+H153+I153+K153)</f>
        <v>33431.97176462521</v>
      </c>
    </row>
    <row r="154" spans="1:17" x14ac:dyDescent="0.25">
      <c r="A154" s="11">
        <v>40025</v>
      </c>
      <c r="B154" s="5">
        <f t="shared" si="54"/>
        <v>42</v>
      </c>
      <c r="C154" s="5">
        <f t="shared" si="55"/>
        <v>17</v>
      </c>
      <c r="D154" s="5">
        <f t="shared" si="56"/>
        <v>14</v>
      </c>
      <c r="E154" s="8">
        <v>125</v>
      </c>
      <c r="J154" s="8">
        <f t="shared" si="46"/>
        <v>334.31971764625206</v>
      </c>
      <c r="L154" s="8">
        <f t="shared" si="47"/>
        <v>20450</v>
      </c>
      <c r="M154" s="8">
        <f t="shared" si="53"/>
        <v>2278.6859296854545</v>
      </c>
      <c r="N154" s="8">
        <f t="shared" si="57"/>
        <v>33891.291482271459</v>
      </c>
    </row>
    <row r="155" spans="1:17" x14ac:dyDescent="0.25">
      <c r="A155" s="11">
        <v>40056</v>
      </c>
      <c r="B155" s="5">
        <f t="shared" si="54"/>
        <v>42</v>
      </c>
      <c r="C155" s="5">
        <f t="shared" si="55"/>
        <v>17</v>
      </c>
      <c r="D155" s="5">
        <f t="shared" si="56"/>
        <v>14</v>
      </c>
      <c r="E155" s="8">
        <v>125</v>
      </c>
      <c r="J155" s="8">
        <f t="shared" si="46"/>
        <v>338.91291482271458</v>
      </c>
      <c r="L155" s="8">
        <f t="shared" si="47"/>
        <v>20575</v>
      </c>
      <c r="M155" s="8">
        <f t="shared" si="53"/>
        <v>2617.5988445081693</v>
      </c>
      <c r="N155" s="8">
        <f t="shared" si="57"/>
        <v>34355.204397094174</v>
      </c>
    </row>
    <row r="156" spans="1:17" x14ac:dyDescent="0.25">
      <c r="A156" s="11">
        <v>40086</v>
      </c>
      <c r="B156" s="5">
        <f t="shared" si="54"/>
        <v>42</v>
      </c>
      <c r="C156" s="5">
        <f t="shared" si="55"/>
        <v>17</v>
      </c>
      <c r="D156" s="5">
        <f t="shared" si="56"/>
        <v>14</v>
      </c>
      <c r="E156" s="8">
        <v>125</v>
      </c>
      <c r="J156" s="8">
        <f t="shared" si="46"/>
        <v>343.55204397094172</v>
      </c>
      <c r="L156" s="8">
        <f t="shared" si="47"/>
        <v>20700</v>
      </c>
      <c r="M156" s="8">
        <f t="shared" si="53"/>
        <v>2961.150888479111</v>
      </c>
      <c r="N156" s="8">
        <f t="shared" si="57"/>
        <v>34823.756441065118</v>
      </c>
    </row>
    <row r="157" spans="1:17" x14ac:dyDescent="0.25">
      <c r="A157" s="11">
        <v>40117</v>
      </c>
      <c r="B157" s="5">
        <f t="shared" si="54"/>
        <v>42</v>
      </c>
      <c r="C157" s="5">
        <f t="shared" si="55"/>
        <v>17</v>
      </c>
      <c r="D157" s="5">
        <f t="shared" si="56"/>
        <v>14</v>
      </c>
      <c r="E157" s="8">
        <v>125</v>
      </c>
      <c r="J157" s="8">
        <f t="shared" si="46"/>
        <v>348.23756441065115</v>
      </c>
      <c r="L157" s="8">
        <f t="shared" si="47"/>
        <v>20825</v>
      </c>
      <c r="M157" s="8">
        <f t="shared" si="53"/>
        <v>3309.388452889762</v>
      </c>
      <c r="N157" s="8">
        <f t="shared" si="57"/>
        <v>35296.994005475768</v>
      </c>
    </row>
    <row r="158" spans="1:17" x14ac:dyDescent="0.25">
      <c r="A158" s="11">
        <v>40147</v>
      </c>
      <c r="B158" s="5">
        <f t="shared" si="54"/>
        <v>42</v>
      </c>
      <c r="C158" s="5">
        <f t="shared" si="55"/>
        <v>17</v>
      </c>
      <c r="D158" s="5">
        <f t="shared" si="56"/>
        <v>14</v>
      </c>
      <c r="E158" s="8">
        <v>125</v>
      </c>
      <c r="J158" s="8">
        <f t="shared" si="46"/>
        <v>352.96994005475767</v>
      </c>
      <c r="L158" s="8">
        <f t="shared" si="47"/>
        <v>20950</v>
      </c>
      <c r="M158" s="8">
        <f t="shared" si="53"/>
        <v>3662.3583929445194</v>
      </c>
      <c r="N158" s="8">
        <f t="shared" si="57"/>
        <v>35774.963945530522</v>
      </c>
    </row>
    <row r="159" spans="1:17" x14ac:dyDescent="0.25">
      <c r="A159" s="11">
        <v>40178</v>
      </c>
      <c r="B159" s="5">
        <f t="shared" si="54"/>
        <v>42</v>
      </c>
      <c r="C159" s="5">
        <f t="shared" si="55"/>
        <v>17</v>
      </c>
      <c r="D159" s="5">
        <f t="shared" si="56"/>
        <v>14</v>
      </c>
      <c r="E159" s="8">
        <v>125</v>
      </c>
      <c r="J159" s="8">
        <f t="shared" si="46"/>
        <v>357.74963945530521</v>
      </c>
      <c r="L159" s="8">
        <f t="shared" si="47"/>
        <v>21075</v>
      </c>
      <c r="M159" s="8">
        <f t="shared" si="53"/>
        <v>4020.1080323998249</v>
      </c>
      <c r="N159" s="8">
        <f t="shared" si="57"/>
        <v>36257.713584985824</v>
      </c>
      <c r="P159" s="8">
        <f>M159</f>
        <v>4020.1080323998249</v>
      </c>
      <c r="Q159" s="8">
        <f>IF(P159&lt;600,0,IF(P159&lt;1500,(P159-600)*0.15,(900*0.15)+((P159-1500))*0.28))</f>
        <v>840.63024907195108</v>
      </c>
    </row>
    <row r="160" spans="1:17" x14ac:dyDescent="0.25">
      <c r="A160" s="11">
        <v>40209</v>
      </c>
      <c r="B160" s="5">
        <f t="shared" si="54"/>
        <v>42</v>
      </c>
      <c r="C160" s="5">
        <f t="shared" si="55"/>
        <v>17</v>
      </c>
      <c r="D160" s="5">
        <f t="shared" si="56"/>
        <v>14</v>
      </c>
      <c r="E160" s="8">
        <v>125</v>
      </c>
      <c r="H160" s="8">
        <v>-500</v>
      </c>
      <c r="J160" s="8">
        <f t="shared" si="46"/>
        <v>362.57713584985822</v>
      </c>
      <c r="L160" s="8">
        <f t="shared" si="47"/>
        <v>21200</v>
      </c>
      <c r="M160" s="8">
        <f>IF(K160=0,J160,K160)</f>
        <v>362.57713584985822</v>
      </c>
      <c r="N160" s="8">
        <f t="shared" si="57"/>
        <v>36245.290720835685</v>
      </c>
    </row>
    <row r="161" spans="1:17" x14ac:dyDescent="0.25">
      <c r="A161" s="11">
        <v>40237</v>
      </c>
      <c r="B161" s="5">
        <f t="shared" si="54"/>
        <v>42</v>
      </c>
      <c r="C161" s="5">
        <f t="shared" si="55"/>
        <v>17</v>
      </c>
      <c r="D161" s="5">
        <f t="shared" si="56"/>
        <v>15</v>
      </c>
      <c r="E161" s="8">
        <v>125</v>
      </c>
      <c r="J161" s="8">
        <f t="shared" si="46"/>
        <v>362.45290720835686</v>
      </c>
      <c r="L161" s="8">
        <f t="shared" si="47"/>
        <v>21325</v>
      </c>
      <c r="M161" s="8">
        <f>IF(K161=0,M160+J161,M160+K161)</f>
        <v>725.03004305821514</v>
      </c>
      <c r="N161" s="8">
        <f t="shared" si="57"/>
        <v>36732.743628044038</v>
      </c>
    </row>
    <row r="162" spans="1:17" x14ac:dyDescent="0.25">
      <c r="A162" s="11">
        <v>40268</v>
      </c>
      <c r="B162" s="5">
        <f t="shared" si="54"/>
        <v>42</v>
      </c>
      <c r="C162" s="5">
        <f t="shared" si="55"/>
        <v>17</v>
      </c>
      <c r="D162" s="5">
        <f t="shared" si="56"/>
        <v>15</v>
      </c>
      <c r="E162" s="8">
        <v>125</v>
      </c>
      <c r="J162" s="8">
        <f t="shared" si="46"/>
        <v>367.32743628044039</v>
      </c>
      <c r="L162" s="8">
        <f t="shared" si="47"/>
        <v>21450</v>
      </c>
      <c r="M162" s="8">
        <f t="shared" ref="M162:M171" si="58">IF(K162=0,M161+J162,M161+K162)</f>
        <v>1092.3574793386556</v>
      </c>
      <c r="N162" s="8">
        <f t="shared" si="57"/>
        <v>37225.071064324475</v>
      </c>
    </row>
    <row r="163" spans="1:17" x14ac:dyDescent="0.25">
      <c r="A163" s="11">
        <v>40298</v>
      </c>
      <c r="B163" s="5">
        <f t="shared" si="54"/>
        <v>43</v>
      </c>
      <c r="C163" s="5">
        <f t="shared" si="55"/>
        <v>18</v>
      </c>
      <c r="D163" s="5">
        <f t="shared" si="56"/>
        <v>15</v>
      </c>
      <c r="E163" s="8">
        <v>125</v>
      </c>
      <c r="I163" s="8">
        <f>-Q159</f>
        <v>-840.63024907195108</v>
      </c>
      <c r="J163" s="8">
        <f t="shared" si="46"/>
        <v>372.2507106432447</v>
      </c>
      <c r="L163" s="8">
        <f t="shared" si="47"/>
        <v>21575</v>
      </c>
      <c r="M163" s="8">
        <f t="shared" si="58"/>
        <v>1464.6081899819003</v>
      </c>
      <c r="N163" s="8">
        <f t="shared" si="57"/>
        <v>36881.691525895767</v>
      </c>
    </row>
    <row r="164" spans="1:17" x14ac:dyDescent="0.25">
      <c r="A164" s="11">
        <v>40329</v>
      </c>
      <c r="B164" s="5">
        <f t="shared" si="54"/>
        <v>43</v>
      </c>
      <c r="C164" s="5">
        <f t="shared" si="55"/>
        <v>18</v>
      </c>
      <c r="D164" s="5">
        <f t="shared" si="56"/>
        <v>15</v>
      </c>
      <c r="E164" s="8">
        <v>125</v>
      </c>
      <c r="J164" s="8">
        <f t="shared" si="46"/>
        <v>368.81691525895764</v>
      </c>
      <c r="L164" s="8">
        <f t="shared" si="47"/>
        <v>21700</v>
      </c>
      <c r="M164" s="8">
        <f t="shared" si="58"/>
        <v>1833.4251052408579</v>
      </c>
      <c r="N164" s="8">
        <f t="shared" si="57"/>
        <v>37375.508441154721</v>
      </c>
    </row>
    <row r="165" spans="1:17" x14ac:dyDescent="0.25">
      <c r="A165" s="11">
        <v>40359</v>
      </c>
      <c r="B165" s="5">
        <f t="shared" si="54"/>
        <v>43</v>
      </c>
      <c r="C165" s="5">
        <f t="shared" si="55"/>
        <v>18</v>
      </c>
      <c r="D165" s="5">
        <f t="shared" si="56"/>
        <v>15</v>
      </c>
      <c r="E165" s="8">
        <v>125</v>
      </c>
      <c r="J165" s="8">
        <f t="shared" si="46"/>
        <v>373.75508441154722</v>
      </c>
      <c r="L165" s="8">
        <f t="shared" si="47"/>
        <v>21825</v>
      </c>
      <c r="M165" s="8">
        <f t="shared" si="58"/>
        <v>2207.1801896524053</v>
      </c>
      <c r="N165" s="8">
        <f t="shared" si="57"/>
        <v>37874.263525566268</v>
      </c>
    </row>
    <row r="166" spans="1:17" x14ac:dyDescent="0.25">
      <c r="A166" s="11">
        <v>40390</v>
      </c>
      <c r="B166" s="5">
        <f t="shared" si="54"/>
        <v>43</v>
      </c>
      <c r="C166" s="5">
        <f t="shared" si="55"/>
        <v>18</v>
      </c>
      <c r="D166" s="5">
        <f t="shared" si="56"/>
        <v>15</v>
      </c>
      <c r="E166" s="8">
        <v>125</v>
      </c>
      <c r="J166" s="8">
        <f t="shared" si="46"/>
        <v>378.74263525566266</v>
      </c>
      <c r="L166" s="8">
        <f t="shared" si="47"/>
        <v>21950</v>
      </c>
      <c r="M166" s="8">
        <f t="shared" si="58"/>
        <v>2585.9228249080679</v>
      </c>
      <c r="N166" s="8">
        <f t="shared" si="57"/>
        <v>38378.006160821933</v>
      </c>
    </row>
    <row r="167" spans="1:17" x14ac:dyDescent="0.25">
      <c r="A167" s="11">
        <v>40421</v>
      </c>
      <c r="B167" s="5">
        <f t="shared" si="54"/>
        <v>43</v>
      </c>
      <c r="C167" s="5">
        <f t="shared" si="55"/>
        <v>18</v>
      </c>
      <c r="D167" s="5">
        <f t="shared" si="56"/>
        <v>15</v>
      </c>
      <c r="E167" s="8">
        <v>125</v>
      </c>
      <c r="J167" s="8">
        <f t="shared" si="46"/>
        <v>383.78006160821928</v>
      </c>
      <c r="L167" s="8">
        <f t="shared" si="47"/>
        <v>22075</v>
      </c>
      <c r="M167" s="8">
        <f t="shared" si="58"/>
        <v>2969.7028865162874</v>
      </c>
      <c r="N167" s="8">
        <f t="shared" ref="N167:N176" si="59">IF(K167=0,N166+E167+F167+G167+H167+I167+J167,N166+E167+F167+G167+H167+I167+K167)</f>
        <v>38886.78622243015</v>
      </c>
    </row>
    <row r="168" spans="1:17" x14ac:dyDescent="0.25">
      <c r="A168" s="11">
        <v>40451</v>
      </c>
      <c r="B168" s="5">
        <f t="shared" si="54"/>
        <v>43</v>
      </c>
      <c r="C168" s="5">
        <f t="shared" si="55"/>
        <v>18</v>
      </c>
      <c r="D168" s="5">
        <f t="shared" si="56"/>
        <v>15</v>
      </c>
      <c r="E168" s="8">
        <v>125</v>
      </c>
      <c r="J168" s="8">
        <f t="shared" si="46"/>
        <v>388.86786222430146</v>
      </c>
      <c r="L168" s="8">
        <f t="shared" si="47"/>
        <v>22200</v>
      </c>
      <c r="M168" s="8">
        <f t="shared" si="58"/>
        <v>3358.5707487405889</v>
      </c>
      <c r="N168" s="8">
        <f t="shared" si="59"/>
        <v>39400.654084654452</v>
      </c>
    </row>
    <row r="169" spans="1:17" x14ac:dyDescent="0.25">
      <c r="A169" s="11">
        <v>40482</v>
      </c>
      <c r="B169" s="5">
        <f t="shared" ref="B169:B184" si="60">ROUND((A169-$B$1-210)/365,0)</f>
        <v>43</v>
      </c>
      <c r="C169" s="5">
        <f t="shared" ref="C169:C184" si="61">ROUND((A169-$C$1-210)/365,0)</f>
        <v>18</v>
      </c>
      <c r="D169" s="5">
        <f t="shared" ref="D169:D184" si="62">ROUND((A169-$D$1-210)/365,0)</f>
        <v>15</v>
      </c>
      <c r="E169" s="8">
        <v>125</v>
      </c>
      <c r="J169" s="8">
        <f t="shared" si="46"/>
        <v>394.00654084654451</v>
      </c>
      <c r="L169" s="8">
        <f t="shared" si="47"/>
        <v>22325</v>
      </c>
      <c r="M169" s="8">
        <f t="shared" si="58"/>
        <v>3752.5772895871332</v>
      </c>
      <c r="N169" s="8">
        <f t="shared" si="59"/>
        <v>39919.660625500997</v>
      </c>
    </row>
    <row r="170" spans="1:17" x14ac:dyDescent="0.25">
      <c r="A170" s="11">
        <v>40512</v>
      </c>
      <c r="B170" s="5">
        <f t="shared" si="60"/>
        <v>43</v>
      </c>
      <c r="C170" s="5">
        <f t="shared" si="61"/>
        <v>18</v>
      </c>
      <c r="D170" s="5">
        <f t="shared" si="62"/>
        <v>15</v>
      </c>
      <c r="E170" s="8">
        <v>125</v>
      </c>
      <c r="J170" s="8">
        <f t="shared" si="46"/>
        <v>399.19660625500995</v>
      </c>
      <c r="L170" s="8">
        <f t="shared" si="47"/>
        <v>22450</v>
      </c>
      <c r="M170" s="8">
        <f t="shared" si="58"/>
        <v>4151.7738958421432</v>
      </c>
      <c r="N170" s="8">
        <f t="shared" si="59"/>
        <v>40443.85723175601</v>
      </c>
    </row>
    <row r="171" spans="1:17" x14ac:dyDescent="0.25">
      <c r="A171" s="11">
        <v>40543</v>
      </c>
      <c r="B171" s="5">
        <f t="shared" si="60"/>
        <v>43</v>
      </c>
      <c r="C171" s="5">
        <f t="shared" si="61"/>
        <v>18</v>
      </c>
      <c r="D171" s="5">
        <f t="shared" si="62"/>
        <v>15</v>
      </c>
      <c r="E171" s="8">
        <v>125</v>
      </c>
      <c r="J171" s="8">
        <f t="shared" si="46"/>
        <v>404.4385723175601</v>
      </c>
      <c r="L171" s="8">
        <f t="shared" si="47"/>
        <v>22575</v>
      </c>
      <c r="M171" s="8">
        <f t="shared" si="58"/>
        <v>4556.2124681597033</v>
      </c>
      <c r="N171" s="8">
        <f t="shared" si="59"/>
        <v>40973.295804073568</v>
      </c>
      <c r="P171" s="8">
        <f>M171</f>
        <v>4556.2124681597033</v>
      </c>
      <c r="Q171" s="8">
        <f>IF(P171&lt;600,0,IF(P171&lt;1500,(P171-600)*0.15,(900*0.15)+((P171-1500))*0.28))</f>
        <v>990.73949108471697</v>
      </c>
    </row>
    <row r="172" spans="1:17" x14ac:dyDescent="0.25">
      <c r="A172" s="11">
        <v>40574</v>
      </c>
      <c r="B172" s="5">
        <f t="shared" si="60"/>
        <v>43</v>
      </c>
      <c r="C172" s="5">
        <f t="shared" si="61"/>
        <v>18</v>
      </c>
      <c r="D172" s="5">
        <f t="shared" si="62"/>
        <v>15</v>
      </c>
      <c r="E172" s="8">
        <v>125</v>
      </c>
      <c r="J172" s="8">
        <f t="shared" si="46"/>
        <v>409.73295804073564</v>
      </c>
      <c r="L172" s="8">
        <f t="shared" si="47"/>
        <v>22700</v>
      </c>
      <c r="M172" s="8">
        <f>IF(K172=0,J172,K172)</f>
        <v>409.73295804073564</v>
      </c>
      <c r="N172" s="8">
        <f t="shared" si="59"/>
        <v>41508.028762114307</v>
      </c>
    </row>
    <row r="173" spans="1:17" x14ac:dyDescent="0.25">
      <c r="A173" s="11">
        <v>40602</v>
      </c>
      <c r="B173" s="5">
        <f t="shared" si="60"/>
        <v>43</v>
      </c>
      <c r="C173" s="5">
        <f t="shared" si="61"/>
        <v>18</v>
      </c>
      <c r="D173" s="5">
        <f t="shared" si="62"/>
        <v>16</v>
      </c>
      <c r="E173" s="8">
        <v>125</v>
      </c>
      <c r="J173" s="8">
        <f t="shared" si="46"/>
        <v>415.08028762114304</v>
      </c>
      <c r="L173" s="8">
        <f t="shared" si="47"/>
        <v>22825</v>
      </c>
      <c r="M173" s="8">
        <f>IF(K173=0,M172+J173,M172+K173)</f>
        <v>824.81324566187868</v>
      </c>
      <c r="N173" s="8">
        <f t="shared" si="59"/>
        <v>42048.109049735453</v>
      </c>
    </row>
    <row r="174" spans="1:17" x14ac:dyDescent="0.25">
      <c r="A174" s="11">
        <v>40633</v>
      </c>
      <c r="B174" s="5">
        <f t="shared" si="60"/>
        <v>43</v>
      </c>
      <c r="C174" s="5">
        <f t="shared" si="61"/>
        <v>18</v>
      </c>
      <c r="D174" s="5">
        <f t="shared" si="62"/>
        <v>16</v>
      </c>
      <c r="E174" s="8">
        <v>125</v>
      </c>
      <c r="J174" s="8">
        <f t="shared" si="46"/>
        <v>420.4810904973545</v>
      </c>
      <c r="L174" s="8">
        <f t="shared" si="47"/>
        <v>22950</v>
      </c>
      <c r="M174" s="8">
        <f t="shared" ref="M174:M183" si="63">IF(K174=0,M173+J174,M173+K174)</f>
        <v>1245.2943361592331</v>
      </c>
      <c r="N174" s="8">
        <f t="shared" si="59"/>
        <v>42593.590140232809</v>
      </c>
    </row>
    <row r="175" spans="1:17" x14ac:dyDescent="0.25">
      <c r="A175" s="11">
        <v>40663</v>
      </c>
      <c r="B175" s="5">
        <f t="shared" si="60"/>
        <v>44</v>
      </c>
      <c r="C175" s="5">
        <f t="shared" si="61"/>
        <v>19</v>
      </c>
      <c r="D175" s="5">
        <f t="shared" si="62"/>
        <v>16</v>
      </c>
      <c r="E175" s="8">
        <v>125</v>
      </c>
      <c r="I175" s="8">
        <f>-Q171</f>
        <v>-990.73949108471697</v>
      </c>
      <c r="J175" s="8">
        <f t="shared" si="46"/>
        <v>425.93590140232806</v>
      </c>
      <c r="L175" s="8">
        <f t="shared" si="47"/>
        <v>23075</v>
      </c>
      <c r="M175" s="8">
        <f t="shared" si="63"/>
        <v>1671.2302375615611</v>
      </c>
      <c r="N175" s="8">
        <f t="shared" si="59"/>
        <v>42153.786550550423</v>
      </c>
    </row>
    <row r="176" spans="1:17" x14ac:dyDescent="0.25">
      <c r="A176" s="11">
        <v>40694</v>
      </c>
      <c r="B176" s="5">
        <f t="shared" si="60"/>
        <v>44</v>
      </c>
      <c r="C176" s="5">
        <f t="shared" si="61"/>
        <v>19</v>
      </c>
      <c r="D176" s="5">
        <f t="shared" si="62"/>
        <v>16</v>
      </c>
      <c r="E176" s="8">
        <v>125</v>
      </c>
      <c r="J176" s="8">
        <f t="shared" si="46"/>
        <v>421.53786550550421</v>
      </c>
      <c r="L176" s="8">
        <f t="shared" si="47"/>
        <v>23200</v>
      </c>
      <c r="M176" s="8">
        <f t="shared" si="63"/>
        <v>2092.7681030670656</v>
      </c>
      <c r="N176" s="8">
        <f t="shared" si="59"/>
        <v>42700.324416055926</v>
      </c>
    </row>
    <row r="177" spans="1:17" x14ac:dyDescent="0.25">
      <c r="A177" s="11">
        <v>40724</v>
      </c>
      <c r="B177" s="5">
        <f t="shared" si="60"/>
        <v>44</v>
      </c>
      <c r="C177" s="5">
        <f t="shared" si="61"/>
        <v>19</v>
      </c>
      <c r="D177" s="5">
        <f t="shared" si="62"/>
        <v>16</v>
      </c>
      <c r="E177" s="8">
        <v>125</v>
      </c>
      <c r="J177" s="8">
        <f t="shared" si="46"/>
        <v>427.00324416055923</v>
      </c>
      <c r="L177" s="8">
        <f t="shared" si="47"/>
        <v>23325</v>
      </c>
      <c r="M177" s="8">
        <f t="shared" si="63"/>
        <v>2519.7713472276246</v>
      </c>
      <c r="N177" s="8">
        <f t="shared" ref="N177:N184" si="64">IF(K177=0,N176+E177+F177+G177+H177+I177+J177,N176+E177+F177+G177+H177+I177+K177)</f>
        <v>43252.327660216484</v>
      </c>
    </row>
    <row r="178" spans="1:17" x14ac:dyDescent="0.25">
      <c r="A178" s="11">
        <v>40755</v>
      </c>
      <c r="B178" s="5">
        <f t="shared" si="60"/>
        <v>44</v>
      </c>
      <c r="C178" s="5">
        <f t="shared" si="61"/>
        <v>19</v>
      </c>
      <c r="D178" s="5">
        <f t="shared" si="62"/>
        <v>16</v>
      </c>
      <c r="E178" s="8">
        <v>125</v>
      </c>
      <c r="J178" s="8">
        <f t="shared" si="46"/>
        <v>432.5232766021648</v>
      </c>
      <c r="L178" s="8">
        <f t="shared" si="47"/>
        <v>23450</v>
      </c>
      <c r="M178" s="8">
        <f t="shared" si="63"/>
        <v>2952.2946238297895</v>
      </c>
      <c r="N178" s="8">
        <f t="shared" si="64"/>
        <v>43809.85093681865</v>
      </c>
    </row>
    <row r="179" spans="1:17" x14ac:dyDescent="0.25">
      <c r="A179" s="11">
        <v>40786</v>
      </c>
      <c r="B179" s="5">
        <f t="shared" si="60"/>
        <v>44</v>
      </c>
      <c r="C179" s="5">
        <f t="shared" si="61"/>
        <v>19</v>
      </c>
      <c r="D179" s="5">
        <f t="shared" si="62"/>
        <v>16</v>
      </c>
      <c r="E179" s="8">
        <v>125</v>
      </c>
      <c r="J179" s="8">
        <f t="shared" si="46"/>
        <v>438.09850936818651</v>
      </c>
      <c r="L179" s="8">
        <f t="shared" si="47"/>
        <v>23575</v>
      </c>
      <c r="M179" s="8">
        <f t="shared" si="63"/>
        <v>3390.3931331979761</v>
      </c>
      <c r="N179" s="8">
        <f t="shared" si="64"/>
        <v>44372.949446186838</v>
      </c>
    </row>
    <row r="180" spans="1:17" x14ac:dyDescent="0.25">
      <c r="A180" s="11">
        <v>40816</v>
      </c>
      <c r="B180" s="5">
        <f t="shared" si="60"/>
        <v>44</v>
      </c>
      <c r="C180" s="5">
        <f t="shared" si="61"/>
        <v>19</v>
      </c>
      <c r="D180" s="5">
        <f t="shared" si="62"/>
        <v>16</v>
      </c>
      <c r="E180" s="8">
        <v>125</v>
      </c>
      <c r="J180" s="8">
        <f t="shared" si="46"/>
        <v>443.7294944618684</v>
      </c>
      <c r="L180" s="8">
        <f t="shared" si="47"/>
        <v>23700</v>
      </c>
      <c r="M180" s="8">
        <f t="shared" si="63"/>
        <v>3834.1226276598445</v>
      </c>
      <c r="N180" s="8">
        <f t="shared" si="64"/>
        <v>44941.678940648708</v>
      </c>
    </row>
    <row r="181" spans="1:17" x14ac:dyDescent="0.25">
      <c r="A181" s="11">
        <v>40847</v>
      </c>
      <c r="B181" s="5">
        <f t="shared" si="60"/>
        <v>44</v>
      </c>
      <c r="C181" s="5">
        <f t="shared" si="61"/>
        <v>19</v>
      </c>
      <c r="D181" s="5">
        <f t="shared" si="62"/>
        <v>16</v>
      </c>
      <c r="E181" s="8">
        <v>125</v>
      </c>
      <c r="J181" s="8">
        <f t="shared" si="46"/>
        <v>449.41678940648711</v>
      </c>
      <c r="L181" s="8">
        <f t="shared" si="47"/>
        <v>23825</v>
      </c>
      <c r="M181" s="8">
        <f t="shared" si="63"/>
        <v>4283.5394170663312</v>
      </c>
      <c r="N181" s="8">
        <f t="shared" si="64"/>
        <v>45516.095730055196</v>
      </c>
    </row>
    <row r="182" spans="1:17" x14ac:dyDescent="0.25">
      <c r="A182" s="11">
        <v>40877</v>
      </c>
      <c r="B182" s="5">
        <f t="shared" si="60"/>
        <v>44</v>
      </c>
      <c r="C182" s="5">
        <f t="shared" si="61"/>
        <v>19</v>
      </c>
      <c r="D182" s="5">
        <f t="shared" si="62"/>
        <v>16</v>
      </c>
      <c r="E182" s="8">
        <v>125</v>
      </c>
      <c r="J182" s="8">
        <f t="shared" si="46"/>
        <v>455.16095730055196</v>
      </c>
      <c r="L182" s="8">
        <f t="shared" si="47"/>
        <v>23950</v>
      </c>
      <c r="M182" s="8">
        <f t="shared" si="63"/>
        <v>4738.7003743668829</v>
      </c>
      <c r="N182" s="8">
        <f t="shared" si="64"/>
        <v>46096.256687355752</v>
      </c>
    </row>
    <row r="183" spans="1:17" x14ac:dyDescent="0.25">
      <c r="A183" s="11">
        <v>40908</v>
      </c>
      <c r="B183" s="5">
        <f t="shared" si="60"/>
        <v>44</v>
      </c>
      <c r="C183" s="5">
        <f t="shared" si="61"/>
        <v>19</v>
      </c>
      <c r="D183" s="5">
        <f t="shared" si="62"/>
        <v>16</v>
      </c>
      <c r="E183" s="8">
        <v>125</v>
      </c>
      <c r="J183" s="8">
        <f t="shared" si="46"/>
        <v>460.96256687355753</v>
      </c>
      <c r="L183" s="8">
        <f t="shared" si="47"/>
        <v>24075</v>
      </c>
      <c r="M183" s="8">
        <f t="shared" si="63"/>
        <v>5199.66294124044</v>
      </c>
      <c r="N183" s="8">
        <f t="shared" si="64"/>
        <v>46682.219254229312</v>
      </c>
      <c r="P183" s="8">
        <f>M183</f>
        <v>5199.66294124044</v>
      </c>
      <c r="Q183" s="8">
        <f>IF(P183&lt;600,0,IF(P183&lt;1500,(P183-600)*0.15,(900*0.15)+((P183-1500))*0.28))</f>
        <v>1170.9056235473233</v>
      </c>
    </row>
    <row r="184" spans="1:17" x14ac:dyDescent="0.25">
      <c r="A184" s="11">
        <v>40939</v>
      </c>
      <c r="B184" s="5">
        <f t="shared" si="60"/>
        <v>44</v>
      </c>
      <c r="C184" s="5">
        <f t="shared" si="61"/>
        <v>19</v>
      </c>
      <c r="D184" s="5">
        <f t="shared" si="62"/>
        <v>16</v>
      </c>
      <c r="E184" s="8">
        <v>125</v>
      </c>
      <c r="H184" s="8">
        <v>-2750</v>
      </c>
      <c r="J184" s="8">
        <f t="shared" si="46"/>
        <v>466.82219254229312</v>
      </c>
      <c r="L184" s="8">
        <f t="shared" si="47"/>
        <v>24200</v>
      </c>
      <c r="M184" s="8">
        <f>IF(K184=0,J184,K184)</f>
        <v>466.82219254229312</v>
      </c>
      <c r="N184" s="8">
        <f t="shared" si="64"/>
        <v>44524.041446771604</v>
      </c>
    </row>
    <row r="185" spans="1:17" x14ac:dyDescent="0.25">
      <c r="A185" s="11">
        <v>40968</v>
      </c>
      <c r="B185" s="5">
        <f t="shared" ref="B185:B200" si="65">ROUND((A185-$B$1-210)/365,0)</f>
        <v>44</v>
      </c>
      <c r="C185" s="5">
        <f t="shared" ref="C185:C200" si="66">ROUND((A185-$C$1-210)/365,0)</f>
        <v>19</v>
      </c>
      <c r="D185" s="5">
        <f t="shared" ref="D185:D200" si="67">ROUND((A185-$D$1-210)/365,0)</f>
        <v>17</v>
      </c>
      <c r="E185" s="8">
        <v>125</v>
      </c>
      <c r="H185" s="8">
        <v>-750</v>
      </c>
      <c r="J185" s="8">
        <f t="shared" si="46"/>
        <v>445.24041446771599</v>
      </c>
      <c r="L185" s="8">
        <f t="shared" si="47"/>
        <v>24325</v>
      </c>
      <c r="M185" s="8">
        <f>IF(K185=0,M184+J185,M184+K185)</f>
        <v>912.06260701000906</v>
      </c>
      <c r="N185" s="8">
        <f t="shared" ref="N185:N200" si="68">IF(K185=0,N184+E185+F185+G185+H185+I185+J185,N184+E185+F185+G185+H185+I185+K185)</f>
        <v>44344.281861239317</v>
      </c>
    </row>
    <row r="186" spans="1:17" x14ac:dyDescent="0.25">
      <c r="A186" s="11">
        <v>40999</v>
      </c>
      <c r="B186" s="5">
        <f t="shared" si="65"/>
        <v>44</v>
      </c>
      <c r="C186" s="5">
        <f t="shared" si="66"/>
        <v>19</v>
      </c>
      <c r="D186" s="5">
        <f t="shared" si="67"/>
        <v>17</v>
      </c>
      <c r="E186" s="8">
        <v>125</v>
      </c>
      <c r="H186" s="8">
        <v>-750</v>
      </c>
      <c r="J186" s="8">
        <f t="shared" si="46"/>
        <v>443.44281861239318</v>
      </c>
      <c r="L186" s="8">
        <f t="shared" si="47"/>
        <v>24450</v>
      </c>
      <c r="M186" s="8">
        <f t="shared" ref="M186:M195" si="69">IF(K186=0,M185+J186,M185+K186)</f>
        <v>1355.5054256224023</v>
      </c>
      <c r="N186" s="8">
        <f t="shared" si="68"/>
        <v>44162.724679851708</v>
      </c>
    </row>
    <row r="187" spans="1:17" x14ac:dyDescent="0.25">
      <c r="A187" s="11">
        <v>41029</v>
      </c>
      <c r="B187" s="5">
        <f t="shared" si="65"/>
        <v>45</v>
      </c>
      <c r="C187" s="5">
        <f t="shared" si="66"/>
        <v>20</v>
      </c>
      <c r="D187" s="5">
        <f t="shared" si="67"/>
        <v>17</v>
      </c>
      <c r="E187" s="8">
        <v>125</v>
      </c>
      <c r="H187" s="8">
        <v>-750</v>
      </c>
      <c r="I187" s="8">
        <f>-Q183</f>
        <v>-1170.9056235473233</v>
      </c>
      <c r="J187" s="8">
        <f t="shared" si="46"/>
        <v>441.62724679851704</v>
      </c>
      <c r="L187" s="8">
        <f t="shared" si="47"/>
        <v>24575</v>
      </c>
      <c r="M187" s="8">
        <f t="shared" si="69"/>
        <v>1797.1326724209193</v>
      </c>
      <c r="N187" s="8">
        <f t="shared" si="68"/>
        <v>42808.446303102901</v>
      </c>
    </row>
    <row r="188" spans="1:17" x14ac:dyDescent="0.25">
      <c r="A188" s="11">
        <v>41060</v>
      </c>
      <c r="B188" s="5">
        <f t="shared" si="65"/>
        <v>45</v>
      </c>
      <c r="C188" s="5">
        <f t="shared" si="66"/>
        <v>20</v>
      </c>
      <c r="D188" s="5">
        <f t="shared" si="67"/>
        <v>17</v>
      </c>
      <c r="E188" s="8">
        <v>125</v>
      </c>
      <c r="H188" s="8">
        <v>-750</v>
      </c>
      <c r="J188" s="8">
        <f t="shared" si="46"/>
        <v>428.08446303102897</v>
      </c>
      <c r="L188" s="8">
        <f t="shared" si="47"/>
        <v>24700</v>
      </c>
      <c r="M188" s="8">
        <f t="shared" si="69"/>
        <v>2225.2171354519483</v>
      </c>
      <c r="N188" s="8">
        <f t="shared" si="68"/>
        <v>42611.530766133932</v>
      </c>
    </row>
    <row r="189" spans="1:17" x14ac:dyDescent="0.25">
      <c r="A189" s="11">
        <v>41090</v>
      </c>
      <c r="B189" s="5">
        <f t="shared" si="65"/>
        <v>45</v>
      </c>
      <c r="C189" s="5">
        <f t="shared" si="66"/>
        <v>20</v>
      </c>
      <c r="D189" s="5">
        <f t="shared" si="67"/>
        <v>17</v>
      </c>
      <c r="E189" s="8">
        <v>125</v>
      </c>
      <c r="J189" s="8">
        <f t="shared" si="46"/>
        <v>426.11530766133933</v>
      </c>
      <c r="L189" s="8">
        <f t="shared" si="47"/>
        <v>24825</v>
      </c>
      <c r="M189" s="8">
        <f t="shared" si="69"/>
        <v>2651.3324431132878</v>
      </c>
      <c r="N189" s="8">
        <f t="shared" si="68"/>
        <v>43162.646073795273</v>
      </c>
    </row>
    <row r="190" spans="1:17" x14ac:dyDescent="0.25">
      <c r="A190" s="11">
        <v>41121</v>
      </c>
      <c r="B190" s="5">
        <f t="shared" si="65"/>
        <v>45</v>
      </c>
      <c r="C190" s="5">
        <f t="shared" si="66"/>
        <v>20</v>
      </c>
      <c r="D190" s="5">
        <f t="shared" si="67"/>
        <v>17</v>
      </c>
      <c r="E190" s="8">
        <v>125</v>
      </c>
      <c r="J190" s="8">
        <f t="shared" si="46"/>
        <v>431.62646073795275</v>
      </c>
      <c r="L190" s="8">
        <f t="shared" si="47"/>
        <v>24950</v>
      </c>
      <c r="M190" s="8">
        <f t="shared" si="69"/>
        <v>3082.9589038512404</v>
      </c>
      <c r="N190" s="8">
        <f t="shared" si="68"/>
        <v>43719.272534533229</v>
      </c>
    </row>
    <row r="191" spans="1:17" x14ac:dyDescent="0.25">
      <c r="A191" s="11">
        <v>41152</v>
      </c>
      <c r="B191" s="5">
        <f t="shared" si="65"/>
        <v>45</v>
      </c>
      <c r="C191" s="5">
        <f t="shared" si="66"/>
        <v>20</v>
      </c>
      <c r="D191" s="5">
        <f t="shared" si="67"/>
        <v>17</v>
      </c>
      <c r="E191" s="8">
        <v>125</v>
      </c>
      <c r="H191" s="8">
        <v>-2750</v>
      </c>
      <c r="J191" s="8">
        <f t="shared" si="46"/>
        <v>437.19272534533229</v>
      </c>
      <c r="L191" s="8">
        <f t="shared" si="47"/>
        <v>25075</v>
      </c>
      <c r="M191" s="8">
        <f t="shared" si="69"/>
        <v>3520.1516291965727</v>
      </c>
      <c r="N191" s="8">
        <f t="shared" si="68"/>
        <v>41531.465259878561</v>
      </c>
    </row>
    <row r="192" spans="1:17" x14ac:dyDescent="0.25">
      <c r="A192" s="11">
        <v>41182</v>
      </c>
      <c r="B192" s="5">
        <f t="shared" si="65"/>
        <v>45</v>
      </c>
      <c r="C192" s="5">
        <f t="shared" si="66"/>
        <v>20</v>
      </c>
      <c r="D192" s="5">
        <f t="shared" si="67"/>
        <v>17</v>
      </c>
      <c r="E192" s="8">
        <v>125</v>
      </c>
      <c r="H192" s="8">
        <v>-750</v>
      </c>
      <c r="J192" s="8">
        <f t="shared" si="46"/>
        <v>415.31465259878559</v>
      </c>
      <c r="L192" s="8">
        <f t="shared" si="47"/>
        <v>25200</v>
      </c>
      <c r="M192" s="8">
        <f t="shared" si="69"/>
        <v>3935.4662817953581</v>
      </c>
      <c r="N192" s="8">
        <f t="shared" si="68"/>
        <v>41321.779912477345</v>
      </c>
    </row>
    <row r="193" spans="1:17" x14ac:dyDescent="0.25">
      <c r="A193" s="11">
        <v>41213</v>
      </c>
      <c r="B193" s="5">
        <f t="shared" si="65"/>
        <v>45</v>
      </c>
      <c r="C193" s="5">
        <f t="shared" si="66"/>
        <v>20</v>
      </c>
      <c r="D193" s="5">
        <f t="shared" si="67"/>
        <v>17</v>
      </c>
      <c r="E193" s="8">
        <v>125</v>
      </c>
      <c r="H193" s="8">
        <v>-750</v>
      </c>
      <c r="J193" s="8">
        <f t="shared" si="46"/>
        <v>413.21779912477342</v>
      </c>
      <c r="L193" s="8">
        <f t="shared" si="47"/>
        <v>25325</v>
      </c>
      <c r="M193" s="8">
        <f t="shared" si="69"/>
        <v>4348.6840809201312</v>
      </c>
      <c r="N193" s="8">
        <f t="shared" si="68"/>
        <v>41109.997711602118</v>
      </c>
    </row>
    <row r="194" spans="1:17" x14ac:dyDescent="0.25">
      <c r="A194" s="11">
        <v>41243</v>
      </c>
      <c r="B194" s="5">
        <f t="shared" si="65"/>
        <v>45</v>
      </c>
      <c r="C194" s="5">
        <f t="shared" si="66"/>
        <v>20</v>
      </c>
      <c r="D194" s="5">
        <f t="shared" si="67"/>
        <v>17</v>
      </c>
      <c r="E194" s="8">
        <v>125</v>
      </c>
      <c r="H194" s="8">
        <v>-750</v>
      </c>
      <c r="J194" s="8">
        <f t="shared" si="46"/>
        <v>411.09997711602114</v>
      </c>
      <c r="L194" s="8">
        <f t="shared" si="47"/>
        <v>25450</v>
      </c>
      <c r="M194" s="8">
        <f t="shared" si="69"/>
        <v>4759.7840580361526</v>
      </c>
      <c r="N194" s="8">
        <f t="shared" si="68"/>
        <v>40896.097688718139</v>
      </c>
    </row>
    <row r="195" spans="1:17" x14ac:dyDescent="0.25">
      <c r="A195" s="11">
        <v>41274</v>
      </c>
      <c r="B195" s="5">
        <f t="shared" si="65"/>
        <v>45</v>
      </c>
      <c r="C195" s="5">
        <f t="shared" si="66"/>
        <v>20</v>
      </c>
      <c r="D195" s="5">
        <f t="shared" si="67"/>
        <v>17</v>
      </c>
      <c r="E195" s="8">
        <v>125</v>
      </c>
      <c r="H195" s="8">
        <v>-750</v>
      </c>
      <c r="J195" s="8">
        <f t="shared" si="46"/>
        <v>408.9609768871814</v>
      </c>
      <c r="L195" s="8">
        <f t="shared" si="47"/>
        <v>25575</v>
      </c>
      <c r="M195" s="8">
        <f t="shared" si="69"/>
        <v>5168.7450349233341</v>
      </c>
      <c r="N195" s="8">
        <f t="shared" si="68"/>
        <v>40680.05866560532</v>
      </c>
      <c r="P195" s="8">
        <f>M195</f>
        <v>5168.7450349233341</v>
      </c>
      <c r="Q195" s="8">
        <f>IF(P195&lt;600,0,IF(P195&lt;1500,(P195-600)*0.15,(900*0.15)+((P195-1500))*0.28))</f>
        <v>1162.2486097785336</v>
      </c>
    </row>
    <row r="196" spans="1:17" x14ac:dyDescent="0.25">
      <c r="A196" s="11">
        <v>41305</v>
      </c>
      <c r="B196" s="5">
        <f t="shared" si="65"/>
        <v>45</v>
      </c>
      <c r="C196" s="5">
        <f t="shared" si="66"/>
        <v>20</v>
      </c>
      <c r="D196" s="5">
        <f t="shared" si="67"/>
        <v>17</v>
      </c>
      <c r="E196" s="8">
        <v>125</v>
      </c>
      <c r="H196" s="8">
        <v>-2750</v>
      </c>
      <c r="J196" s="8">
        <f t="shared" si="46"/>
        <v>406.80058665605316</v>
      </c>
      <c r="L196" s="8">
        <f t="shared" si="47"/>
        <v>25700</v>
      </c>
      <c r="M196" s="8">
        <f>IF(K196=0,J196,K196)</f>
        <v>406.80058665605316</v>
      </c>
      <c r="N196" s="8">
        <f t="shared" si="68"/>
        <v>38461.859252261376</v>
      </c>
    </row>
    <row r="197" spans="1:17" x14ac:dyDescent="0.25">
      <c r="A197" s="11">
        <v>41333</v>
      </c>
      <c r="B197" s="5">
        <f t="shared" si="65"/>
        <v>45</v>
      </c>
      <c r="C197" s="5">
        <f t="shared" si="66"/>
        <v>20</v>
      </c>
      <c r="D197" s="5">
        <f t="shared" si="67"/>
        <v>18</v>
      </c>
      <c r="E197" s="8">
        <v>125</v>
      </c>
      <c r="H197" s="8">
        <v>-750</v>
      </c>
      <c r="J197" s="8">
        <f t="shared" si="46"/>
        <v>384.61859252261371</v>
      </c>
      <c r="L197" s="8">
        <f t="shared" si="47"/>
        <v>25825</v>
      </c>
      <c r="M197" s="8">
        <f>IF(K197=0,M196+J197,M196+K197)</f>
        <v>791.41917917866681</v>
      </c>
      <c r="N197" s="8">
        <f t="shared" si="68"/>
        <v>38221.477844783993</v>
      </c>
    </row>
    <row r="198" spans="1:17" x14ac:dyDescent="0.25">
      <c r="A198" s="11">
        <v>41364</v>
      </c>
      <c r="B198" s="5">
        <f t="shared" si="65"/>
        <v>45</v>
      </c>
      <c r="C198" s="5">
        <f t="shared" si="66"/>
        <v>20</v>
      </c>
      <c r="D198" s="5">
        <f t="shared" si="67"/>
        <v>18</v>
      </c>
      <c r="E198" s="8">
        <v>125</v>
      </c>
      <c r="H198" s="8">
        <v>-750</v>
      </c>
      <c r="J198" s="8">
        <f t="shared" ref="J198:J261" si="70">N197*$J$1/12</f>
        <v>382.21477844783993</v>
      </c>
      <c r="L198" s="8">
        <f t="shared" si="47"/>
        <v>25950</v>
      </c>
      <c r="M198" s="8">
        <f t="shared" ref="M198:M207" si="71">IF(K198=0,M197+J198,M197+K198)</f>
        <v>1173.6339576265068</v>
      </c>
      <c r="N198" s="8">
        <f t="shared" si="68"/>
        <v>37978.692623231829</v>
      </c>
    </row>
    <row r="199" spans="1:17" x14ac:dyDescent="0.25">
      <c r="A199" s="11">
        <v>41394</v>
      </c>
      <c r="B199" s="5">
        <f t="shared" si="65"/>
        <v>46</v>
      </c>
      <c r="C199" s="5">
        <f t="shared" si="66"/>
        <v>21</v>
      </c>
      <c r="D199" s="5">
        <f t="shared" si="67"/>
        <v>18</v>
      </c>
      <c r="E199" s="8">
        <v>125</v>
      </c>
      <c r="H199" s="8">
        <v>-750</v>
      </c>
      <c r="I199" s="8">
        <f>-Q195</f>
        <v>-1162.2486097785336</v>
      </c>
      <c r="J199" s="8">
        <f t="shared" si="70"/>
        <v>379.78692623231831</v>
      </c>
      <c r="L199" s="8">
        <f t="shared" si="47"/>
        <v>26075</v>
      </c>
      <c r="M199" s="8">
        <f t="shared" si="71"/>
        <v>1553.4208838588252</v>
      </c>
      <c r="N199" s="8">
        <f t="shared" si="68"/>
        <v>36571.230939685607</v>
      </c>
    </row>
    <row r="200" spans="1:17" x14ac:dyDescent="0.25">
      <c r="A200" s="11">
        <v>41425</v>
      </c>
      <c r="B200" s="5">
        <f t="shared" si="65"/>
        <v>46</v>
      </c>
      <c r="C200" s="5">
        <f t="shared" si="66"/>
        <v>21</v>
      </c>
      <c r="D200" s="5">
        <f t="shared" si="67"/>
        <v>18</v>
      </c>
      <c r="E200" s="8">
        <v>125</v>
      </c>
      <c r="H200" s="8">
        <v>-750</v>
      </c>
      <c r="J200" s="8">
        <f t="shared" si="70"/>
        <v>365.71230939685603</v>
      </c>
      <c r="L200" s="8">
        <f t="shared" ref="L200:L263" si="72">L199+E200+F200+G200</f>
        <v>26200</v>
      </c>
      <c r="M200" s="8">
        <f t="shared" si="71"/>
        <v>1919.1331932556811</v>
      </c>
      <c r="N200" s="8">
        <f t="shared" si="68"/>
        <v>36311.943249082462</v>
      </c>
    </row>
    <row r="201" spans="1:17" x14ac:dyDescent="0.25">
      <c r="A201" s="11">
        <v>41455</v>
      </c>
      <c r="B201" s="5">
        <f t="shared" ref="B201:B216" si="73">ROUND((A201-$B$1-210)/365,0)</f>
        <v>46</v>
      </c>
      <c r="C201" s="5">
        <f t="shared" ref="C201:C216" si="74">ROUND((A201-$C$1-210)/365,0)</f>
        <v>21</v>
      </c>
      <c r="D201" s="5">
        <f t="shared" ref="D201:D216" si="75">ROUND((A201-$D$1-210)/365,0)</f>
        <v>18</v>
      </c>
      <c r="E201" s="8">
        <v>125</v>
      </c>
      <c r="J201" s="8">
        <f t="shared" si="70"/>
        <v>363.11943249082464</v>
      </c>
      <c r="L201" s="8">
        <f t="shared" si="72"/>
        <v>26325</v>
      </c>
      <c r="M201" s="8">
        <f t="shared" si="71"/>
        <v>2282.2526257465056</v>
      </c>
      <c r="N201" s="8">
        <f t="shared" ref="N201:N216" si="76">IF(K201=0,N200+E201+F201+G201+H201+I201+J201,N200+E201+F201+G201+H201+I201+K201)</f>
        <v>36800.062681573283</v>
      </c>
    </row>
    <row r="202" spans="1:17" x14ac:dyDescent="0.25">
      <c r="A202" s="11">
        <v>41486</v>
      </c>
      <c r="B202" s="5">
        <f t="shared" si="73"/>
        <v>46</v>
      </c>
      <c r="C202" s="5">
        <f t="shared" si="74"/>
        <v>21</v>
      </c>
      <c r="D202" s="5">
        <f t="shared" si="75"/>
        <v>18</v>
      </c>
      <c r="E202" s="8">
        <v>125</v>
      </c>
      <c r="J202" s="8">
        <f t="shared" si="70"/>
        <v>368.0006268157328</v>
      </c>
      <c r="L202" s="8">
        <f t="shared" si="72"/>
        <v>26450</v>
      </c>
      <c r="M202" s="8">
        <f t="shared" si="71"/>
        <v>2650.2532525622382</v>
      </c>
      <c r="N202" s="8">
        <f t="shared" si="76"/>
        <v>37293.063308389013</v>
      </c>
    </row>
    <row r="203" spans="1:17" x14ac:dyDescent="0.25">
      <c r="A203" s="11">
        <v>41517</v>
      </c>
      <c r="B203" s="5">
        <f t="shared" si="73"/>
        <v>46</v>
      </c>
      <c r="C203" s="5">
        <f t="shared" si="74"/>
        <v>21</v>
      </c>
      <c r="D203" s="5">
        <f t="shared" si="75"/>
        <v>18</v>
      </c>
      <c r="E203" s="8">
        <v>125</v>
      </c>
      <c r="H203" s="8">
        <v>-2750</v>
      </c>
      <c r="J203" s="8">
        <f t="shared" si="70"/>
        <v>372.93063308389014</v>
      </c>
      <c r="L203" s="8">
        <f t="shared" si="72"/>
        <v>26575</v>
      </c>
      <c r="M203" s="8">
        <f t="shared" si="71"/>
        <v>3023.1838856461281</v>
      </c>
      <c r="N203" s="8">
        <f t="shared" si="76"/>
        <v>35040.993941472901</v>
      </c>
    </row>
    <row r="204" spans="1:17" x14ac:dyDescent="0.25">
      <c r="A204" s="11">
        <v>41547</v>
      </c>
      <c r="B204" s="5">
        <f t="shared" si="73"/>
        <v>46</v>
      </c>
      <c r="C204" s="5">
        <f t="shared" si="74"/>
        <v>21</v>
      </c>
      <c r="D204" s="5">
        <f t="shared" si="75"/>
        <v>18</v>
      </c>
      <c r="E204" s="8">
        <v>125</v>
      </c>
      <c r="H204" s="8">
        <v>-750</v>
      </c>
      <c r="J204" s="8">
        <f t="shared" si="70"/>
        <v>350.40993941472902</v>
      </c>
      <c r="L204" s="8">
        <f t="shared" si="72"/>
        <v>26700</v>
      </c>
      <c r="M204" s="8">
        <f t="shared" si="71"/>
        <v>3373.5938250608569</v>
      </c>
      <c r="N204" s="8">
        <f t="shared" si="76"/>
        <v>34766.403880887628</v>
      </c>
    </row>
    <row r="205" spans="1:17" x14ac:dyDescent="0.25">
      <c r="A205" s="11">
        <v>41578</v>
      </c>
      <c r="B205" s="5">
        <f t="shared" si="73"/>
        <v>46</v>
      </c>
      <c r="C205" s="5">
        <f t="shared" si="74"/>
        <v>21</v>
      </c>
      <c r="D205" s="5">
        <f t="shared" si="75"/>
        <v>18</v>
      </c>
      <c r="E205" s="8">
        <v>125</v>
      </c>
      <c r="H205" s="8">
        <v>-750</v>
      </c>
      <c r="J205" s="8">
        <f t="shared" si="70"/>
        <v>347.66403880887628</v>
      </c>
      <c r="L205" s="8">
        <f t="shared" si="72"/>
        <v>26825</v>
      </c>
      <c r="M205" s="8">
        <f t="shared" si="71"/>
        <v>3721.2578638697332</v>
      </c>
      <c r="N205" s="8">
        <f t="shared" si="76"/>
        <v>34489.067919696507</v>
      </c>
    </row>
    <row r="206" spans="1:17" x14ac:dyDescent="0.25">
      <c r="A206" s="11">
        <v>41608</v>
      </c>
      <c r="B206" s="5">
        <f t="shared" si="73"/>
        <v>46</v>
      </c>
      <c r="C206" s="5">
        <f t="shared" si="74"/>
        <v>21</v>
      </c>
      <c r="D206" s="5">
        <f t="shared" si="75"/>
        <v>18</v>
      </c>
      <c r="E206" s="8">
        <v>125</v>
      </c>
      <c r="H206" s="8">
        <v>-750</v>
      </c>
      <c r="J206" s="8">
        <f t="shared" si="70"/>
        <v>344.89067919696504</v>
      </c>
      <c r="L206" s="8">
        <f t="shared" si="72"/>
        <v>26950</v>
      </c>
      <c r="M206" s="8">
        <f t="shared" si="71"/>
        <v>4066.148543066698</v>
      </c>
      <c r="N206" s="8">
        <f t="shared" si="76"/>
        <v>34208.95859889347</v>
      </c>
    </row>
    <row r="207" spans="1:17" x14ac:dyDescent="0.25">
      <c r="A207" s="11">
        <v>41639</v>
      </c>
      <c r="B207" s="5">
        <f t="shared" si="73"/>
        <v>46</v>
      </c>
      <c r="C207" s="5">
        <f t="shared" si="74"/>
        <v>21</v>
      </c>
      <c r="D207" s="5">
        <f t="shared" si="75"/>
        <v>18</v>
      </c>
      <c r="E207" s="8">
        <v>125</v>
      </c>
      <c r="H207" s="8">
        <v>-750</v>
      </c>
      <c r="J207" s="8">
        <f t="shared" si="70"/>
        <v>342.08958598893469</v>
      </c>
      <c r="L207" s="8">
        <f t="shared" si="72"/>
        <v>27075</v>
      </c>
      <c r="M207" s="8">
        <f t="shared" si="71"/>
        <v>4408.2381290556332</v>
      </c>
      <c r="N207" s="8">
        <f t="shared" si="76"/>
        <v>33926.048184882406</v>
      </c>
      <c r="P207" s="8">
        <f>M207</f>
        <v>4408.2381290556332</v>
      </c>
      <c r="Q207" s="8">
        <f>IF(P207&lt;600,0,IF(P207&lt;1500,(P207-600)*0.15,(900*0.15)+((P207-1500))*0.28))</f>
        <v>949.30667613557739</v>
      </c>
    </row>
    <row r="208" spans="1:17" x14ac:dyDescent="0.25">
      <c r="A208" s="11">
        <v>41670</v>
      </c>
      <c r="B208" s="5">
        <f t="shared" si="73"/>
        <v>46</v>
      </c>
      <c r="C208" s="5">
        <f t="shared" si="74"/>
        <v>21</v>
      </c>
      <c r="D208" s="5">
        <f t="shared" si="75"/>
        <v>18</v>
      </c>
      <c r="E208" s="8">
        <v>125</v>
      </c>
      <c r="H208" s="8">
        <v>-2750</v>
      </c>
      <c r="J208" s="8">
        <f t="shared" si="70"/>
        <v>339.26048184882404</v>
      </c>
      <c r="L208" s="8">
        <f t="shared" si="72"/>
        <v>27200</v>
      </c>
      <c r="M208" s="8">
        <f>IF(K208=0,J208,K208)</f>
        <v>339.26048184882404</v>
      </c>
      <c r="N208" s="8">
        <f t="shared" si="76"/>
        <v>31640.308666731231</v>
      </c>
    </row>
    <row r="209" spans="1:17" x14ac:dyDescent="0.25">
      <c r="A209" s="11">
        <v>41698</v>
      </c>
      <c r="B209" s="5">
        <f t="shared" si="73"/>
        <v>46</v>
      </c>
      <c r="C209" s="5">
        <f t="shared" si="74"/>
        <v>21</v>
      </c>
      <c r="D209" s="5">
        <f t="shared" si="75"/>
        <v>19</v>
      </c>
      <c r="E209" s="8">
        <v>125</v>
      </c>
      <c r="H209" s="8">
        <v>-750</v>
      </c>
      <c r="J209" s="8">
        <f t="shared" si="70"/>
        <v>316.40308666731227</v>
      </c>
      <c r="L209" s="8">
        <f t="shared" si="72"/>
        <v>27325</v>
      </c>
      <c r="M209" s="8">
        <f>IF(K209=0,M208+J209,M208+K209)</f>
        <v>655.66356851613637</v>
      </c>
      <c r="N209" s="8">
        <f t="shared" si="76"/>
        <v>31331.711753398544</v>
      </c>
    </row>
    <row r="210" spans="1:17" x14ac:dyDescent="0.25">
      <c r="A210" s="11">
        <v>41729</v>
      </c>
      <c r="B210" s="5">
        <f t="shared" si="73"/>
        <v>46</v>
      </c>
      <c r="C210" s="5">
        <f t="shared" si="74"/>
        <v>21</v>
      </c>
      <c r="D210" s="5">
        <f t="shared" si="75"/>
        <v>19</v>
      </c>
      <c r="E210" s="8">
        <v>125</v>
      </c>
      <c r="H210" s="8">
        <v>-750</v>
      </c>
      <c r="J210" s="8">
        <f t="shared" si="70"/>
        <v>313.31711753398542</v>
      </c>
      <c r="L210" s="8">
        <f t="shared" si="72"/>
        <v>27450</v>
      </c>
      <c r="M210" s="8">
        <f t="shared" ref="M210:M219" si="77">IF(K210=0,M209+J210,M209+K210)</f>
        <v>968.98068605012179</v>
      </c>
      <c r="N210" s="8">
        <f t="shared" si="76"/>
        <v>31020.028870932529</v>
      </c>
    </row>
    <row r="211" spans="1:17" x14ac:dyDescent="0.25">
      <c r="A211" s="11">
        <v>41759</v>
      </c>
      <c r="B211" s="5">
        <f t="shared" si="73"/>
        <v>47</v>
      </c>
      <c r="C211" s="5">
        <f t="shared" si="74"/>
        <v>22</v>
      </c>
      <c r="D211" s="5">
        <f t="shared" si="75"/>
        <v>19</v>
      </c>
      <c r="E211" s="8">
        <v>125</v>
      </c>
      <c r="H211" s="8">
        <v>-750</v>
      </c>
      <c r="I211" s="8">
        <f>-Q207</f>
        <v>-949.30667613557739</v>
      </c>
      <c r="J211" s="8">
        <f t="shared" si="70"/>
        <v>310.20028870932526</v>
      </c>
      <c r="L211" s="8">
        <f t="shared" si="72"/>
        <v>27575</v>
      </c>
      <c r="M211" s="8">
        <f t="shared" si="77"/>
        <v>1279.1809747594471</v>
      </c>
      <c r="N211" s="8">
        <f t="shared" si="76"/>
        <v>29755.922483506278</v>
      </c>
    </row>
    <row r="212" spans="1:17" x14ac:dyDescent="0.25">
      <c r="A212" s="11">
        <v>41790</v>
      </c>
      <c r="B212" s="5">
        <f t="shared" si="73"/>
        <v>47</v>
      </c>
      <c r="C212" s="5">
        <f t="shared" si="74"/>
        <v>22</v>
      </c>
      <c r="D212" s="5">
        <f t="shared" si="75"/>
        <v>19</v>
      </c>
      <c r="E212" s="8">
        <v>125</v>
      </c>
      <c r="H212" s="8">
        <v>-750</v>
      </c>
      <c r="J212" s="8">
        <f t="shared" si="70"/>
        <v>297.55922483506276</v>
      </c>
      <c r="L212" s="8">
        <f t="shared" si="72"/>
        <v>27700</v>
      </c>
      <c r="M212" s="8">
        <f t="shared" si="77"/>
        <v>1576.7401995945097</v>
      </c>
      <c r="N212" s="8">
        <f t="shared" si="76"/>
        <v>29428.48170834134</v>
      </c>
    </row>
    <row r="213" spans="1:17" x14ac:dyDescent="0.25">
      <c r="A213" s="11">
        <v>41820</v>
      </c>
      <c r="B213" s="5">
        <f t="shared" si="73"/>
        <v>47</v>
      </c>
      <c r="C213" s="5">
        <f t="shared" si="74"/>
        <v>22</v>
      </c>
      <c r="D213" s="5">
        <f t="shared" si="75"/>
        <v>19</v>
      </c>
      <c r="E213" s="8">
        <v>125</v>
      </c>
      <c r="J213" s="8">
        <f t="shared" si="70"/>
        <v>294.28481708341337</v>
      </c>
      <c r="L213" s="8">
        <f t="shared" si="72"/>
        <v>27825</v>
      </c>
      <c r="M213" s="8">
        <f t="shared" si="77"/>
        <v>1871.0250166779231</v>
      </c>
      <c r="N213" s="8">
        <f t="shared" si="76"/>
        <v>29847.766525424755</v>
      </c>
    </row>
    <row r="214" spans="1:17" x14ac:dyDescent="0.25">
      <c r="A214" s="11">
        <v>41851</v>
      </c>
      <c r="B214" s="5">
        <f t="shared" si="73"/>
        <v>47</v>
      </c>
      <c r="C214" s="5">
        <f t="shared" si="74"/>
        <v>22</v>
      </c>
      <c r="D214" s="5">
        <f t="shared" si="75"/>
        <v>19</v>
      </c>
      <c r="E214" s="8">
        <v>125</v>
      </c>
      <c r="J214" s="8">
        <f t="shared" si="70"/>
        <v>298.47766525424754</v>
      </c>
      <c r="L214" s="8">
        <f t="shared" si="72"/>
        <v>27950</v>
      </c>
      <c r="M214" s="8">
        <f t="shared" si="77"/>
        <v>2169.5026819321706</v>
      </c>
      <c r="N214" s="8">
        <f t="shared" si="76"/>
        <v>30271.244190679001</v>
      </c>
    </row>
    <row r="215" spans="1:17" x14ac:dyDescent="0.25">
      <c r="A215" s="11">
        <v>41882</v>
      </c>
      <c r="B215" s="5">
        <f t="shared" si="73"/>
        <v>47</v>
      </c>
      <c r="C215" s="5">
        <f t="shared" si="74"/>
        <v>22</v>
      </c>
      <c r="D215" s="5">
        <f t="shared" si="75"/>
        <v>19</v>
      </c>
      <c r="E215" s="8">
        <v>125</v>
      </c>
      <c r="H215" s="8">
        <v>-2750</v>
      </c>
      <c r="J215" s="8">
        <f t="shared" si="70"/>
        <v>302.71244190678999</v>
      </c>
      <c r="L215" s="8">
        <f t="shared" si="72"/>
        <v>28075</v>
      </c>
      <c r="M215" s="8">
        <f t="shared" si="77"/>
        <v>2472.2151238389606</v>
      </c>
      <c r="N215" s="8">
        <f t="shared" si="76"/>
        <v>27948.956632585792</v>
      </c>
    </row>
    <row r="216" spans="1:17" x14ac:dyDescent="0.25">
      <c r="A216" s="11">
        <v>41912</v>
      </c>
      <c r="B216" s="5">
        <f t="shared" si="73"/>
        <v>47</v>
      </c>
      <c r="C216" s="5">
        <f t="shared" si="74"/>
        <v>22</v>
      </c>
      <c r="D216" s="5">
        <f t="shared" si="75"/>
        <v>19</v>
      </c>
      <c r="E216" s="8">
        <v>125</v>
      </c>
      <c r="H216" s="8">
        <v>-750</v>
      </c>
      <c r="J216" s="8">
        <f t="shared" si="70"/>
        <v>279.48956632585788</v>
      </c>
      <c r="L216" s="8">
        <f t="shared" si="72"/>
        <v>28200</v>
      </c>
      <c r="M216" s="8">
        <f t="shared" si="77"/>
        <v>2751.7046901648187</v>
      </c>
      <c r="N216" s="8">
        <f t="shared" si="76"/>
        <v>27603.44619891165</v>
      </c>
    </row>
    <row r="217" spans="1:17" x14ac:dyDescent="0.25">
      <c r="A217" s="11">
        <v>41943</v>
      </c>
      <c r="B217" s="5">
        <f t="shared" ref="B217:B232" si="78">ROUND((A217-$B$1-210)/365,0)</f>
        <v>47</v>
      </c>
      <c r="C217" s="5">
        <f t="shared" ref="C217:C232" si="79">ROUND((A217-$C$1-210)/365,0)</f>
        <v>22</v>
      </c>
      <c r="D217" s="5">
        <f t="shared" ref="D217:D232" si="80">ROUND((A217-$D$1-210)/365,0)</f>
        <v>19</v>
      </c>
      <c r="E217" s="8">
        <v>125</v>
      </c>
      <c r="H217" s="8">
        <v>-750</v>
      </c>
      <c r="J217" s="8">
        <f t="shared" si="70"/>
        <v>276.03446198911649</v>
      </c>
      <c r="L217" s="8">
        <f t="shared" si="72"/>
        <v>28325</v>
      </c>
      <c r="M217" s="8">
        <f t="shared" si="77"/>
        <v>3027.7391521539353</v>
      </c>
      <c r="N217" s="8">
        <f t="shared" ref="N217:N232" si="81">IF(K217=0,N216+E217+F217+G217+H217+I217+J217,N216+E217+F217+G217+H217+I217+K217)</f>
        <v>27254.480660900765</v>
      </c>
    </row>
    <row r="218" spans="1:17" x14ac:dyDescent="0.25">
      <c r="A218" s="11">
        <v>41973</v>
      </c>
      <c r="B218" s="5">
        <f t="shared" si="78"/>
        <v>47</v>
      </c>
      <c r="C218" s="5">
        <f t="shared" si="79"/>
        <v>22</v>
      </c>
      <c r="D218" s="5">
        <f t="shared" si="80"/>
        <v>19</v>
      </c>
      <c r="E218" s="8">
        <v>125</v>
      </c>
      <c r="H218" s="8">
        <v>-750</v>
      </c>
      <c r="J218" s="8">
        <f t="shared" si="70"/>
        <v>272.54480660900765</v>
      </c>
      <c r="L218" s="8">
        <f t="shared" si="72"/>
        <v>28450</v>
      </c>
      <c r="M218" s="8">
        <f t="shared" si="77"/>
        <v>3300.2839587629428</v>
      </c>
      <c r="N218" s="8">
        <f t="shared" si="81"/>
        <v>26902.025467509771</v>
      </c>
    </row>
    <row r="219" spans="1:17" x14ac:dyDescent="0.25">
      <c r="A219" s="11">
        <v>42004</v>
      </c>
      <c r="B219" s="5">
        <f t="shared" si="78"/>
        <v>47</v>
      </c>
      <c r="C219" s="5">
        <f t="shared" si="79"/>
        <v>22</v>
      </c>
      <c r="D219" s="5">
        <f t="shared" si="80"/>
        <v>19</v>
      </c>
      <c r="E219" s="8">
        <v>125</v>
      </c>
      <c r="H219" s="8">
        <v>-750</v>
      </c>
      <c r="J219" s="8">
        <f t="shared" si="70"/>
        <v>269.0202546750977</v>
      </c>
      <c r="L219" s="8">
        <f t="shared" si="72"/>
        <v>28575</v>
      </c>
      <c r="M219" s="8">
        <f t="shared" si="77"/>
        <v>3569.3042134380403</v>
      </c>
      <c r="N219" s="8">
        <f t="shared" si="81"/>
        <v>26546.04572218487</v>
      </c>
      <c r="P219" s="8">
        <f>M219</f>
        <v>3569.3042134380403</v>
      </c>
      <c r="Q219" s="8">
        <f>IF(P219&lt;600,0,IF(P219&lt;1500,(P219-600)*0.15,(900*0.15)+((P219-1500))*0.28))</f>
        <v>714.4051797626513</v>
      </c>
    </row>
    <row r="220" spans="1:17" x14ac:dyDescent="0.25">
      <c r="A220" s="11">
        <v>42035</v>
      </c>
      <c r="B220" s="5">
        <f t="shared" si="78"/>
        <v>47</v>
      </c>
      <c r="C220" s="5">
        <f t="shared" si="79"/>
        <v>22</v>
      </c>
      <c r="D220" s="5">
        <f t="shared" si="80"/>
        <v>19</v>
      </c>
      <c r="E220" s="8">
        <v>125</v>
      </c>
      <c r="H220" s="8">
        <v>-2750</v>
      </c>
      <c r="J220" s="8">
        <f t="shared" si="70"/>
        <v>265.46045722184869</v>
      </c>
      <c r="L220" s="8">
        <f t="shared" si="72"/>
        <v>28700</v>
      </c>
      <c r="M220" s="8">
        <f>IF(K220=0,J220,K220)</f>
        <v>265.46045722184869</v>
      </c>
      <c r="N220" s="8">
        <f t="shared" si="81"/>
        <v>24186.506179406719</v>
      </c>
    </row>
    <row r="221" spans="1:17" x14ac:dyDescent="0.25">
      <c r="A221" s="11">
        <v>42063</v>
      </c>
      <c r="B221" s="5">
        <f t="shared" si="78"/>
        <v>47</v>
      </c>
      <c r="C221" s="5">
        <f t="shared" si="79"/>
        <v>22</v>
      </c>
      <c r="D221" s="5">
        <f t="shared" si="80"/>
        <v>20</v>
      </c>
      <c r="E221" s="8">
        <v>125</v>
      </c>
      <c r="H221" s="8">
        <v>-750</v>
      </c>
      <c r="J221" s="8">
        <f t="shared" si="70"/>
        <v>241.86506179406717</v>
      </c>
      <c r="L221" s="8">
        <f t="shared" si="72"/>
        <v>28825</v>
      </c>
      <c r="M221" s="8">
        <f>IF(K221=0,M220+J221,M220+K221)</f>
        <v>507.32551901591586</v>
      </c>
      <c r="N221" s="8">
        <f t="shared" si="81"/>
        <v>23803.371241200784</v>
      </c>
    </row>
    <row r="222" spans="1:17" x14ac:dyDescent="0.25">
      <c r="A222" s="11">
        <v>42094</v>
      </c>
      <c r="B222" s="5">
        <f t="shared" si="78"/>
        <v>47</v>
      </c>
      <c r="C222" s="5">
        <f t="shared" si="79"/>
        <v>22</v>
      </c>
      <c r="D222" s="5">
        <f t="shared" si="80"/>
        <v>20</v>
      </c>
      <c r="E222" s="8">
        <v>125</v>
      </c>
      <c r="H222" s="8">
        <v>-750</v>
      </c>
      <c r="J222" s="8">
        <f t="shared" si="70"/>
        <v>238.03371241200784</v>
      </c>
      <c r="L222" s="8">
        <f t="shared" si="72"/>
        <v>28950</v>
      </c>
      <c r="M222" s="8">
        <f t="shared" ref="M222:M231" si="82">IF(K222=0,M221+J222,M221+K222)</f>
        <v>745.35923142792376</v>
      </c>
      <c r="N222" s="8">
        <f t="shared" si="81"/>
        <v>23416.404953612793</v>
      </c>
    </row>
    <row r="223" spans="1:17" x14ac:dyDescent="0.25">
      <c r="A223" s="11">
        <v>42124</v>
      </c>
      <c r="B223" s="5">
        <f t="shared" si="78"/>
        <v>48</v>
      </c>
      <c r="C223" s="5">
        <f t="shared" si="79"/>
        <v>23</v>
      </c>
      <c r="D223" s="5">
        <f t="shared" si="80"/>
        <v>20</v>
      </c>
      <c r="E223" s="8">
        <v>125</v>
      </c>
      <c r="H223" s="8">
        <v>-750</v>
      </c>
      <c r="I223" s="8">
        <f>-Q219</f>
        <v>-714.4051797626513</v>
      </c>
      <c r="J223" s="8">
        <f t="shared" si="70"/>
        <v>234.16404953612792</v>
      </c>
      <c r="L223" s="8">
        <f t="shared" si="72"/>
        <v>29075</v>
      </c>
      <c r="M223" s="8">
        <f t="shared" si="82"/>
        <v>979.52328096405165</v>
      </c>
      <c r="N223" s="8">
        <f t="shared" si="81"/>
        <v>22311.163823386269</v>
      </c>
    </row>
    <row r="224" spans="1:17" x14ac:dyDescent="0.25">
      <c r="A224" s="11">
        <v>42155</v>
      </c>
      <c r="B224" s="5">
        <f t="shared" si="78"/>
        <v>48</v>
      </c>
      <c r="C224" s="5">
        <f t="shared" si="79"/>
        <v>23</v>
      </c>
      <c r="D224" s="5">
        <f t="shared" si="80"/>
        <v>20</v>
      </c>
      <c r="E224" s="8">
        <v>125</v>
      </c>
      <c r="H224" s="8">
        <v>-750</v>
      </c>
      <c r="J224" s="8">
        <f t="shared" si="70"/>
        <v>223.11163823386266</v>
      </c>
      <c r="L224" s="8">
        <f t="shared" si="72"/>
        <v>29200</v>
      </c>
      <c r="M224" s="8">
        <f t="shared" si="82"/>
        <v>1202.6349191979143</v>
      </c>
      <c r="N224" s="8">
        <f t="shared" si="81"/>
        <v>21909.275461620131</v>
      </c>
    </row>
    <row r="225" spans="1:17" x14ac:dyDescent="0.25">
      <c r="A225" s="11">
        <v>42185</v>
      </c>
      <c r="B225" s="5">
        <f t="shared" si="78"/>
        <v>48</v>
      </c>
      <c r="C225" s="5">
        <f t="shared" si="79"/>
        <v>23</v>
      </c>
      <c r="D225" s="5">
        <f t="shared" si="80"/>
        <v>20</v>
      </c>
      <c r="E225" s="8">
        <v>125</v>
      </c>
      <c r="J225" s="8">
        <f t="shared" si="70"/>
        <v>219.09275461620132</v>
      </c>
      <c r="L225" s="8">
        <f t="shared" si="72"/>
        <v>29325</v>
      </c>
      <c r="M225" s="8">
        <f t="shared" si="82"/>
        <v>1421.7276738141156</v>
      </c>
      <c r="N225" s="8">
        <f t="shared" si="81"/>
        <v>22253.368216236333</v>
      </c>
    </row>
    <row r="226" spans="1:17" x14ac:dyDescent="0.25">
      <c r="A226" s="11">
        <v>42216</v>
      </c>
      <c r="B226" s="5">
        <f t="shared" si="78"/>
        <v>48</v>
      </c>
      <c r="C226" s="5">
        <f t="shared" si="79"/>
        <v>23</v>
      </c>
      <c r="D226" s="5">
        <f t="shared" si="80"/>
        <v>20</v>
      </c>
      <c r="E226" s="8">
        <v>125</v>
      </c>
      <c r="J226" s="8">
        <f t="shared" si="70"/>
        <v>222.53368216236333</v>
      </c>
      <c r="L226" s="8">
        <f t="shared" si="72"/>
        <v>29450</v>
      </c>
      <c r="M226" s="8">
        <f t="shared" si="82"/>
        <v>1644.2613559764791</v>
      </c>
      <c r="N226" s="8">
        <f t="shared" si="81"/>
        <v>22600.901898398697</v>
      </c>
    </row>
    <row r="227" spans="1:17" x14ac:dyDescent="0.25">
      <c r="A227" s="11">
        <v>42247</v>
      </c>
      <c r="B227" s="5">
        <f t="shared" si="78"/>
        <v>48</v>
      </c>
      <c r="C227" s="5">
        <f t="shared" si="79"/>
        <v>23</v>
      </c>
      <c r="D227" s="5">
        <f t="shared" si="80"/>
        <v>20</v>
      </c>
      <c r="E227" s="8">
        <v>125</v>
      </c>
      <c r="H227" s="8">
        <v>-2750</v>
      </c>
      <c r="J227" s="8">
        <f t="shared" si="70"/>
        <v>226.00901898398695</v>
      </c>
      <c r="L227" s="8">
        <f t="shared" si="72"/>
        <v>29575</v>
      </c>
      <c r="M227" s="8">
        <f t="shared" si="82"/>
        <v>1870.2703749604661</v>
      </c>
      <c r="N227" s="8">
        <f t="shared" si="81"/>
        <v>20201.910917382684</v>
      </c>
    </row>
    <row r="228" spans="1:17" x14ac:dyDescent="0.25">
      <c r="A228" s="11">
        <v>42277</v>
      </c>
      <c r="B228" s="5">
        <f t="shared" si="78"/>
        <v>48</v>
      </c>
      <c r="C228" s="5">
        <f t="shared" si="79"/>
        <v>23</v>
      </c>
      <c r="D228" s="5">
        <f t="shared" si="80"/>
        <v>20</v>
      </c>
      <c r="E228" s="8">
        <v>125</v>
      </c>
      <c r="H228" s="8">
        <v>-750</v>
      </c>
      <c r="J228" s="8">
        <f t="shared" si="70"/>
        <v>202.01910917382682</v>
      </c>
      <c r="L228" s="8">
        <f t="shared" si="72"/>
        <v>29700</v>
      </c>
      <c r="M228" s="8">
        <f t="shared" si="82"/>
        <v>2072.2894841342932</v>
      </c>
      <c r="N228" s="8">
        <f t="shared" si="81"/>
        <v>19778.930026556511</v>
      </c>
    </row>
    <row r="229" spans="1:17" x14ac:dyDescent="0.25">
      <c r="A229" s="11">
        <v>42308</v>
      </c>
      <c r="B229" s="5">
        <f t="shared" si="78"/>
        <v>48</v>
      </c>
      <c r="C229" s="5">
        <f t="shared" si="79"/>
        <v>23</v>
      </c>
      <c r="D229" s="5">
        <f t="shared" si="80"/>
        <v>20</v>
      </c>
      <c r="E229" s="8">
        <v>125</v>
      </c>
      <c r="H229" s="8">
        <v>-750</v>
      </c>
      <c r="J229" s="8">
        <f t="shared" si="70"/>
        <v>197.78930026556509</v>
      </c>
      <c r="L229" s="8">
        <f t="shared" si="72"/>
        <v>29825</v>
      </c>
      <c r="M229" s="8">
        <f t="shared" si="82"/>
        <v>2270.0787843998583</v>
      </c>
      <c r="N229" s="8">
        <f t="shared" si="81"/>
        <v>19351.719326822076</v>
      </c>
    </row>
    <row r="230" spans="1:17" x14ac:dyDescent="0.25">
      <c r="A230" s="11">
        <v>42338</v>
      </c>
      <c r="B230" s="5">
        <f t="shared" si="78"/>
        <v>48</v>
      </c>
      <c r="C230" s="5">
        <f t="shared" si="79"/>
        <v>23</v>
      </c>
      <c r="D230" s="5">
        <f t="shared" si="80"/>
        <v>20</v>
      </c>
      <c r="E230" s="8">
        <v>125</v>
      </c>
      <c r="H230" s="8">
        <v>-750</v>
      </c>
      <c r="J230" s="8">
        <f t="shared" si="70"/>
        <v>193.51719326822078</v>
      </c>
      <c r="L230" s="8">
        <f t="shared" si="72"/>
        <v>29950</v>
      </c>
      <c r="M230" s="8">
        <f t="shared" si="82"/>
        <v>2463.5959776680788</v>
      </c>
      <c r="N230" s="8">
        <f t="shared" si="81"/>
        <v>18920.236520090297</v>
      </c>
    </row>
    <row r="231" spans="1:17" x14ac:dyDescent="0.25">
      <c r="A231" s="11">
        <v>42369</v>
      </c>
      <c r="B231" s="5">
        <f t="shared" si="78"/>
        <v>48</v>
      </c>
      <c r="C231" s="5">
        <f t="shared" si="79"/>
        <v>23</v>
      </c>
      <c r="D231" s="5">
        <f t="shared" si="80"/>
        <v>20</v>
      </c>
      <c r="E231" s="8">
        <v>125</v>
      </c>
      <c r="H231" s="8">
        <v>-750</v>
      </c>
      <c r="J231" s="8">
        <f t="shared" si="70"/>
        <v>189.20236520090296</v>
      </c>
      <c r="L231" s="8">
        <f t="shared" si="72"/>
        <v>30075</v>
      </c>
      <c r="M231" s="8">
        <f t="shared" si="82"/>
        <v>2652.7983428689818</v>
      </c>
      <c r="N231" s="8">
        <f t="shared" si="81"/>
        <v>18484.438885291202</v>
      </c>
      <c r="P231" s="8">
        <f>M231</f>
        <v>2652.7983428689818</v>
      </c>
      <c r="Q231" s="8">
        <f>IF(P231&lt;600,0,IF(P231&lt;1500,(P231-600)*0.15,(900*0.15)+((P231-1500))*0.28))</f>
        <v>457.78353600331491</v>
      </c>
    </row>
    <row r="232" spans="1:17" x14ac:dyDescent="0.25">
      <c r="A232" s="11">
        <v>42400</v>
      </c>
      <c r="B232" s="5">
        <f t="shared" si="78"/>
        <v>48</v>
      </c>
      <c r="C232" s="5">
        <f t="shared" si="79"/>
        <v>23</v>
      </c>
      <c r="D232" s="5">
        <f t="shared" si="80"/>
        <v>20</v>
      </c>
      <c r="E232" s="8">
        <v>125</v>
      </c>
      <c r="H232" s="8">
        <v>-2750</v>
      </c>
      <c r="J232" s="8">
        <f t="shared" si="70"/>
        <v>184.84438885291203</v>
      </c>
      <c r="L232" s="8">
        <f t="shared" si="72"/>
        <v>30200</v>
      </c>
      <c r="M232" s="8">
        <f>IF(K232=0,J232,K232)</f>
        <v>184.84438885291203</v>
      </c>
      <c r="N232" s="8">
        <f t="shared" si="81"/>
        <v>16044.283274144114</v>
      </c>
    </row>
    <row r="233" spans="1:17" x14ac:dyDescent="0.25">
      <c r="A233" s="11">
        <v>42429</v>
      </c>
      <c r="B233" s="5">
        <f t="shared" ref="B233:B248" si="83">ROUND((A233-$B$1-210)/365,0)</f>
        <v>48</v>
      </c>
      <c r="C233" s="5">
        <f t="shared" ref="C233:C248" si="84">ROUND((A233-$C$1-210)/365,0)</f>
        <v>23</v>
      </c>
      <c r="D233" s="5">
        <f t="shared" ref="D233:D248" si="85">ROUND((A233-$D$1-210)/365,0)</f>
        <v>21</v>
      </c>
      <c r="E233" s="8">
        <v>125</v>
      </c>
      <c r="H233" s="8">
        <v>-750</v>
      </c>
      <c r="J233" s="8">
        <f t="shared" si="70"/>
        <v>160.44283274144115</v>
      </c>
      <c r="L233" s="8">
        <f t="shared" si="72"/>
        <v>30325</v>
      </c>
      <c r="M233" s="8">
        <f>IF(K233=0,M232+J233,M232+K233)</f>
        <v>345.28722159435318</v>
      </c>
      <c r="N233" s="8">
        <f t="shared" ref="N233:N248" si="86">IF(K233=0,N232+E233+F233+G233+H233+I233+J233,N232+E233+F233+G233+H233+I233+K233)</f>
        <v>15579.726106885555</v>
      </c>
    </row>
    <row r="234" spans="1:17" x14ac:dyDescent="0.25">
      <c r="A234" s="11">
        <v>42460</v>
      </c>
      <c r="B234" s="5">
        <f t="shared" si="83"/>
        <v>48</v>
      </c>
      <c r="C234" s="5">
        <f t="shared" si="84"/>
        <v>23</v>
      </c>
      <c r="D234" s="5">
        <f t="shared" si="85"/>
        <v>21</v>
      </c>
      <c r="E234" s="8">
        <v>125</v>
      </c>
      <c r="H234" s="8">
        <v>-750</v>
      </c>
      <c r="J234" s="8">
        <f t="shared" si="70"/>
        <v>155.79726106885553</v>
      </c>
      <c r="L234" s="8">
        <f t="shared" si="72"/>
        <v>30450</v>
      </c>
      <c r="M234" s="8">
        <f t="shared" ref="M234:M243" si="87">IF(K234=0,M233+J234,M233+K234)</f>
        <v>501.08448266320875</v>
      </c>
      <c r="N234" s="8">
        <f t="shared" si="86"/>
        <v>15110.523367954411</v>
      </c>
    </row>
    <row r="235" spans="1:17" x14ac:dyDescent="0.25">
      <c r="A235" s="11">
        <v>42490</v>
      </c>
      <c r="B235" s="5">
        <f t="shared" si="83"/>
        <v>49</v>
      </c>
      <c r="C235" s="5">
        <f t="shared" si="84"/>
        <v>24</v>
      </c>
      <c r="D235" s="5">
        <f t="shared" si="85"/>
        <v>21</v>
      </c>
      <c r="E235" s="8">
        <v>125</v>
      </c>
      <c r="H235" s="8">
        <v>-750</v>
      </c>
      <c r="I235" s="8">
        <f>-Q231</f>
        <v>-457.78353600331491</v>
      </c>
      <c r="J235" s="8">
        <f t="shared" si="70"/>
        <v>151.10523367954411</v>
      </c>
      <c r="L235" s="8">
        <f t="shared" si="72"/>
        <v>30575</v>
      </c>
      <c r="M235" s="8">
        <f t="shared" si="87"/>
        <v>652.18971634275283</v>
      </c>
      <c r="N235" s="8">
        <f t="shared" si="86"/>
        <v>14178.84506563064</v>
      </c>
    </row>
    <row r="236" spans="1:17" x14ac:dyDescent="0.25">
      <c r="A236" s="11">
        <v>42521</v>
      </c>
      <c r="B236" s="5">
        <f t="shared" si="83"/>
        <v>49</v>
      </c>
      <c r="C236" s="5">
        <f t="shared" si="84"/>
        <v>24</v>
      </c>
      <c r="D236" s="5">
        <f t="shared" si="85"/>
        <v>21</v>
      </c>
      <c r="E236" s="8">
        <v>125</v>
      </c>
      <c r="H236" s="8">
        <v>-750</v>
      </c>
      <c r="J236" s="8">
        <f t="shared" si="70"/>
        <v>141.7884506563064</v>
      </c>
      <c r="L236" s="8">
        <f t="shared" si="72"/>
        <v>30700</v>
      </c>
      <c r="M236" s="8">
        <f t="shared" si="87"/>
        <v>793.97816699905923</v>
      </c>
      <c r="N236" s="8">
        <f t="shared" si="86"/>
        <v>13695.633516286945</v>
      </c>
    </row>
    <row r="237" spans="1:17" x14ac:dyDescent="0.25">
      <c r="A237" s="11">
        <v>42551</v>
      </c>
      <c r="B237" s="5">
        <f t="shared" si="83"/>
        <v>49</v>
      </c>
      <c r="C237" s="5">
        <f t="shared" si="84"/>
        <v>24</v>
      </c>
      <c r="D237" s="5">
        <f t="shared" si="85"/>
        <v>21</v>
      </c>
      <c r="E237" s="8">
        <v>0</v>
      </c>
      <c r="J237" s="8">
        <f t="shared" si="70"/>
        <v>136.95633516286946</v>
      </c>
      <c r="L237" s="8">
        <f t="shared" si="72"/>
        <v>30700</v>
      </c>
      <c r="M237" s="8">
        <f t="shared" si="87"/>
        <v>930.93450216192866</v>
      </c>
      <c r="N237" s="8">
        <f t="shared" si="86"/>
        <v>13832.589851449815</v>
      </c>
    </row>
    <row r="238" spans="1:17" x14ac:dyDescent="0.25">
      <c r="A238" s="11">
        <v>42582</v>
      </c>
      <c r="B238" s="5">
        <f t="shared" si="83"/>
        <v>49</v>
      </c>
      <c r="C238" s="5">
        <f t="shared" si="84"/>
        <v>24</v>
      </c>
      <c r="D238" s="5">
        <f t="shared" si="85"/>
        <v>21</v>
      </c>
      <c r="E238" s="8">
        <v>0</v>
      </c>
      <c r="J238" s="8">
        <f t="shared" si="70"/>
        <v>138.32589851449814</v>
      </c>
      <c r="L238" s="8">
        <f t="shared" si="72"/>
        <v>30700</v>
      </c>
      <c r="M238" s="8">
        <f t="shared" si="87"/>
        <v>1069.2604006764268</v>
      </c>
      <c r="N238" s="8">
        <f t="shared" si="86"/>
        <v>13970.915749964313</v>
      </c>
    </row>
    <row r="239" spans="1:17" x14ac:dyDescent="0.25">
      <c r="A239" s="11">
        <v>42613</v>
      </c>
      <c r="B239" s="5">
        <f t="shared" si="83"/>
        <v>49</v>
      </c>
      <c r="C239" s="5">
        <f t="shared" si="84"/>
        <v>24</v>
      </c>
      <c r="D239" s="5">
        <f t="shared" si="85"/>
        <v>21</v>
      </c>
      <c r="E239" s="8">
        <v>0</v>
      </c>
      <c r="J239" s="8">
        <f t="shared" si="70"/>
        <v>139.70915749964311</v>
      </c>
      <c r="L239" s="8">
        <f t="shared" si="72"/>
        <v>30700</v>
      </c>
      <c r="M239" s="8">
        <f t="shared" si="87"/>
        <v>1208.96955817607</v>
      </c>
      <c r="N239" s="8">
        <f t="shared" si="86"/>
        <v>14110.624907463956</v>
      </c>
    </row>
    <row r="240" spans="1:17" x14ac:dyDescent="0.25">
      <c r="A240" s="11">
        <v>42643</v>
      </c>
      <c r="B240" s="5">
        <f t="shared" si="83"/>
        <v>49</v>
      </c>
      <c r="C240" s="5">
        <f t="shared" si="84"/>
        <v>24</v>
      </c>
      <c r="D240" s="5">
        <f t="shared" si="85"/>
        <v>21</v>
      </c>
      <c r="E240" s="8">
        <v>0</v>
      </c>
      <c r="J240" s="8">
        <f t="shared" si="70"/>
        <v>141.10624907463955</v>
      </c>
      <c r="L240" s="8">
        <f t="shared" si="72"/>
        <v>30700</v>
      </c>
      <c r="M240" s="8">
        <f t="shared" si="87"/>
        <v>1350.0758072507097</v>
      </c>
      <c r="N240" s="8">
        <f t="shared" si="86"/>
        <v>14251.731156538595</v>
      </c>
    </row>
    <row r="241" spans="1:17" x14ac:dyDescent="0.25">
      <c r="A241" s="11">
        <v>42674</v>
      </c>
      <c r="B241" s="5">
        <f t="shared" si="83"/>
        <v>49</v>
      </c>
      <c r="C241" s="5">
        <f t="shared" si="84"/>
        <v>24</v>
      </c>
      <c r="D241" s="5">
        <f t="shared" si="85"/>
        <v>21</v>
      </c>
      <c r="E241" s="8">
        <v>0</v>
      </c>
      <c r="J241" s="8">
        <f t="shared" si="70"/>
        <v>142.51731156538594</v>
      </c>
      <c r="L241" s="8">
        <f t="shared" si="72"/>
        <v>30700</v>
      </c>
      <c r="M241" s="8">
        <f t="shared" si="87"/>
        <v>1492.5931188160955</v>
      </c>
      <c r="N241" s="8">
        <f t="shared" si="86"/>
        <v>14394.24846810398</v>
      </c>
    </row>
    <row r="242" spans="1:17" x14ac:dyDescent="0.25">
      <c r="A242" s="11">
        <v>42704</v>
      </c>
      <c r="B242" s="5">
        <f t="shared" si="83"/>
        <v>49</v>
      </c>
      <c r="C242" s="5">
        <f t="shared" si="84"/>
        <v>24</v>
      </c>
      <c r="D242" s="5">
        <f t="shared" si="85"/>
        <v>21</v>
      </c>
      <c r="E242" s="8">
        <v>0</v>
      </c>
      <c r="J242" s="8">
        <f t="shared" si="70"/>
        <v>143.94248468103982</v>
      </c>
      <c r="L242" s="8">
        <f t="shared" si="72"/>
        <v>30700</v>
      </c>
      <c r="M242" s="8">
        <f t="shared" si="87"/>
        <v>1636.5356034971353</v>
      </c>
      <c r="N242" s="8">
        <f t="shared" si="86"/>
        <v>14538.19095278502</v>
      </c>
    </row>
    <row r="243" spans="1:17" x14ac:dyDescent="0.25">
      <c r="A243" s="11">
        <v>42735</v>
      </c>
      <c r="B243" s="5">
        <f t="shared" si="83"/>
        <v>49</v>
      </c>
      <c r="C243" s="5">
        <f t="shared" si="84"/>
        <v>24</v>
      </c>
      <c r="D243" s="5">
        <f t="shared" si="85"/>
        <v>21</v>
      </c>
      <c r="E243" s="8">
        <v>0</v>
      </c>
      <c r="J243" s="8">
        <f t="shared" si="70"/>
        <v>145.38190952785018</v>
      </c>
      <c r="L243" s="8">
        <f t="shared" si="72"/>
        <v>30700</v>
      </c>
      <c r="M243" s="8">
        <f t="shared" si="87"/>
        <v>1781.9175130249855</v>
      </c>
      <c r="N243" s="8">
        <f t="shared" si="86"/>
        <v>14683.572862312871</v>
      </c>
      <c r="P243" s="8">
        <f>M243</f>
        <v>1781.9175130249855</v>
      </c>
      <c r="Q243" s="8">
        <f>IF(P243&lt;600,0,IF(P243&lt;1500,(P243-600)*0.15,(900*0.15)+((P243-1500))*0.28))</f>
        <v>213.93690364699594</v>
      </c>
    </row>
    <row r="244" spans="1:17" x14ac:dyDescent="0.25">
      <c r="A244" s="11">
        <v>42766</v>
      </c>
      <c r="B244" s="5">
        <f t="shared" si="83"/>
        <v>49</v>
      </c>
      <c r="C244" s="5">
        <f t="shared" si="84"/>
        <v>24</v>
      </c>
      <c r="D244" s="5">
        <f t="shared" si="85"/>
        <v>21</v>
      </c>
      <c r="E244" s="8">
        <v>0</v>
      </c>
      <c r="J244" s="8">
        <f t="shared" si="70"/>
        <v>146.83572862312869</v>
      </c>
      <c r="L244" s="8">
        <f t="shared" si="72"/>
        <v>30700</v>
      </c>
      <c r="M244" s="8">
        <f>IF(K244=0,J244,K244)</f>
        <v>146.83572862312869</v>
      </c>
      <c r="N244" s="8">
        <f t="shared" si="86"/>
        <v>14830.408590936</v>
      </c>
    </row>
    <row r="245" spans="1:17" x14ac:dyDescent="0.25">
      <c r="A245" s="11">
        <v>42794</v>
      </c>
      <c r="B245" s="5">
        <f t="shared" si="83"/>
        <v>49</v>
      </c>
      <c r="C245" s="5">
        <f t="shared" si="84"/>
        <v>24</v>
      </c>
      <c r="D245" s="5">
        <f t="shared" si="85"/>
        <v>22</v>
      </c>
      <c r="E245" s="8">
        <v>0</v>
      </c>
      <c r="J245" s="8">
        <f t="shared" si="70"/>
        <v>148.30408590936</v>
      </c>
      <c r="L245" s="8">
        <f t="shared" si="72"/>
        <v>30700</v>
      </c>
      <c r="M245" s="8">
        <f>IF(K245=0,M244+J245,M244+K245)</f>
        <v>295.13981453248869</v>
      </c>
      <c r="N245" s="8">
        <f t="shared" si="86"/>
        <v>14978.71267684536</v>
      </c>
    </row>
    <row r="246" spans="1:17" x14ac:dyDescent="0.25">
      <c r="A246" s="11">
        <v>42825</v>
      </c>
      <c r="B246" s="5">
        <f t="shared" si="83"/>
        <v>49</v>
      </c>
      <c r="C246" s="5">
        <f t="shared" si="84"/>
        <v>24</v>
      </c>
      <c r="D246" s="5">
        <f t="shared" si="85"/>
        <v>22</v>
      </c>
      <c r="E246" s="8">
        <v>0</v>
      </c>
      <c r="J246" s="8">
        <f t="shared" si="70"/>
        <v>149.78712676845359</v>
      </c>
      <c r="L246" s="8">
        <f t="shared" si="72"/>
        <v>30700</v>
      </c>
      <c r="M246" s="8">
        <f t="shared" ref="M246:M255" si="88">IF(K246=0,M245+J246,M245+K246)</f>
        <v>444.9269413009423</v>
      </c>
      <c r="N246" s="8">
        <f t="shared" si="86"/>
        <v>15128.499803613813</v>
      </c>
    </row>
    <row r="247" spans="1:17" x14ac:dyDescent="0.25">
      <c r="A247" s="11">
        <v>42855</v>
      </c>
      <c r="B247" s="5">
        <f t="shared" si="83"/>
        <v>50</v>
      </c>
      <c r="C247" s="5">
        <f t="shared" si="84"/>
        <v>25</v>
      </c>
      <c r="D247" s="5">
        <f t="shared" si="85"/>
        <v>22</v>
      </c>
      <c r="E247" s="8">
        <v>0</v>
      </c>
      <c r="I247" s="8">
        <f>-Q243</f>
        <v>-213.93690364699594</v>
      </c>
      <c r="J247" s="8">
        <f t="shared" si="70"/>
        <v>151.28499803613812</v>
      </c>
      <c r="L247" s="8">
        <f t="shared" si="72"/>
        <v>30700</v>
      </c>
      <c r="M247" s="8">
        <f t="shared" si="88"/>
        <v>596.21193933708037</v>
      </c>
      <c r="N247" s="8">
        <f t="shared" si="86"/>
        <v>15065.847898002956</v>
      </c>
    </row>
    <row r="248" spans="1:17" x14ac:dyDescent="0.25">
      <c r="A248" s="11">
        <v>42886</v>
      </c>
      <c r="B248" s="5">
        <f t="shared" si="83"/>
        <v>50</v>
      </c>
      <c r="C248" s="5">
        <f t="shared" si="84"/>
        <v>25</v>
      </c>
      <c r="D248" s="5">
        <f t="shared" si="85"/>
        <v>22</v>
      </c>
      <c r="E248" s="8">
        <v>0</v>
      </c>
      <c r="J248" s="8">
        <f t="shared" si="70"/>
        <v>150.65847898002957</v>
      </c>
      <c r="L248" s="8">
        <f t="shared" si="72"/>
        <v>30700</v>
      </c>
      <c r="M248" s="8">
        <f t="shared" si="88"/>
        <v>746.87041831710997</v>
      </c>
      <c r="N248" s="8">
        <f t="shared" si="86"/>
        <v>15216.506376982985</v>
      </c>
    </row>
    <row r="249" spans="1:17" x14ac:dyDescent="0.25">
      <c r="A249" s="11">
        <v>42916</v>
      </c>
      <c r="B249" s="5">
        <f t="shared" ref="B249:B264" si="89">ROUND((A249-$B$1-210)/365,0)</f>
        <v>50</v>
      </c>
      <c r="C249" s="5">
        <f t="shared" ref="C249:C264" si="90">ROUND((A249-$C$1-210)/365,0)</f>
        <v>25</v>
      </c>
      <c r="D249" s="5">
        <f t="shared" ref="D249:D264" si="91">ROUND((A249-$D$1-210)/365,0)</f>
        <v>22</v>
      </c>
      <c r="E249" s="8">
        <v>0</v>
      </c>
      <c r="J249" s="8">
        <f t="shared" si="70"/>
        <v>152.16506376982986</v>
      </c>
      <c r="L249" s="8">
        <f t="shared" si="72"/>
        <v>30700</v>
      </c>
      <c r="M249" s="8">
        <f t="shared" si="88"/>
        <v>899.03548208693985</v>
      </c>
      <c r="N249" s="8">
        <f t="shared" ref="N249:N264" si="92">IF(K249=0,N248+E249+F249+G249+H249+I249+J249,N248+E249+F249+G249+H249+I249+K249)</f>
        <v>15368.671440752814</v>
      </c>
    </row>
    <row r="250" spans="1:17" x14ac:dyDescent="0.25">
      <c r="A250" s="11">
        <v>42947</v>
      </c>
      <c r="B250" s="5">
        <f t="shared" si="89"/>
        <v>50</v>
      </c>
      <c r="C250" s="5">
        <f t="shared" si="90"/>
        <v>25</v>
      </c>
      <c r="D250" s="5">
        <f t="shared" si="91"/>
        <v>22</v>
      </c>
      <c r="E250" s="8">
        <v>0</v>
      </c>
      <c r="J250" s="8">
        <f t="shared" si="70"/>
        <v>153.68671440752814</v>
      </c>
      <c r="L250" s="8">
        <f t="shared" si="72"/>
        <v>30700</v>
      </c>
      <c r="M250" s="8">
        <f t="shared" si="88"/>
        <v>1052.7221964944679</v>
      </c>
      <c r="N250" s="8">
        <f t="shared" si="92"/>
        <v>15522.358155160342</v>
      </c>
    </row>
    <row r="251" spans="1:17" x14ac:dyDescent="0.25">
      <c r="A251" s="11">
        <v>42978</v>
      </c>
      <c r="B251" s="5">
        <f t="shared" si="89"/>
        <v>50</v>
      </c>
      <c r="C251" s="5">
        <f t="shared" si="90"/>
        <v>25</v>
      </c>
      <c r="D251" s="5">
        <f t="shared" si="91"/>
        <v>22</v>
      </c>
      <c r="E251" s="8">
        <v>0</v>
      </c>
      <c r="J251" s="8">
        <f t="shared" si="70"/>
        <v>155.22358155160342</v>
      </c>
      <c r="L251" s="8">
        <f t="shared" si="72"/>
        <v>30700</v>
      </c>
      <c r="M251" s="8">
        <f t="shared" si="88"/>
        <v>1207.9457780460714</v>
      </c>
      <c r="N251" s="8">
        <f t="shared" si="92"/>
        <v>15677.581736711945</v>
      </c>
    </row>
    <row r="252" spans="1:17" x14ac:dyDescent="0.25">
      <c r="A252" s="11">
        <v>43008</v>
      </c>
      <c r="B252" s="5">
        <f t="shared" si="89"/>
        <v>50</v>
      </c>
      <c r="C252" s="5">
        <f t="shared" si="90"/>
        <v>25</v>
      </c>
      <c r="D252" s="5">
        <f t="shared" si="91"/>
        <v>22</v>
      </c>
      <c r="E252" s="8">
        <v>0</v>
      </c>
      <c r="J252" s="8">
        <f t="shared" si="70"/>
        <v>156.77581736711946</v>
      </c>
      <c r="L252" s="8">
        <f t="shared" si="72"/>
        <v>30700</v>
      </c>
      <c r="M252" s="8">
        <f t="shared" si="88"/>
        <v>1364.7215954131909</v>
      </c>
      <c r="N252" s="8">
        <f t="shared" si="92"/>
        <v>15834.357554079064</v>
      </c>
    </row>
    <row r="253" spans="1:17" x14ac:dyDescent="0.25">
      <c r="A253" s="11">
        <v>43039</v>
      </c>
      <c r="B253" s="5">
        <f t="shared" si="89"/>
        <v>50</v>
      </c>
      <c r="C253" s="5">
        <f t="shared" si="90"/>
        <v>25</v>
      </c>
      <c r="D253" s="5">
        <f t="shared" si="91"/>
        <v>22</v>
      </c>
      <c r="E253" s="8">
        <v>0</v>
      </c>
      <c r="J253" s="8">
        <f t="shared" si="70"/>
        <v>158.34357554079062</v>
      </c>
      <c r="L253" s="8">
        <f t="shared" si="72"/>
        <v>30700</v>
      </c>
      <c r="M253" s="8">
        <f t="shared" si="88"/>
        <v>1523.0651709539816</v>
      </c>
      <c r="N253" s="8">
        <f t="shared" si="92"/>
        <v>15992.701129619854</v>
      </c>
    </row>
    <row r="254" spans="1:17" x14ac:dyDescent="0.25">
      <c r="A254" s="11">
        <v>43069</v>
      </c>
      <c r="B254" s="5">
        <f t="shared" si="89"/>
        <v>50</v>
      </c>
      <c r="C254" s="5">
        <f t="shared" si="90"/>
        <v>25</v>
      </c>
      <c r="D254" s="5">
        <f t="shared" si="91"/>
        <v>22</v>
      </c>
      <c r="E254" s="8">
        <v>0</v>
      </c>
      <c r="J254" s="8">
        <f t="shared" si="70"/>
        <v>159.92701129619854</v>
      </c>
      <c r="L254" s="8">
        <f t="shared" si="72"/>
        <v>30700</v>
      </c>
      <c r="M254" s="8">
        <f t="shared" si="88"/>
        <v>1682.9921822501801</v>
      </c>
      <c r="N254" s="8">
        <f t="shared" si="92"/>
        <v>16152.628140916053</v>
      </c>
    </row>
    <row r="255" spans="1:17" x14ac:dyDescent="0.25">
      <c r="A255" s="11">
        <v>43100</v>
      </c>
      <c r="B255" s="5">
        <f t="shared" si="89"/>
        <v>50</v>
      </c>
      <c r="C255" s="5">
        <f t="shared" si="90"/>
        <v>25</v>
      </c>
      <c r="D255" s="5">
        <f t="shared" si="91"/>
        <v>22</v>
      </c>
      <c r="E255" s="8">
        <v>0</v>
      </c>
      <c r="J255" s="8">
        <f t="shared" si="70"/>
        <v>161.52628140916053</v>
      </c>
      <c r="L255" s="8">
        <f t="shared" si="72"/>
        <v>30700</v>
      </c>
      <c r="M255" s="8">
        <f t="shared" si="88"/>
        <v>1844.5184636593406</v>
      </c>
      <c r="N255" s="8">
        <f t="shared" si="92"/>
        <v>16314.154422325213</v>
      </c>
      <c r="P255" s="8">
        <f>M255</f>
        <v>1844.5184636593406</v>
      </c>
      <c r="Q255" s="8">
        <f>IF(P255&lt;600,0,IF(P255&lt;1500,(P255-600)*0.15,(900*0.15)+((P255-1500))*0.28))</f>
        <v>231.46516982461537</v>
      </c>
    </row>
    <row r="256" spans="1:17" x14ac:dyDescent="0.25">
      <c r="A256" s="11">
        <v>43131</v>
      </c>
      <c r="B256" s="5">
        <f t="shared" si="89"/>
        <v>50</v>
      </c>
      <c r="C256" s="5">
        <f t="shared" si="90"/>
        <v>25</v>
      </c>
      <c r="D256" s="5">
        <f t="shared" si="91"/>
        <v>22</v>
      </c>
      <c r="E256" s="8">
        <v>0</v>
      </c>
      <c r="J256" s="8">
        <f t="shared" si="70"/>
        <v>163.14154422325211</v>
      </c>
      <c r="L256" s="8">
        <f t="shared" si="72"/>
        <v>30700</v>
      </c>
      <c r="M256" s="8">
        <f>IF(K256=0,J256,K256)</f>
        <v>163.14154422325211</v>
      </c>
      <c r="N256" s="8">
        <f t="shared" si="92"/>
        <v>16477.295966548467</v>
      </c>
    </row>
    <row r="257" spans="1:17" x14ac:dyDescent="0.25">
      <c r="A257" s="11">
        <v>43159</v>
      </c>
      <c r="B257" s="5">
        <f t="shared" si="89"/>
        <v>50</v>
      </c>
      <c r="C257" s="5">
        <f t="shared" si="90"/>
        <v>25</v>
      </c>
      <c r="D257" s="5">
        <f t="shared" si="91"/>
        <v>23</v>
      </c>
      <c r="E257" s="8">
        <v>0</v>
      </c>
      <c r="J257" s="8">
        <f t="shared" si="70"/>
        <v>164.77295966548465</v>
      </c>
      <c r="L257" s="8">
        <f t="shared" si="72"/>
        <v>30700</v>
      </c>
      <c r="M257" s="8">
        <f>IF(K257=0,M256+J257,M256+K257)</f>
        <v>327.91450388873676</v>
      </c>
      <c r="N257" s="8">
        <f t="shared" si="92"/>
        <v>16642.068926213953</v>
      </c>
    </row>
    <row r="258" spans="1:17" x14ac:dyDescent="0.25">
      <c r="A258" s="11">
        <v>43190</v>
      </c>
      <c r="B258" s="5">
        <f t="shared" si="89"/>
        <v>50</v>
      </c>
      <c r="C258" s="5">
        <f t="shared" si="90"/>
        <v>25</v>
      </c>
      <c r="D258" s="5">
        <f t="shared" si="91"/>
        <v>23</v>
      </c>
      <c r="E258" s="8">
        <v>0</v>
      </c>
      <c r="J258" s="8">
        <f t="shared" si="70"/>
        <v>166.42068926213952</v>
      </c>
      <c r="L258" s="8">
        <f t="shared" si="72"/>
        <v>30700</v>
      </c>
      <c r="M258" s="8">
        <f t="shared" ref="M258:M267" si="93">IF(K258=0,M257+J258,M257+K258)</f>
        <v>494.33519315087631</v>
      </c>
      <c r="N258" s="8">
        <f t="shared" si="92"/>
        <v>16808.489615476094</v>
      </c>
    </row>
    <row r="259" spans="1:17" x14ac:dyDescent="0.25">
      <c r="A259" s="11">
        <v>43220</v>
      </c>
      <c r="B259" s="5">
        <f t="shared" si="89"/>
        <v>51</v>
      </c>
      <c r="C259" s="5">
        <f t="shared" si="90"/>
        <v>26</v>
      </c>
      <c r="D259" s="5">
        <f t="shared" si="91"/>
        <v>23</v>
      </c>
      <c r="E259" s="8">
        <v>0</v>
      </c>
      <c r="I259" s="8">
        <f>-Q255</f>
        <v>-231.46516982461537</v>
      </c>
      <c r="J259" s="8">
        <f t="shared" si="70"/>
        <v>168.08489615476091</v>
      </c>
      <c r="L259" s="8">
        <f t="shared" si="72"/>
        <v>30700</v>
      </c>
      <c r="M259" s="8">
        <f t="shared" si="93"/>
        <v>662.42008930563725</v>
      </c>
      <c r="N259" s="8">
        <f t="shared" si="92"/>
        <v>16745.109341806237</v>
      </c>
    </row>
    <row r="260" spans="1:17" x14ac:dyDescent="0.25">
      <c r="A260" s="11">
        <v>43251</v>
      </c>
      <c r="B260" s="5">
        <f t="shared" si="89"/>
        <v>51</v>
      </c>
      <c r="C260" s="5">
        <f t="shared" si="90"/>
        <v>26</v>
      </c>
      <c r="D260" s="5">
        <f t="shared" si="91"/>
        <v>23</v>
      </c>
      <c r="E260" s="8">
        <v>0</v>
      </c>
      <c r="J260" s="8">
        <f t="shared" si="70"/>
        <v>167.45109341806236</v>
      </c>
      <c r="L260" s="8">
        <f t="shared" si="72"/>
        <v>30700</v>
      </c>
      <c r="M260" s="8">
        <f t="shared" si="93"/>
        <v>829.87118272369958</v>
      </c>
      <c r="N260" s="8">
        <f t="shared" si="92"/>
        <v>16912.560435224299</v>
      </c>
    </row>
    <row r="261" spans="1:17" x14ac:dyDescent="0.25">
      <c r="A261" s="11">
        <v>43281</v>
      </c>
      <c r="B261" s="5">
        <f t="shared" si="89"/>
        <v>51</v>
      </c>
      <c r="C261" s="5">
        <f t="shared" si="90"/>
        <v>26</v>
      </c>
      <c r="D261" s="5">
        <f t="shared" si="91"/>
        <v>23</v>
      </c>
      <c r="E261" s="8">
        <v>0</v>
      </c>
      <c r="J261" s="8">
        <f t="shared" si="70"/>
        <v>169.12560435224299</v>
      </c>
      <c r="L261" s="8">
        <f t="shared" si="72"/>
        <v>30700</v>
      </c>
      <c r="M261" s="8">
        <f t="shared" si="93"/>
        <v>998.99678707594262</v>
      </c>
      <c r="N261" s="8">
        <f t="shared" si="92"/>
        <v>17081.686039576543</v>
      </c>
    </row>
    <row r="262" spans="1:17" x14ac:dyDescent="0.25">
      <c r="A262" s="11">
        <v>43312</v>
      </c>
      <c r="B262" s="5">
        <f t="shared" si="89"/>
        <v>51</v>
      </c>
      <c r="C262" s="5">
        <f t="shared" si="90"/>
        <v>26</v>
      </c>
      <c r="D262" s="5">
        <f t="shared" si="91"/>
        <v>23</v>
      </c>
      <c r="E262" s="8">
        <v>0</v>
      </c>
      <c r="J262" s="8">
        <f t="shared" ref="J262:J272" si="94">N261*$J$1/12</f>
        <v>170.81686039576542</v>
      </c>
      <c r="L262" s="8">
        <f t="shared" si="72"/>
        <v>30700</v>
      </c>
      <c r="M262" s="8">
        <f t="shared" si="93"/>
        <v>1169.813647471708</v>
      </c>
      <c r="N262" s="8">
        <f t="shared" si="92"/>
        <v>17252.502899972307</v>
      </c>
    </row>
    <row r="263" spans="1:17" x14ac:dyDescent="0.25">
      <c r="A263" s="11">
        <v>43343</v>
      </c>
      <c r="B263" s="5">
        <f t="shared" si="89"/>
        <v>51</v>
      </c>
      <c r="C263" s="5">
        <f t="shared" si="90"/>
        <v>26</v>
      </c>
      <c r="D263" s="5">
        <f t="shared" si="91"/>
        <v>23</v>
      </c>
      <c r="E263" s="8">
        <v>0</v>
      </c>
      <c r="J263" s="8">
        <f t="shared" si="94"/>
        <v>172.52502899972308</v>
      </c>
      <c r="L263" s="8">
        <f t="shared" si="72"/>
        <v>30700</v>
      </c>
      <c r="M263" s="8">
        <f t="shared" si="93"/>
        <v>1342.338676471431</v>
      </c>
      <c r="N263" s="8">
        <f t="shared" si="92"/>
        <v>17425.027928972031</v>
      </c>
    </row>
    <row r="264" spans="1:17" x14ac:dyDescent="0.25">
      <c r="A264" s="11">
        <v>43373</v>
      </c>
      <c r="B264" s="5">
        <f t="shared" si="89"/>
        <v>51</v>
      </c>
      <c r="C264" s="5">
        <f t="shared" si="90"/>
        <v>26</v>
      </c>
      <c r="D264" s="5">
        <f t="shared" si="91"/>
        <v>23</v>
      </c>
      <c r="E264" s="8">
        <v>0</v>
      </c>
      <c r="J264" s="8">
        <f t="shared" si="94"/>
        <v>174.25027928972031</v>
      </c>
      <c r="L264" s="8">
        <f t="shared" ref="L264:L272" si="95">L263+E264+F264+G264</f>
        <v>30700</v>
      </c>
      <c r="M264" s="8">
        <f t="shared" si="93"/>
        <v>1516.5889557611513</v>
      </c>
      <c r="N264" s="8">
        <f t="shared" si="92"/>
        <v>17599.278208261752</v>
      </c>
    </row>
    <row r="265" spans="1:17" x14ac:dyDescent="0.25">
      <c r="A265" s="11">
        <v>43404</v>
      </c>
      <c r="B265" s="5">
        <f t="shared" ref="B265:B272" si="96">ROUND((A265-$B$1-210)/365,0)</f>
        <v>51</v>
      </c>
      <c r="C265" s="5">
        <f t="shared" ref="C265:C272" si="97">ROUND((A265-$C$1-210)/365,0)</f>
        <v>26</v>
      </c>
      <c r="D265" s="5">
        <f t="shared" ref="D265:D272" si="98">ROUND((A265-$D$1-210)/365,0)</f>
        <v>23</v>
      </c>
      <c r="E265" s="8">
        <v>0</v>
      </c>
      <c r="J265" s="8">
        <f t="shared" si="94"/>
        <v>175.99278208261751</v>
      </c>
      <c r="L265" s="8">
        <f t="shared" si="95"/>
        <v>30700</v>
      </c>
      <c r="M265" s="8">
        <f t="shared" si="93"/>
        <v>1692.5817378437687</v>
      </c>
      <c r="N265" s="8">
        <f t="shared" ref="N265:N272" si="99">IF(K265=0,N264+E265+F265+G265+H265+I265+J265,N264+E265+F265+G265+H265+I265+K265)</f>
        <v>17775.270990344368</v>
      </c>
    </row>
    <row r="266" spans="1:17" x14ac:dyDescent="0.25">
      <c r="A266" s="11">
        <v>43434</v>
      </c>
      <c r="B266" s="5">
        <f t="shared" si="96"/>
        <v>51</v>
      </c>
      <c r="C266" s="5">
        <f t="shared" si="97"/>
        <v>26</v>
      </c>
      <c r="D266" s="5">
        <f t="shared" si="98"/>
        <v>23</v>
      </c>
      <c r="E266" s="8">
        <v>0</v>
      </c>
      <c r="J266" s="8">
        <f t="shared" si="94"/>
        <v>177.75270990344367</v>
      </c>
      <c r="L266" s="8">
        <f t="shared" si="95"/>
        <v>30700</v>
      </c>
      <c r="M266" s="8">
        <f t="shared" si="93"/>
        <v>1870.3344477472124</v>
      </c>
      <c r="N266" s="8">
        <f t="shared" si="99"/>
        <v>17953.023700247813</v>
      </c>
    </row>
    <row r="267" spans="1:17" x14ac:dyDescent="0.25">
      <c r="A267" s="11">
        <v>43465</v>
      </c>
      <c r="B267" s="5">
        <f t="shared" si="96"/>
        <v>51</v>
      </c>
      <c r="C267" s="5">
        <f t="shared" si="97"/>
        <v>26</v>
      </c>
      <c r="D267" s="5">
        <f t="shared" si="98"/>
        <v>23</v>
      </c>
      <c r="E267" s="8">
        <v>0</v>
      </c>
      <c r="J267" s="8">
        <f t="shared" si="94"/>
        <v>179.53023700247812</v>
      </c>
      <c r="L267" s="8">
        <f t="shared" si="95"/>
        <v>30700</v>
      </c>
      <c r="M267" s="8">
        <f t="shared" si="93"/>
        <v>2049.8646847496907</v>
      </c>
      <c r="N267" s="8">
        <f t="shared" si="99"/>
        <v>18132.55393725029</v>
      </c>
      <c r="P267" s="8">
        <f>M267</f>
        <v>2049.8646847496907</v>
      </c>
      <c r="Q267" s="8">
        <f>IF(P267&lt;600,0,IF(P267&lt;1500,(P267-600)*0.15,(900*0.15)+((P267-1500))*0.28))</f>
        <v>288.96211172991343</v>
      </c>
    </row>
    <row r="268" spans="1:17" x14ac:dyDescent="0.25">
      <c r="A268" s="11">
        <v>43496</v>
      </c>
      <c r="B268" s="5">
        <f t="shared" si="96"/>
        <v>51</v>
      </c>
      <c r="C268" s="5">
        <f t="shared" si="97"/>
        <v>26</v>
      </c>
      <c r="D268" s="5">
        <f t="shared" si="98"/>
        <v>23</v>
      </c>
      <c r="E268" s="8">
        <v>0</v>
      </c>
      <c r="J268" s="8">
        <f t="shared" si="94"/>
        <v>181.3255393725029</v>
      </c>
      <c r="L268" s="8">
        <f t="shared" si="95"/>
        <v>30700</v>
      </c>
      <c r="M268" s="8">
        <f>IF(K268=0,J268,K268)</f>
        <v>181.3255393725029</v>
      </c>
      <c r="N268" s="8">
        <f t="shared" si="99"/>
        <v>18313.879476622791</v>
      </c>
    </row>
    <row r="269" spans="1:17" x14ac:dyDescent="0.25">
      <c r="A269" s="11">
        <v>43524</v>
      </c>
      <c r="B269" s="5">
        <f t="shared" si="96"/>
        <v>51</v>
      </c>
      <c r="C269" s="5">
        <f t="shared" si="97"/>
        <v>26</v>
      </c>
      <c r="D269" s="5">
        <f t="shared" si="98"/>
        <v>24</v>
      </c>
      <c r="E269" s="8">
        <v>0</v>
      </c>
      <c r="J269" s="8">
        <f t="shared" si="94"/>
        <v>183.1387947662279</v>
      </c>
      <c r="L269" s="8">
        <f t="shared" si="95"/>
        <v>30700</v>
      </c>
      <c r="M269" s="8">
        <f>IF(K269=0,M268+J269,M268+K269)</f>
        <v>364.46433413873081</v>
      </c>
      <c r="N269" s="8">
        <f t="shared" si="99"/>
        <v>18497.018271389021</v>
      </c>
    </row>
    <row r="270" spans="1:17" x14ac:dyDescent="0.25">
      <c r="A270" s="11">
        <v>43555</v>
      </c>
      <c r="B270" s="5">
        <f t="shared" si="96"/>
        <v>51</v>
      </c>
      <c r="C270" s="5">
        <f t="shared" si="97"/>
        <v>26</v>
      </c>
      <c r="D270" s="5">
        <f t="shared" si="98"/>
        <v>24</v>
      </c>
      <c r="E270" s="8">
        <v>0</v>
      </c>
      <c r="J270" s="8">
        <f t="shared" si="94"/>
        <v>184.97018271389018</v>
      </c>
      <c r="L270" s="8">
        <f t="shared" si="95"/>
        <v>30700</v>
      </c>
      <c r="M270" s="8">
        <f>IF(K270=0,M269+J270,M269+K270)</f>
        <v>549.43451685262096</v>
      </c>
      <c r="N270" s="8">
        <f t="shared" si="99"/>
        <v>18681.98845410291</v>
      </c>
    </row>
    <row r="271" spans="1:17" x14ac:dyDescent="0.25">
      <c r="A271" s="11">
        <v>43585</v>
      </c>
      <c r="B271" s="5">
        <f t="shared" si="96"/>
        <v>52</v>
      </c>
      <c r="C271" s="5">
        <f t="shared" si="97"/>
        <v>27</v>
      </c>
      <c r="D271" s="5">
        <f t="shared" si="98"/>
        <v>24</v>
      </c>
      <c r="E271" s="8">
        <v>0</v>
      </c>
      <c r="I271" s="8">
        <f>-Q267</f>
        <v>-288.96211172991343</v>
      </c>
      <c r="J271" s="8">
        <f t="shared" si="94"/>
        <v>186.8198845410291</v>
      </c>
      <c r="L271" s="8">
        <f t="shared" si="95"/>
        <v>30700</v>
      </c>
      <c r="M271" s="8">
        <f>IF(K271=0,M270+J271,M270+K271)</f>
        <v>736.25440139365003</v>
      </c>
      <c r="N271" s="8">
        <f t="shared" si="99"/>
        <v>18579.846226914025</v>
      </c>
    </row>
    <row r="272" spans="1:17" x14ac:dyDescent="0.25">
      <c r="A272" s="11">
        <v>43616</v>
      </c>
      <c r="B272" s="5">
        <f t="shared" si="96"/>
        <v>52</v>
      </c>
      <c r="C272" s="5">
        <f t="shared" si="97"/>
        <v>27</v>
      </c>
      <c r="D272" s="5">
        <f t="shared" si="98"/>
        <v>24</v>
      </c>
      <c r="E272" s="8">
        <v>0</v>
      </c>
      <c r="I272" s="8">
        <f>-Q272</f>
        <v>-48.307929549418539</v>
      </c>
      <c r="J272" s="8">
        <f t="shared" si="94"/>
        <v>185.79846226914026</v>
      </c>
      <c r="L272" s="8">
        <f t="shared" si="95"/>
        <v>30700</v>
      </c>
      <c r="M272" s="8">
        <f>IF(K272=0,M271+J272,M271+K272)</f>
        <v>922.05286366279029</v>
      </c>
      <c r="N272" s="8">
        <f t="shared" si="99"/>
        <v>18717.336759633748</v>
      </c>
      <c r="P272" s="8">
        <f>M272</f>
        <v>922.05286366279029</v>
      </c>
      <c r="Q272" s="8">
        <f>IF(P272&lt;600,0,IF(P272&lt;1500,(P272-600)*0.15,(900*0.15)+((P272-1500))*0.28))</f>
        <v>48.307929549418539</v>
      </c>
    </row>
    <row r="273" spans="3:17" x14ac:dyDescent="0.25">
      <c r="C273" s="4"/>
      <c r="D273" s="4"/>
    </row>
    <row r="274" spans="3:17" x14ac:dyDescent="0.25">
      <c r="C274" s="4"/>
      <c r="D274" s="4"/>
      <c r="E274" s="8">
        <f t="shared" ref="E274:Q274" si="100">SUM(E8:E272)</f>
        <v>23975</v>
      </c>
      <c r="F274" s="8">
        <f t="shared" si="100"/>
        <v>5100</v>
      </c>
      <c r="G274" s="8">
        <f t="shared" si="100"/>
        <v>1100</v>
      </c>
      <c r="H274" s="8">
        <f t="shared" si="100"/>
        <v>-58250</v>
      </c>
      <c r="I274" s="8">
        <f t="shared" si="100"/>
        <v>-9809.0972476119296</v>
      </c>
      <c r="J274" s="8">
        <f t="shared" si="100"/>
        <v>55504.562607245731</v>
      </c>
      <c r="O274" s="8"/>
      <c r="P274" s="8">
        <f t="shared" si="100"/>
        <v>56067.434007245705</v>
      </c>
      <c r="Q274" s="8">
        <f t="shared" si="100"/>
        <v>9867.1667476119292</v>
      </c>
    </row>
    <row r="275" spans="3:17" x14ac:dyDescent="0.25">
      <c r="C275" s="4"/>
      <c r="D275" s="4"/>
    </row>
    <row r="276" spans="3:17" x14ac:dyDescent="0.25">
      <c r="C276" s="4"/>
      <c r="D276" s="4"/>
    </row>
    <row r="277" spans="3:17" x14ac:dyDescent="0.25">
      <c r="C277" s="4"/>
      <c r="D277" s="4"/>
    </row>
    <row r="278" spans="3:17" x14ac:dyDescent="0.25">
      <c r="C278" s="4"/>
      <c r="D278" s="4"/>
    </row>
    <row r="279" spans="3:17" x14ac:dyDescent="0.25">
      <c r="C279" s="4"/>
      <c r="D279" s="4"/>
    </row>
    <row r="280" spans="3:17" x14ac:dyDescent="0.25">
      <c r="C280" s="4"/>
      <c r="D280" s="4"/>
    </row>
    <row r="281" spans="3:17" x14ac:dyDescent="0.25">
      <c r="C281" s="4"/>
      <c r="D281" s="4"/>
    </row>
    <row r="282" spans="3:17" x14ac:dyDescent="0.25">
      <c r="C282" s="4"/>
      <c r="D282" s="4"/>
    </row>
  </sheetData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0"/>
  <sheetViews>
    <sheetView tabSelected="1" zoomScale="70" workbookViewId="0">
      <pane ySplit="3" topLeftCell="A6" activePane="bottomLeft" state="frozen"/>
      <selection pane="bottomLeft" activeCell="K32" sqref="K32"/>
    </sheetView>
  </sheetViews>
  <sheetFormatPr defaultRowHeight="13.2" x14ac:dyDescent="0.25"/>
  <cols>
    <col min="1" max="1" width="10.33203125" bestFit="1" customWidth="1"/>
    <col min="2" max="3" width="6.6640625" customWidth="1"/>
    <col min="4" max="4" width="7.33203125" bestFit="1" customWidth="1"/>
    <col min="5" max="5" width="9.6640625" style="8" customWidth="1"/>
    <col min="6" max="6" width="6.33203125" style="8" customWidth="1"/>
    <col min="7" max="7" width="12.33203125" style="8" customWidth="1"/>
    <col min="8" max="8" width="10.44140625" style="8" customWidth="1"/>
    <col min="9" max="9" width="10.33203125" style="8" bestFit="1" customWidth="1"/>
    <col min="10" max="10" width="9.6640625" style="8" customWidth="1"/>
    <col min="11" max="11" width="6.88671875" style="8" customWidth="1"/>
    <col min="12" max="12" width="9.6640625" style="8" customWidth="1"/>
    <col min="13" max="13" width="8.6640625" style="8" customWidth="1"/>
    <col min="14" max="14" width="9.6640625" style="8" customWidth="1"/>
    <col min="15" max="15" width="2" customWidth="1"/>
    <col min="16" max="16" width="11.33203125" customWidth="1"/>
    <col min="17" max="17" width="11.33203125" style="8" customWidth="1"/>
  </cols>
  <sheetData>
    <row r="1" spans="1:17" x14ac:dyDescent="0.25">
      <c r="A1" s="11"/>
      <c r="B1" s="1">
        <v>24563</v>
      </c>
      <c r="C1" s="1">
        <v>33695</v>
      </c>
      <c r="D1" s="1">
        <v>34731</v>
      </c>
      <c r="J1" s="9">
        <v>0.12</v>
      </c>
    </row>
    <row r="2" spans="1:17" s="2" customFormat="1" x14ac:dyDescent="0.25">
      <c r="A2" s="10"/>
      <c r="E2" s="6"/>
      <c r="F2" s="6"/>
      <c r="G2" s="6"/>
      <c r="H2" s="6"/>
      <c r="I2" s="6" t="s">
        <v>1</v>
      </c>
      <c r="J2" s="2" t="s">
        <v>2</v>
      </c>
      <c r="K2" s="9" t="s">
        <v>3</v>
      </c>
      <c r="L2" s="6"/>
      <c r="M2" s="6" t="s">
        <v>4</v>
      </c>
      <c r="N2" s="6"/>
      <c r="P2" s="2" t="s">
        <v>5</v>
      </c>
      <c r="Q2" s="6" t="s">
        <v>2</v>
      </c>
    </row>
    <row r="3" spans="1:17" s="2" customFormat="1" x14ac:dyDescent="0.25">
      <c r="A3" s="10"/>
      <c r="B3" s="3" t="s">
        <v>6</v>
      </c>
      <c r="C3" s="3" t="s">
        <v>7</v>
      </c>
      <c r="D3" s="3" t="s">
        <v>8</v>
      </c>
      <c r="E3" s="7" t="s">
        <v>9</v>
      </c>
      <c r="F3" s="7" t="s">
        <v>10</v>
      </c>
      <c r="G3" s="7" t="s">
        <v>19</v>
      </c>
      <c r="H3" s="7" t="s">
        <v>12</v>
      </c>
      <c r="I3" s="7" t="s">
        <v>13</v>
      </c>
      <c r="J3" s="7" t="s">
        <v>14</v>
      </c>
      <c r="K3" s="7" t="s">
        <v>14</v>
      </c>
      <c r="L3" s="7" t="s">
        <v>15</v>
      </c>
      <c r="M3" s="7" t="s">
        <v>14</v>
      </c>
      <c r="N3" s="7" t="s">
        <v>16</v>
      </c>
      <c r="P3" s="2" t="s">
        <v>17</v>
      </c>
      <c r="Q3" s="6" t="s">
        <v>18</v>
      </c>
    </row>
    <row r="4" spans="1:17" s="2" customFormat="1" x14ac:dyDescent="0.25">
      <c r="A4" s="10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Q4" s="6"/>
    </row>
    <row r="5" spans="1:17" s="2" customFormat="1" x14ac:dyDescent="0.25">
      <c r="A5" s="11"/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8">
        <v>0</v>
      </c>
      <c r="Q5" s="6"/>
    </row>
    <row r="6" spans="1:17" s="2" customFormat="1" x14ac:dyDescent="0.25">
      <c r="A6" s="11">
        <v>35520</v>
      </c>
      <c r="B6" s="5">
        <f t="shared" ref="B6:B21" si="0">ROUND((A6-$B$1-210)/365,0)</f>
        <v>29</v>
      </c>
      <c r="C6" s="5">
        <f t="shared" ref="C6:C21" si="1">ROUND((A6-$C$1-210)/365,0)</f>
        <v>4</v>
      </c>
      <c r="D6" s="5">
        <f t="shared" ref="D6:D21" si="2">ROUND((A6-$D$1-210)/365,0)</f>
        <v>2</v>
      </c>
      <c r="E6" s="13"/>
      <c r="F6" s="13"/>
      <c r="G6" s="13"/>
      <c r="H6" s="13"/>
      <c r="I6" s="13"/>
      <c r="J6" s="13"/>
      <c r="K6" s="13"/>
      <c r="L6" s="13"/>
      <c r="M6" s="8">
        <f>IF(K6=0,M5+J6,M5+K6)</f>
        <v>0</v>
      </c>
      <c r="N6" s="8">
        <f>IF(K6=0,N5+E6+F6+G6+H6+I6,N5+E6+F6+G6+H6+I6+K6)</f>
        <v>0</v>
      </c>
      <c r="Q6" s="6"/>
    </row>
    <row r="7" spans="1:17" x14ac:dyDescent="0.25">
      <c r="A7" s="11">
        <v>35550</v>
      </c>
      <c r="B7" s="5">
        <f t="shared" si="0"/>
        <v>30</v>
      </c>
      <c r="C7" s="5">
        <f t="shared" si="1"/>
        <v>5</v>
      </c>
      <c r="D7" s="5">
        <f t="shared" si="2"/>
        <v>2</v>
      </c>
      <c r="M7" s="8">
        <f t="shared" ref="M7:M22" si="3">IF(K7=0,M6+J7,M6+K7)</f>
        <v>0</v>
      </c>
      <c r="N7" s="8">
        <f>IF(K7=0,N6+E7+F7+G7+H7+I7,N6+E7+F7+G7+H7+I7+K7)</f>
        <v>0</v>
      </c>
    </row>
    <row r="8" spans="1:17" x14ac:dyDescent="0.25">
      <c r="A8" s="11">
        <v>35581</v>
      </c>
      <c r="B8" s="5">
        <f t="shared" si="0"/>
        <v>30</v>
      </c>
      <c r="C8" s="5">
        <f t="shared" si="1"/>
        <v>5</v>
      </c>
      <c r="D8" s="5">
        <f t="shared" si="2"/>
        <v>2</v>
      </c>
      <c r="J8" s="8">
        <f t="shared" ref="J8:J71" si="4">N7*$J$1/12</f>
        <v>0</v>
      </c>
      <c r="L8" s="8">
        <f>E8</f>
        <v>0</v>
      </c>
      <c r="M8" s="8">
        <f t="shared" si="3"/>
        <v>0</v>
      </c>
      <c r="N8" s="8">
        <f>IF(K8=0,N7+E8+F8+G8+H8+I8,N7+E8+F8+G8+H8+I8+K8)</f>
        <v>0</v>
      </c>
    </row>
    <row r="9" spans="1:17" x14ac:dyDescent="0.25">
      <c r="A9" s="11">
        <v>35611</v>
      </c>
      <c r="B9" s="5">
        <f t="shared" si="0"/>
        <v>30</v>
      </c>
      <c r="C9" s="5">
        <f t="shared" si="1"/>
        <v>5</v>
      </c>
      <c r="D9" s="5">
        <f t="shared" si="2"/>
        <v>2</v>
      </c>
      <c r="J9" s="8">
        <f t="shared" si="4"/>
        <v>0</v>
      </c>
      <c r="L9" s="8">
        <f t="shared" ref="L9:L24" si="5">L8+E9</f>
        <v>0</v>
      </c>
      <c r="M9" s="8">
        <f t="shared" si="3"/>
        <v>0</v>
      </c>
      <c r="N9" s="8">
        <f>IF(K9=0,N8+E9+F9+G9+H9+I9,N8+E9+F9+G9+H9+I9+K9)</f>
        <v>0</v>
      </c>
    </row>
    <row r="10" spans="1:17" x14ac:dyDescent="0.25">
      <c r="A10" s="11">
        <v>35642</v>
      </c>
      <c r="B10" s="5">
        <f t="shared" si="0"/>
        <v>30</v>
      </c>
      <c r="C10" s="5">
        <f t="shared" si="1"/>
        <v>5</v>
      </c>
      <c r="D10" s="5">
        <f t="shared" si="2"/>
        <v>2</v>
      </c>
      <c r="J10" s="8">
        <f t="shared" si="4"/>
        <v>0</v>
      </c>
      <c r="L10" s="8">
        <f t="shared" si="5"/>
        <v>0</v>
      </c>
      <c r="M10" s="8">
        <f t="shared" si="3"/>
        <v>0</v>
      </c>
      <c r="N10" s="8">
        <f>IF(K10=0,N9+E10+F10+G10+H10+I10,N9+E10+F10+G10+H10+I10+K10)</f>
        <v>0</v>
      </c>
    </row>
    <row r="11" spans="1:17" x14ac:dyDescent="0.25">
      <c r="A11" s="11">
        <v>35673</v>
      </c>
      <c r="B11" s="5">
        <f t="shared" si="0"/>
        <v>30</v>
      </c>
      <c r="C11" s="5">
        <f t="shared" si="1"/>
        <v>5</v>
      </c>
      <c r="D11" s="5">
        <f t="shared" si="2"/>
        <v>2</v>
      </c>
      <c r="J11" s="8">
        <f t="shared" si="4"/>
        <v>0</v>
      </c>
      <c r="L11" s="8">
        <f t="shared" si="5"/>
        <v>0</v>
      </c>
      <c r="M11" s="8">
        <f t="shared" si="3"/>
        <v>0</v>
      </c>
      <c r="N11" s="8">
        <f t="shared" ref="N11:N26" si="6">IF(K11=0,N10+E11+F11+G11+H11+I11+J11,N10+E11+F11+G11+H11+I11+K11)</f>
        <v>0</v>
      </c>
    </row>
    <row r="12" spans="1:17" x14ac:dyDescent="0.25">
      <c r="A12" s="11">
        <v>35703</v>
      </c>
      <c r="B12" s="5">
        <f t="shared" si="0"/>
        <v>30</v>
      </c>
      <c r="C12" s="5">
        <f t="shared" si="1"/>
        <v>5</v>
      </c>
      <c r="D12" s="5">
        <f t="shared" si="2"/>
        <v>2</v>
      </c>
      <c r="J12" s="8">
        <f t="shared" si="4"/>
        <v>0</v>
      </c>
      <c r="L12" s="8">
        <f t="shared" si="5"/>
        <v>0</v>
      </c>
      <c r="M12" s="8">
        <f t="shared" si="3"/>
        <v>0</v>
      </c>
      <c r="N12" s="8">
        <f t="shared" si="6"/>
        <v>0</v>
      </c>
    </row>
    <row r="13" spans="1:17" x14ac:dyDescent="0.25">
      <c r="A13" s="11">
        <v>35734</v>
      </c>
      <c r="B13" s="5">
        <f t="shared" si="0"/>
        <v>30</v>
      </c>
      <c r="C13" s="5">
        <f t="shared" si="1"/>
        <v>5</v>
      </c>
      <c r="D13" s="5">
        <f t="shared" si="2"/>
        <v>2</v>
      </c>
      <c r="J13" s="8">
        <f t="shared" si="4"/>
        <v>0</v>
      </c>
      <c r="L13" s="8">
        <f t="shared" si="5"/>
        <v>0</v>
      </c>
      <c r="M13" s="8">
        <f t="shared" si="3"/>
        <v>0</v>
      </c>
      <c r="N13" s="8">
        <f t="shared" si="6"/>
        <v>0</v>
      </c>
    </row>
    <row r="14" spans="1:17" x14ac:dyDescent="0.25">
      <c r="A14" s="11">
        <v>35764</v>
      </c>
      <c r="B14" s="5">
        <f t="shared" si="0"/>
        <v>30</v>
      </c>
      <c r="C14" s="5">
        <f t="shared" si="1"/>
        <v>5</v>
      </c>
      <c r="D14" s="5">
        <f t="shared" si="2"/>
        <v>2</v>
      </c>
      <c r="J14" s="8">
        <f t="shared" si="4"/>
        <v>0</v>
      </c>
      <c r="L14" s="8">
        <f t="shared" si="5"/>
        <v>0</v>
      </c>
      <c r="M14" s="8">
        <f t="shared" si="3"/>
        <v>0</v>
      </c>
      <c r="N14" s="8">
        <f t="shared" si="6"/>
        <v>0</v>
      </c>
    </row>
    <row r="15" spans="1:17" x14ac:dyDescent="0.25">
      <c r="A15" s="11">
        <v>35795</v>
      </c>
      <c r="B15" s="5">
        <f t="shared" si="0"/>
        <v>30</v>
      </c>
      <c r="C15" s="5">
        <f t="shared" si="1"/>
        <v>5</v>
      </c>
      <c r="D15" s="5">
        <f t="shared" si="2"/>
        <v>2</v>
      </c>
      <c r="J15" s="8">
        <f t="shared" si="4"/>
        <v>0</v>
      </c>
      <c r="L15" s="8">
        <f t="shared" si="5"/>
        <v>0</v>
      </c>
      <c r="M15" s="8">
        <f t="shared" si="3"/>
        <v>0</v>
      </c>
      <c r="N15" s="8">
        <f t="shared" si="6"/>
        <v>0</v>
      </c>
      <c r="P15" s="8">
        <f>M15</f>
        <v>0</v>
      </c>
      <c r="Q15" s="8">
        <f>IF(P15&lt;600,0,IF(P15&lt;1500,(P15-600)*0.15,(900*0.15)+((P15-1500))*0.28))</f>
        <v>0</v>
      </c>
    </row>
    <row r="16" spans="1:17" x14ac:dyDescent="0.25">
      <c r="A16" s="11">
        <v>35826</v>
      </c>
      <c r="B16" s="5">
        <f t="shared" si="0"/>
        <v>30</v>
      </c>
      <c r="C16" s="5">
        <f t="shared" si="1"/>
        <v>5</v>
      </c>
      <c r="D16" s="5">
        <f t="shared" si="2"/>
        <v>2</v>
      </c>
      <c r="J16" s="8">
        <f t="shared" si="4"/>
        <v>0</v>
      </c>
      <c r="L16" s="8">
        <f t="shared" si="5"/>
        <v>0</v>
      </c>
      <c r="M16" s="8">
        <f>IF(K16=0,J16,K16)</f>
        <v>0</v>
      </c>
      <c r="N16" s="8">
        <f t="shared" si="6"/>
        <v>0</v>
      </c>
    </row>
    <row r="17" spans="1:17" x14ac:dyDescent="0.25">
      <c r="A17" s="11">
        <v>35854</v>
      </c>
      <c r="B17" s="5">
        <f t="shared" si="0"/>
        <v>30</v>
      </c>
      <c r="C17" s="5">
        <f t="shared" si="1"/>
        <v>5</v>
      </c>
      <c r="D17" s="5">
        <f t="shared" si="2"/>
        <v>3</v>
      </c>
      <c r="J17" s="8">
        <f t="shared" si="4"/>
        <v>0</v>
      </c>
      <c r="L17" s="8">
        <f t="shared" si="5"/>
        <v>0</v>
      </c>
      <c r="M17" s="8">
        <f>IF(K17=0,M16+J17,M16+K17)</f>
        <v>0</v>
      </c>
      <c r="N17" s="8">
        <f t="shared" si="6"/>
        <v>0</v>
      </c>
    </row>
    <row r="18" spans="1:17" x14ac:dyDescent="0.25">
      <c r="A18" s="11">
        <v>35885</v>
      </c>
      <c r="B18" s="5">
        <f t="shared" si="0"/>
        <v>30</v>
      </c>
      <c r="C18" s="5">
        <f t="shared" si="1"/>
        <v>5</v>
      </c>
      <c r="D18" s="5">
        <f t="shared" si="2"/>
        <v>3</v>
      </c>
      <c r="J18" s="8">
        <f t="shared" si="4"/>
        <v>0</v>
      </c>
      <c r="L18" s="8">
        <f t="shared" si="5"/>
        <v>0</v>
      </c>
      <c r="M18" s="8">
        <f t="shared" si="3"/>
        <v>0</v>
      </c>
      <c r="N18" s="8">
        <f t="shared" si="6"/>
        <v>0</v>
      </c>
    </row>
    <row r="19" spans="1:17" x14ac:dyDescent="0.25">
      <c r="A19" s="11">
        <v>35915</v>
      </c>
      <c r="B19" s="5">
        <f t="shared" si="0"/>
        <v>31</v>
      </c>
      <c r="C19" s="5">
        <f t="shared" si="1"/>
        <v>6</v>
      </c>
      <c r="D19" s="5">
        <f t="shared" si="2"/>
        <v>3</v>
      </c>
      <c r="I19" s="8">
        <f>-Q15</f>
        <v>0</v>
      </c>
      <c r="J19" s="8">
        <f t="shared" si="4"/>
        <v>0</v>
      </c>
      <c r="L19" s="8">
        <f t="shared" si="5"/>
        <v>0</v>
      </c>
      <c r="M19" s="8">
        <f t="shared" si="3"/>
        <v>0</v>
      </c>
      <c r="N19" s="8">
        <f t="shared" si="6"/>
        <v>0</v>
      </c>
    </row>
    <row r="20" spans="1:17" x14ac:dyDescent="0.25">
      <c r="A20" s="11">
        <v>35946</v>
      </c>
      <c r="B20" s="5">
        <f t="shared" si="0"/>
        <v>31</v>
      </c>
      <c r="C20" s="5">
        <f t="shared" si="1"/>
        <v>6</v>
      </c>
      <c r="D20" s="5">
        <f t="shared" si="2"/>
        <v>3</v>
      </c>
      <c r="J20" s="8">
        <f t="shared" si="4"/>
        <v>0</v>
      </c>
      <c r="L20" s="8">
        <f t="shared" si="5"/>
        <v>0</v>
      </c>
      <c r="M20" s="8">
        <f t="shared" si="3"/>
        <v>0</v>
      </c>
      <c r="N20" s="8">
        <f t="shared" si="6"/>
        <v>0</v>
      </c>
    </row>
    <row r="21" spans="1:17" x14ac:dyDescent="0.25">
      <c r="A21" s="11">
        <v>35976</v>
      </c>
      <c r="B21" s="5">
        <f t="shared" si="0"/>
        <v>31</v>
      </c>
      <c r="C21" s="5">
        <f t="shared" si="1"/>
        <v>6</v>
      </c>
      <c r="D21" s="5">
        <f t="shared" si="2"/>
        <v>3</v>
      </c>
      <c r="E21" s="8">
        <v>500</v>
      </c>
      <c r="J21" s="8">
        <f t="shared" si="4"/>
        <v>0</v>
      </c>
      <c r="K21" s="8">
        <v>0.01</v>
      </c>
      <c r="L21" s="8">
        <f t="shared" si="5"/>
        <v>500</v>
      </c>
      <c r="M21" s="8">
        <f t="shared" si="3"/>
        <v>0.01</v>
      </c>
      <c r="N21" s="8">
        <f t="shared" si="6"/>
        <v>500.01</v>
      </c>
    </row>
    <row r="22" spans="1:17" x14ac:dyDescent="0.25">
      <c r="A22" s="11">
        <v>36007</v>
      </c>
      <c r="B22" s="5">
        <f t="shared" ref="B22:B37" si="7">ROUND((A22-$B$1-210)/365,0)</f>
        <v>31</v>
      </c>
      <c r="C22" s="5">
        <f t="shared" ref="C22:C37" si="8">ROUND((A22-$C$1-210)/365,0)</f>
        <v>6</v>
      </c>
      <c r="D22" s="5">
        <f t="shared" ref="D22:D37" si="9">ROUND((A22-$D$1-210)/365,0)</f>
        <v>3</v>
      </c>
      <c r="J22" s="8">
        <f t="shared" si="4"/>
        <v>5.0000999999999998</v>
      </c>
      <c r="K22" s="8">
        <v>-0.01</v>
      </c>
      <c r="L22" s="8">
        <f t="shared" si="5"/>
        <v>500</v>
      </c>
      <c r="M22" s="8">
        <f t="shared" si="3"/>
        <v>0</v>
      </c>
      <c r="N22" s="8">
        <f t="shared" si="6"/>
        <v>500</v>
      </c>
    </row>
    <row r="23" spans="1:17" x14ac:dyDescent="0.25">
      <c r="A23" s="11">
        <v>36038</v>
      </c>
      <c r="B23" s="5">
        <f t="shared" si="7"/>
        <v>31</v>
      </c>
      <c r="C23" s="5">
        <f t="shared" si="8"/>
        <v>6</v>
      </c>
      <c r="D23" s="5">
        <f t="shared" si="9"/>
        <v>3</v>
      </c>
      <c r="E23" s="8">
        <v>50</v>
      </c>
      <c r="G23" s="8">
        <v>100</v>
      </c>
      <c r="J23" s="8">
        <f t="shared" si="4"/>
        <v>5</v>
      </c>
      <c r="K23" s="8">
        <v>3.01</v>
      </c>
      <c r="L23" s="8">
        <f t="shared" si="5"/>
        <v>550</v>
      </c>
      <c r="M23" s="8">
        <f>IF(K23=0,M22+J23,M22+K23)</f>
        <v>3.01</v>
      </c>
      <c r="N23" s="8">
        <f t="shared" si="6"/>
        <v>653.01</v>
      </c>
    </row>
    <row r="24" spans="1:17" x14ac:dyDescent="0.25">
      <c r="A24" s="11">
        <v>36068</v>
      </c>
      <c r="B24" s="5">
        <f t="shared" si="7"/>
        <v>31</v>
      </c>
      <c r="C24" s="5">
        <f t="shared" si="8"/>
        <v>6</v>
      </c>
      <c r="D24" s="5">
        <f t="shared" si="9"/>
        <v>3</v>
      </c>
      <c r="E24" s="8">
        <v>50</v>
      </c>
      <c r="G24" s="8">
        <v>100</v>
      </c>
      <c r="H24" s="8">
        <v>-500</v>
      </c>
      <c r="J24" s="8">
        <f t="shared" si="4"/>
        <v>6.5301</v>
      </c>
      <c r="K24" s="8">
        <v>2.4900000000000002</v>
      </c>
      <c r="L24" s="8">
        <f t="shared" si="5"/>
        <v>600</v>
      </c>
      <c r="M24" s="8">
        <f>IF(K24=0,M23+J24,M23+K24)</f>
        <v>5.5</v>
      </c>
      <c r="N24" s="8">
        <f t="shared" si="6"/>
        <v>305.5</v>
      </c>
    </row>
    <row r="25" spans="1:17" x14ac:dyDescent="0.25">
      <c r="A25" s="11">
        <v>36099</v>
      </c>
      <c r="B25" s="5">
        <f t="shared" si="7"/>
        <v>31</v>
      </c>
      <c r="C25" s="5">
        <f t="shared" si="8"/>
        <v>6</v>
      </c>
      <c r="D25" s="5">
        <f t="shared" si="9"/>
        <v>3</v>
      </c>
      <c r="E25" s="8">
        <v>50</v>
      </c>
      <c r="G25" s="8">
        <v>100</v>
      </c>
      <c r="J25" s="8">
        <f t="shared" si="4"/>
        <v>3.0549999999999997</v>
      </c>
      <c r="K25" s="8">
        <v>1.73</v>
      </c>
      <c r="L25" s="8">
        <f t="shared" ref="L25:L40" si="10">L24+E25</f>
        <v>650</v>
      </c>
      <c r="M25" s="8">
        <f>IF(K25=0,M24+J25,M24+K25)</f>
        <v>7.23</v>
      </c>
      <c r="N25" s="8">
        <f t="shared" si="6"/>
        <v>457.23</v>
      </c>
    </row>
    <row r="26" spans="1:17" x14ac:dyDescent="0.25">
      <c r="A26" s="11">
        <v>36129</v>
      </c>
      <c r="B26" s="5">
        <f t="shared" si="7"/>
        <v>31</v>
      </c>
      <c r="C26" s="5">
        <f t="shared" si="8"/>
        <v>6</v>
      </c>
      <c r="D26" s="5">
        <f t="shared" si="9"/>
        <v>3</v>
      </c>
      <c r="E26" s="8">
        <v>50</v>
      </c>
      <c r="G26" s="8">
        <v>100</v>
      </c>
      <c r="J26" s="8">
        <f t="shared" si="4"/>
        <v>4.5723000000000003</v>
      </c>
      <c r="K26" s="8">
        <v>1.86</v>
      </c>
      <c r="L26" s="8">
        <f t="shared" si="10"/>
        <v>700</v>
      </c>
      <c r="M26" s="8">
        <f>IF(K26=0,M25+J26,M25+K26)</f>
        <v>9.09</v>
      </c>
      <c r="N26" s="8">
        <f t="shared" si="6"/>
        <v>609.09</v>
      </c>
    </row>
    <row r="27" spans="1:17" x14ac:dyDescent="0.25">
      <c r="A27" s="11">
        <v>36160</v>
      </c>
      <c r="B27" s="5">
        <f t="shared" si="7"/>
        <v>31</v>
      </c>
      <c r="C27" s="5">
        <f t="shared" si="8"/>
        <v>6</v>
      </c>
      <c r="D27" s="5">
        <f t="shared" si="9"/>
        <v>3</v>
      </c>
      <c r="E27" s="8">
        <v>50</v>
      </c>
      <c r="G27" s="8">
        <v>100</v>
      </c>
      <c r="J27" s="8">
        <f t="shared" si="4"/>
        <v>6.0909000000000004</v>
      </c>
      <c r="K27" s="8">
        <v>2.6</v>
      </c>
      <c r="L27" s="8">
        <f t="shared" si="10"/>
        <v>750</v>
      </c>
      <c r="M27" s="8">
        <f>IF(K27=0,M26+J27,M26+K27)</f>
        <v>11.69</v>
      </c>
      <c r="N27" s="8">
        <f t="shared" ref="N27:N42" si="11">IF(K27=0,N26+E27+F27+G27+H27+I27+J27,N26+E27+F27+G27+H27+I27+K27)</f>
        <v>761.69</v>
      </c>
      <c r="P27" s="8">
        <f>M27</f>
        <v>11.69</v>
      </c>
      <c r="Q27" s="8">
        <f>IF(P27&lt;600,0,IF(P27&lt;1500,(P27-600)*0.15,(900*0.15)+((P27-1500))*0.28))</f>
        <v>0</v>
      </c>
    </row>
    <row r="28" spans="1:17" x14ac:dyDescent="0.25">
      <c r="A28" s="11">
        <v>36191</v>
      </c>
      <c r="B28" s="5">
        <f t="shared" si="7"/>
        <v>31</v>
      </c>
      <c r="C28" s="5">
        <f t="shared" si="8"/>
        <v>6</v>
      </c>
      <c r="D28" s="5">
        <f t="shared" si="9"/>
        <v>3</v>
      </c>
      <c r="E28" s="8">
        <v>50</v>
      </c>
      <c r="G28" s="8">
        <v>100</v>
      </c>
      <c r="J28" s="8">
        <f t="shared" si="4"/>
        <v>7.6169000000000002</v>
      </c>
      <c r="K28" s="8">
        <v>26.31</v>
      </c>
      <c r="L28" s="8">
        <f t="shared" si="10"/>
        <v>800</v>
      </c>
      <c r="M28" s="8">
        <f>IF(K28=0,J28,K28)</f>
        <v>26.31</v>
      </c>
      <c r="N28" s="8">
        <f t="shared" si="11"/>
        <v>938</v>
      </c>
    </row>
    <row r="29" spans="1:17" x14ac:dyDescent="0.25">
      <c r="A29" s="11">
        <v>36219</v>
      </c>
      <c r="B29" s="5">
        <f t="shared" si="7"/>
        <v>31</v>
      </c>
      <c r="C29" s="5">
        <f t="shared" si="8"/>
        <v>6</v>
      </c>
      <c r="D29" s="5">
        <f t="shared" si="9"/>
        <v>4</v>
      </c>
      <c r="E29" s="8">
        <v>50</v>
      </c>
      <c r="G29" s="8">
        <v>100</v>
      </c>
      <c r="J29" s="8">
        <f t="shared" si="4"/>
        <v>9.3800000000000008</v>
      </c>
      <c r="K29" s="8">
        <v>-37</v>
      </c>
      <c r="L29" s="8">
        <f t="shared" si="10"/>
        <v>850</v>
      </c>
      <c r="M29" s="8">
        <f>IF(K29=0,M28+J29,M28+K29)</f>
        <v>-10.690000000000001</v>
      </c>
      <c r="N29" s="8">
        <f t="shared" si="11"/>
        <v>1051</v>
      </c>
    </row>
    <row r="30" spans="1:17" x14ac:dyDescent="0.25">
      <c r="A30" s="11">
        <v>36250</v>
      </c>
      <c r="B30" s="5">
        <f t="shared" si="7"/>
        <v>31</v>
      </c>
      <c r="C30" s="5">
        <f t="shared" si="8"/>
        <v>6</v>
      </c>
      <c r="D30" s="5">
        <f t="shared" si="9"/>
        <v>4</v>
      </c>
      <c r="E30" s="8">
        <v>50</v>
      </c>
      <c r="G30" s="8">
        <v>100</v>
      </c>
      <c r="J30" s="8">
        <f t="shared" si="4"/>
        <v>10.51</v>
      </c>
      <c r="K30" s="8">
        <v>25</v>
      </c>
      <c r="L30" s="8">
        <f t="shared" si="10"/>
        <v>900</v>
      </c>
      <c r="M30" s="8">
        <f t="shared" ref="M30:M39" si="12">IF(K30=0,M29+J30,M29+K30)</f>
        <v>14.309999999999999</v>
      </c>
      <c r="N30" s="8">
        <f t="shared" si="11"/>
        <v>1226</v>
      </c>
    </row>
    <row r="31" spans="1:17" x14ac:dyDescent="0.25">
      <c r="A31" s="11">
        <v>36280</v>
      </c>
      <c r="B31" s="5">
        <f t="shared" si="7"/>
        <v>32</v>
      </c>
      <c r="C31" s="5">
        <f t="shared" si="8"/>
        <v>7</v>
      </c>
      <c r="D31" s="5">
        <f t="shared" si="9"/>
        <v>4</v>
      </c>
      <c r="E31" s="8">
        <v>50</v>
      </c>
      <c r="G31" s="8">
        <v>100</v>
      </c>
      <c r="I31" s="8">
        <f>-Q27</f>
        <v>0</v>
      </c>
      <c r="J31" s="8">
        <f t="shared" si="4"/>
        <v>12.26</v>
      </c>
      <c r="K31" s="8">
        <v>-5</v>
      </c>
      <c r="L31" s="8">
        <f t="shared" si="10"/>
        <v>950</v>
      </c>
      <c r="M31" s="8">
        <f t="shared" si="12"/>
        <v>9.3099999999999987</v>
      </c>
      <c r="N31" s="8">
        <f t="shared" si="11"/>
        <v>1371</v>
      </c>
    </row>
    <row r="32" spans="1:17" x14ac:dyDescent="0.25">
      <c r="A32" s="11">
        <v>36311</v>
      </c>
      <c r="B32" s="5">
        <f t="shared" si="7"/>
        <v>32</v>
      </c>
      <c r="C32" s="5">
        <f t="shared" si="8"/>
        <v>7</v>
      </c>
      <c r="D32" s="5">
        <f t="shared" si="9"/>
        <v>4</v>
      </c>
      <c r="E32" s="8">
        <v>50</v>
      </c>
      <c r="G32" s="8">
        <v>100</v>
      </c>
      <c r="H32" s="8">
        <v>-500</v>
      </c>
      <c r="J32" s="8">
        <f t="shared" si="4"/>
        <v>13.709999999999999</v>
      </c>
      <c r="L32" s="8">
        <f t="shared" si="10"/>
        <v>1000</v>
      </c>
      <c r="M32" s="8">
        <f t="shared" si="12"/>
        <v>23.019999999999996</v>
      </c>
      <c r="N32" s="8">
        <f t="shared" si="11"/>
        <v>1034.71</v>
      </c>
    </row>
    <row r="33" spans="1:17" x14ac:dyDescent="0.25">
      <c r="A33" s="11">
        <v>36341</v>
      </c>
      <c r="B33" s="5">
        <f t="shared" si="7"/>
        <v>32</v>
      </c>
      <c r="C33" s="5">
        <f t="shared" si="8"/>
        <v>7</v>
      </c>
      <c r="D33" s="5">
        <f t="shared" si="9"/>
        <v>4</v>
      </c>
      <c r="E33" s="8">
        <v>50</v>
      </c>
      <c r="G33" s="8">
        <v>100</v>
      </c>
      <c r="J33" s="8">
        <f t="shared" si="4"/>
        <v>10.347099999999999</v>
      </c>
      <c r="L33" s="8">
        <f t="shared" si="10"/>
        <v>1050</v>
      </c>
      <c r="M33" s="8">
        <f t="shared" si="12"/>
        <v>33.367099999999994</v>
      </c>
      <c r="N33" s="8">
        <f t="shared" si="11"/>
        <v>1195.0571</v>
      </c>
    </row>
    <row r="34" spans="1:17" x14ac:dyDescent="0.25">
      <c r="A34" s="11">
        <v>36372</v>
      </c>
      <c r="B34" s="5">
        <f t="shared" si="7"/>
        <v>32</v>
      </c>
      <c r="C34" s="5">
        <f t="shared" si="8"/>
        <v>7</v>
      </c>
      <c r="D34" s="5">
        <f t="shared" si="9"/>
        <v>4</v>
      </c>
      <c r="E34" s="8">
        <v>50</v>
      </c>
      <c r="G34" s="8">
        <v>100</v>
      </c>
      <c r="J34" s="8">
        <f t="shared" si="4"/>
        <v>11.950570999999998</v>
      </c>
      <c r="L34" s="8">
        <f t="shared" si="10"/>
        <v>1100</v>
      </c>
      <c r="M34" s="8">
        <f t="shared" si="12"/>
        <v>45.31767099999999</v>
      </c>
      <c r="N34" s="8">
        <f t="shared" si="11"/>
        <v>1357.0076710000001</v>
      </c>
    </row>
    <row r="35" spans="1:17" x14ac:dyDescent="0.25">
      <c r="A35" s="11">
        <v>36403</v>
      </c>
      <c r="B35" s="5">
        <f t="shared" si="7"/>
        <v>32</v>
      </c>
      <c r="C35" s="5">
        <f t="shared" si="8"/>
        <v>7</v>
      </c>
      <c r="D35" s="5">
        <f t="shared" si="9"/>
        <v>4</v>
      </c>
      <c r="E35" s="8">
        <v>50</v>
      </c>
      <c r="G35" s="8">
        <v>100</v>
      </c>
      <c r="J35" s="8">
        <f t="shared" si="4"/>
        <v>13.57007671</v>
      </c>
      <c r="L35" s="8">
        <f t="shared" si="10"/>
        <v>1150</v>
      </c>
      <c r="M35" s="8">
        <f t="shared" si="12"/>
        <v>58.887747709999992</v>
      </c>
      <c r="N35" s="8">
        <f t="shared" si="11"/>
        <v>1520.57774771</v>
      </c>
    </row>
    <row r="36" spans="1:17" x14ac:dyDescent="0.25">
      <c r="A36" s="11">
        <v>36433</v>
      </c>
      <c r="B36" s="5">
        <f t="shared" si="7"/>
        <v>32</v>
      </c>
      <c r="C36" s="5">
        <f t="shared" si="8"/>
        <v>7</v>
      </c>
      <c r="D36" s="5">
        <f t="shared" si="9"/>
        <v>4</v>
      </c>
      <c r="E36" s="8">
        <v>50</v>
      </c>
      <c r="G36" s="8">
        <v>100</v>
      </c>
      <c r="J36" s="8">
        <f t="shared" si="4"/>
        <v>15.2057774771</v>
      </c>
      <c r="L36" s="8">
        <f t="shared" si="10"/>
        <v>1200</v>
      </c>
      <c r="M36" s="8">
        <f t="shared" si="12"/>
        <v>74.093525187099999</v>
      </c>
      <c r="N36" s="8">
        <f t="shared" si="11"/>
        <v>1685.7835251870999</v>
      </c>
    </row>
    <row r="37" spans="1:17" x14ac:dyDescent="0.25">
      <c r="A37" s="11">
        <v>36464</v>
      </c>
      <c r="B37" s="5">
        <f t="shared" si="7"/>
        <v>32</v>
      </c>
      <c r="C37" s="5">
        <f t="shared" si="8"/>
        <v>7</v>
      </c>
      <c r="D37" s="5">
        <f t="shared" si="9"/>
        <v>4</v>
      </c>
      <c r="E37" s="8">
        <v>50</v>
      </c>
      <c r="G37" s="8">
        <v>100</v>
      </c>
      <c r="J37" s="8">
        <f t="shared" si="4"/>
        <v>16.857835251870998</v>
      </c>
      <c r="L37" s="8">
        <f t="shared" si="10"/>
        <v>1250</v>
      </c>
      <c r="M37" s="8">
        <f t="shared" si="12"/>
        <v>90.951360438970994</v>
      </c>
      <c r="N37" s="8">
        <f t="shared" si="11"/>
        <v>1852.6413604389709</v>
      </c>
    </row>
    <row r="38" spans="1:17" x14ac:dyDescent="0.25">
      <c r="A38" s="11">
        <v>36494</v>
      </c>
      <c r="B38" s="5">
        <f t="shared" ref="B38:B53" si="13">ROUND((A38-$B$1-210)/365,0)</f>
        <v>32</v>
      </c>
      <c r="C38" s="5">
        <f t="shared" ref="C38:C53" si="14">ROUND((A38-$C$1-210)/365,0)</f>
        <v>7</v>
      </c>
      <c r="D38" s="5">
        <f t="shared" ref="D38:D53" si="15">ROUND((A38-$D$1-210)/365,0)</f>
        <v>4</v>
      </c>
      <c r="E38" s="8">
        <v>50</v>
      </c>
      <c r="G38" s="8">
        <v>100</v>
      </c>
      <c r="J38" s="8">
        <f t="shared" si="4"/>
        <v>18.526413604389706</v>
      </c>
      <c r="L38" s="8">
        <f t="shared" si="10"/>
        <v>1300</v>
      </c>
      <c r="M38" s="8">
        <f t="shared" si="12"/>
        <v>109.4777740433607</v>
      </c>
      <c r="N38" s="8">
        <f t="shared" si="11"/>
        <v>2021.1677740433606</v>
      </c>
    </row>
    <row r="39" spans="1:17" x14ac:dyDescent="0.25">
      <c r="A39" s="11">
        <v>36525</v>
      </c>
      <c r="B39" s="5">
        <f t="shared" si="13"/>
        <v>32</v>
      </c>
      <c r="C39" s="5">
        <f t="shared" si="14"/>
        <v>7</v>
      </c>
      <c r="D39" s="5">
        <f t="shared" si="15"/>
        <v>4</v>
      </c>
      <c r="E39" s="8">
        <v>50</v>
      </c>
      <c r="G39" s="8">
        <v>100</v>
      </c>
      <c r="J39" s="8">
        <f t="shared" si="4"/>
        <v>20.211677740433604</v>
      </c>
      <c r="L39" s="8">
        <f t="shared" si="10"/>
        <v>1350</v>
      </c>
      <c r="M39" s="8">
        <f t="shared" si="12"/>
        <v>129.68945178379431</v>
      </c>
      <c r="N39" s="8">
        <f t="shared" si="11"/>
        <v>2191.3794517837941</v>
      </c>
      <c r="P39" s="8">
        <f>M39</f>
        <v>129.68945178379431</v>
      </c>
      <c r="Q39" s="8">
        <f>IF(P39&lt;600,0,IF(P39&lt;1500,(P39-600)*0.15,(900*0.15)+((P39-1500))*0.28))</f>
        <v>0</v>
      </c>
    </row>
    <row r="40" spans="1:17" x14ac:dyDescent="0.25">
      <c r="A40" s="11">
        <v>36556</v>
      </c>
      <c r="B40" s="5">
        <f t="shared" si="13"/>
        <v>32</v>
      </c>
      <c r="C40" s="5">
        <f t="shared" si="14"/>
        <v>7</v>
      </c>
      <c r="D40" s="5">
        <f t="shared" si="15"/>
        <v>4</v>
      </c>
      <c r="E40" s="8">
        <v>50</v>
      </c>
      <c r="G40" s="8">
        <v>100</v>
      </c>
      <c r="H40" s="8">
        <v>-500</v>
      </c>
      <c r="J40" s="8">
        <f t="shared" si="4"/>
        <v>21.913794517837943</v>
      </c>
      <c r="L40" s="8">
        <f t="shared" si="10"/>
        <v>1400</v>
      </c>
      <c r="M40" s="8">
        <f>IF(K40=0,J40,K40)</f>
        <v>21.913794517837943</v>
      </c>
      <c r="N40" s="8">
        <f t="shared" si="11"/>
        <v>1863.2932463016321</v>
      </c>
    </row>
    <row r="41" spans="1:17" x14ac:dyDescent="0.25">
      <c r="A41" s="11">
        <v>36585</v>
      </c>
      <c r="B41" s="5">
        <f t="shared" si="13"/>
        <v>32</v>
      </c>
      <c r="C41" s="5">
        <f t="shared" si="14"/>
        <v>7</v>
      </c>
      <c r="D41" s="5">
        <f t="shared" si="15"/>
        <v>5</v>
      </c>
      <c r="E41" s="8">
        <v>75</v>
      </c>
      <c r="G41" s="8">
        <v>100</v>
      </c>
      <c r="J41" s="8">
        <f t="shared" si="4"/>
        <v>18.632932463016321</v>
      </c>
      <c r="L41" s="8">
        <f t="shared" ref="L41:L56" si="16">L40+E41</f>
        <v>1475</v>
      </c>
      <c r="M41" s="8">
        <f>IF(K41=0,M40+J41,M40+K41)</f>
        <v>40.54672698085426</v>
      </c>
      <c r="N41" s="8">
        <f t="shared" si="11"/>
        <v>2056.9261787646483</v>
      </c>
    </row>
    <row r="42" spans="1:17" x14ac:dyDescent="0.25">
      <c r="A42" s="11">
        <v>36616</v>
      </c>
      <c r="B42" s="5">
        <f t="shared" si="13"/>
        <v>32</v>
      </c>
      <c r="C42" s="5">
        <f t="shared" si="14"/>
        <v>7</v>
      </c>
      <c r="D42" s="5">
        <f t="shared" si="15"/>
        <v>5</v>
      </c>
      <c r="E42" s="8">
        <v>75</v>
      </c>
      <c r="G42" s="8">
        <v>100</v>
      </c>
      <c r="J42" s="8">
        <f t="shared" si="4"/>
        <v>20.569261787646482</v>
      </c>
      <c r="L42" s="8">
        <f t="shared" si="16"/>
        <v>1550</v>
      </c>
      <c r="M42" s="8">
        <f t="shared" ref="M42:M51" si="17">IF(K42=0,M41+J42,M41+K42)</f>
        <v>61.115988768500742</v>
      </c>
      <c r="N42" s="8">
        <f t="shared" si="11"/>
        <v>2252.4954405522949</v>
      </c>
    </row>
    <row r="43" spans="1:17" x14ac:dyDescent="0.25">
      <c r="A43" s="11">
        <v>36646</v>
      </c>
      <c r="B43" s="5">
        <f t="shared" si="13"/>
        <v>33</v>
      </c>
      <c r="C43" s="5">
        <f t="shared" si="14"/>
        <v>8</v>
      </c>
      <c r="D43" s="5">
        <f t="shared" si="15"/>
        <v>5</v>
      </c>
      <c r="E43" s="8">
        <v>75</v>
      </c>
      <c r="G43" s="8">
        <v>100</v>
      </c>
      <c r="I43" s="8">
        <f>-Q39</f>
        <v>0</v>
      </c>
      <c r="J43" s="8">
        <f t="shared" si="4"/>
        <v>22.524954405522948</v>
      </c>
      <c r="L43" s="8">
        <f t="shared" si="16"/>
        <v>1625</v>
      </c>
      <c r="M43" s="8">
        <f t="shared" si="17"/>
        <v>83.64094317402369</v>
      </c>
      <c r="N43" s="8">
        <f t="shared" ref="N43:N58" si="18">IF(K43=0,N42+E43+F43+G43+H43+I43+J43,N42+E43+F43+G43+H43+I43+K43)</f>
        <v>2450.0203949578176</v>
      </c>
    </row>
    <row r="44" spans="1:17" x14ac:dyDescent="0.25">
      <c r="A44" s="11">
        <v>36677</v>
      </c>
      <c r="B44" s="5">
        <f t="shared" si="13"/>
        <v>33</v>
      </c>
      <c r="C44" s="5">
        <f t="shared" si="14"/>
        <v>8</v>
      </c>
      <c r="D44" s="5">
        <f t="shared" si="15"/>
        <v>5</v>
      </c>
      <c r="E44" s="8">
        <v>75</v>
      </c>
      <c r="G44" s="8">
        <v>100</v>
      </c>
      <c r="J44" s="8">
        <f t="shared" si="4"/>
        <v>24.500203949578175</v>
      </c>
      <c r="L44" s="8">
        <f t="shared" si="16"/>
        <v>1700</v>
      </c>
      <c r="M44" s="8">
        <f t="shared" si="17"/>
        <v>108.14114712360187</v>
      </c>
      <c r="N44" s="8">
        <f t="shared" si="18"/>
        <v>2649.5205989073957</v>
      </c>
    </row>
    <row r="45" spans="1:17" x14ac:dyDescent="0.25">
      <c r="A45" s="11">
        <v>36707</v>
      </c>
      <c r="B45" s="5">
        <f t="shared" si="13"/>
        <v>33</v>
      </c>
      <c r="C45" s="5">
        <f t="shared" si="14"/>
        <v>8</v>
      </c>
      <c r="D45" s="5">
        <f t="shared" si="15"/>
        <v>5</v>
      </c>
      <c r="E45" s="8">
        <v>75</v>
      </c>
      <c r="G45" s="8">
        <v>100</v>
      </c>
      <c r="J45" s="8">
        <f t="shared" si="4"/>
        <v>26.495205989073956</v>
      </c>
      <c r="L45" s="8">
        <f t="shared" si="16"/>
        <v>1775</v>
      </c>
      <c r="M45" s="8">
        <f t="shared" si="17"/>
        <v>134.63635311267583</v>
      </c>
      <c r="N45" s="8">
        <f t="shared" si="18"/>
        <v>2851.0158048964695</v>
      </c>
    </row>
    <row r="46" spans="1:17" x14ac:dyDescent="0.25">
      <c r="A46" s="11">
        <v>36738</v>
      </c>
      <c r="B46" s="5">
        <f t="shared" si="13"/>
        <v>33</v>
      </c>
      <c r="C46" s="5">
        <f t="shared" si="14"/>
        <v>8</v>
      </c>
      <c r="D46" s="5">
        <f t="shared" si="15"/>
        <v>5</v>
      </c>
      <c r="E46" s="8">
        <v>75</v>
      </c>
      <c r="G46" s="8">
        <v>100</v>
      </c>
      <c r="J46" s="8">
        <f t="shared" si="4"/>
        <v>28.510158048964694</v>
      </c>
      <c r="L46" s="8">
        <f t="shared" si="16"/>
        <v>1850</v>
      </c>
      <c r="M46" s="8">
        <f t="shared" si="17"/>
        <v>163.14651116164052</v>
      </c>
      <c r="N46" s="8">
        <f t="shared" si="18"/>
        <v>3054.525962945434</v>
      </c>
    </row>
    <row r="47" spans="1:17" x14ac:dyDescent="0.25">
      <c r="A47" s="11">
        <v>36769</v>
      </c>
      <c r="B47" s="5">
        <f t="shared" si="13"/>
        <v>33</v>
      </c>
      <c r="C47" s="5">
        <f t="shared" si="14"/>
        <v>8</v>
      </c>
      <c r="D47" s="5">
        <f t="shared" si="15"/>
        <v>5</v>
      </c>
      <c r="E47" s="8">
        <v>75</v>
      </c>
      <c r="G47" s="8">
        <v>100</v>
      </c>
      <c r="J47" s="8">
        <f t="shared" si="4"/>
        <v>30.545259629454339</v>
      </c>
      <c r="L47" s="8">
        <f t="shared" si="16"/>
        <v>1925</v>
      </c>
      <c r="M47" s="8">
        <f t="shared" si="17"/>
        <v>193.69177079109485</v>
      </c>
      <c r="N47" s="8">
        <f t="shared" si="18"/>
        <v>3260.0712225748885</v>
      </c>
    </row>
    <row r="48" spans="1:17" x14ac:dyDescent="0.25">
      <c r="A48" s="11">
        <v>36799</v>
      </c>
      <c r="B48" s="5">
        <f t="shared" si="13"/>
        <v>33</v>
      </c>
      <c r="C48" s="5">
        <f t="shared" si="14"/>
        <v>8</v>
      </c>
      <c r="D48" s="5">
        <f t="shared" si="15"/>
        <v>5</v>
      </c>
      <c r="E48" s="8">
        <v>75</v>
      </c>
      <c r="G48" s="8">
        <v>100</v>
      </c>
      <c r="J48" s="8">
        <f t="shared" si="4"/>
        <v>32.600712225748886</v>
      </c>
      <c r="L48" s="8">
        <f t="shared" si="16"/>
        <v>2000</v>
      </c>
      <c r="M48" s="8">
        <f t="shared" si="17"/>
        <v>226.29248301684373</v>
      </c>
      <c r="N48" s="8">
        <f t="shared" si="18"/>
        <v>3467.6719348006372</v>
      </c>
    </row>
    <row r="49" spans="1:17" x14ac:dyDescent="0.25">
      <c r="A49" s="11">
        <v>36830</v>
      </c>
      <c r="B49" s="5">
        <f t="shared" si="13"/>
        <v>33</v>
      </c>
      <c r="C49" s="5">
        <f t="shared" si="14"/>
        <v>8</v>
      </c>
      <c r="D49" s="5">
        <f t="shared" si="15"/>
        <v>5</v>
      </c>
      <c r="E49" s="8">
        <v>75</v>
      </c>
      <c r="G49" s="8">
        <v>100</v>
      </c>
      <c r="J49" s="8">
        <f t="shared" si="4"/>
        <v>34.676719348006372</v>
      </c>
      <c r="L49" s="8">
        <f t="shared" si="16"/>
        <v>2075</v>
      </c>
      <c r="M49" s="8">
        <f t="shared" si="17"/>
        <v>260.9692023648501</v>
      </c>
      <c r="N49" s="8">
        <f t="shared" si="18"/>
        <v>3677.3486541486436</v>
      </c>
    </row>
    <row r="50" spans="1:17" x14ac:dyDescent="0.25">
      <c r="A50" s="11">
        <v>36860</v>
      </c>
      <c r="B50" s="5">
        <f t="shared" si="13"/>
        <v>33</v>
      </c>
      <c r="C50" s="5">
        <f t="shared" si="14"/>
        <v>8</v>
      </c>
      <c r="D50" s="5">
        <f t="shared" si="15"/>
        <v>5</v>
      </c>
      <c r="E50" s="8">
        <v>75</v>
      </c>
      <c r="G50" s="8">
        <v>100</v>
      </c>
      <c r="J50" s="8">
        <f t="shared" si="4"/>
        <v>36.773486541486434</v>
      </c>
      <c r="L50" s="8">
        <f t="shared" si="16"/>
        <v>2150</v>
      </c>
      <c r="M50" s="8">
        <f t="shared" si="17"/>
        <v>297.74268890633653</v>
      </c>
      <c r="N50" s="8">
        <f t="shared" si="18"/>
        <v>3889.12214069013</v>
      </c>
    </row>
    <row r="51" spans="1:17" x14ac:dyDescent="0.25">
      <c r="A51" s="11">
        <v>36891</v>
      </c>
      <c r="B51" s="5">
        <f t="shared" si="13"/>
        <v>33</v>
      </c>
      <c r="C51" s="5">
        <f t="shared" si="14"/>
        <v>8</v>
      </c>
      <c r="D51" s="5">
        <f t="shared" si="15"/>
        <v>5</v>
      </c>
      <c r="E51" s="8">
        <v>75</v>
      </c>
      <c r="G51" s="8">
        <v>100</v>
      </c>
      <c r="J51" s="8">
        <f t="shared" si="4"/>
        <v>38.891221406901302</v>
      </c>
      <c r="L51" s="8">
        <f t="shared" si="16"/>
        <v>2225</v>
      </c>
      <c r="M51" s="8">
        <f t="shared" si="17"/>
        <v>336.63391031323783</v>
      </c>
      <c r="N51" s="8">
        <f t="shared" si="18"/>
        <v>4103.0133620970309</v>
      </c>
      <c r="P51" s="8">
        <f>M51</f>
        <v>336.63391031323783</v>
      </c>
      <c r="Q51" s="8">
        <f>IF(P51&lt;600,0,IF(P51&lt;1500,(P51-600)*0.15,(900*0.15)+((P51-1500))*0.28))</f>
        <v>0</v>
      </c>
    </row>
    <row r="52" spans="1:17" x14ac:dyDescent="0.25">
      <c r="A52" s="11">
        <v>36922</v>
      </c>
      <c r="B52" s="5">
        <f t="shared" si="13"/>
        <v>33</v>
      </c>
      <c r="C52" s="5">
        <f t="shared" si="14"/>
        <v>8</v>
      </c>
      <c r="D52" s="5">
        <f t="shared" si="15"/>
        <v>5</v>
      </c>
      <c r="E52" s="8">
        <v>75</v>
      </c>
      <c r="G52" s="8">
        <v>100</v>
      </c>
      <c r="H52" s="8">
        <v>-500</v>
      </c>
      <c r="J52" s="8">
        <f t="shared" si="4"/>
        <v>41.030133620970311</v>
      </c>
      <c r="L52" s="8">
        <f t="shared" si="16"/>
        <v>2300</v>
      </c>
      <c r="M52" s="8">
        <f>IF(K52=0,J52,K52)</f>
        <v>41.030133620970311</v>
      </c>
      <c r="N52" s="8">
        <f t="shared" si="18"/>
        <v>3819.0434957180014</v>
      </c>
    </row>
    <row r="53" spans="1:17" x14ac:dyDescent="0.25">
      <c r="A53" s="11">
        <v>36950</v>
      </c>
      <c r="B53" s="5">
        <f t="shared" si="13"/>
        <v>33</v>
      </c>
      <c r="C53" s="5">
        <f t="shared" si="14"/>
        <v>8</v>
      </c>
      <c r="D53" s="5">
        <f t="shared" si="15"/>
        <v>6</v>
      </c>
      <c r="E53" s="8">
        <v>75</v>
      </c>
      <c r="G53" s="8">
        <v>100</v>
      </c>
      <c r="J53" s="8">
        <f t="shared" si="4"/>
        <v>38.19043495718001</v>
      </c>
      <c r="L53" s="8">
        <f t="shared" si="16"/>
        <v>2375</v>
      </c>
      <c r="M53" s="8">
        <f>IF(K53=0,M52+J53,M52+K53)</f>
        <v>79.220568578150321</v>
      </c>
      <c r="N53" s="8">
        <f t="shared" si="18"/>
        <v>4032.2339306751815</v>
      </c>
    </row>
    <row r="54" spans="1:17" x14ac:dyDescent="0.25">
      <c r="A54" s="11">
        <v>36981</v>
      </c>
      <c r="B54" s="5">
        <f t="shared" ref="B54:B69" si="19">ROUND((A54-$B$1-210)/365,0)</f>
        <v>33</v>
      </c>
      <c r="C54" s="5">
        <f t="shared" ref="C54:C69" si="20">ROUND((A54-$C$1-210)/365,0)</f>
        <v>8</v>
      </c>
      <c r="D54" s="5">
        <f t="shared" ref="D54:D69" si="21">ROUND((A54-$D$1-210)/365,0)</f>
        <v>6</v>
      </c>
      <c r="E54" s="8">
        <v>75</v>
      </c>
      <c r="G54" s="8">
        <v>100</v>
      </c>
      <c r="J54" s="8">
        <f t="shared" si="4"/>
        <v>40.322339306751815</v>
      </c>
      <c r="L54" s="8">
        <f t="shared" si="16"/>
        <v>2450</v>
      </c>
      <c r="M54" s="8">
        <f t="shared" ref="M54:M63" si="22">IF(K54=0,M53+J54,M53+K54)</f>
        <v>119.54290788490214</v>
      </c>
      <c r="N54" s="8">
        <f t="shared" si="18"/>
        <v>4247.5562699819338</v>
      </c>
    </row>
    <row r="55" spans="1:17" x14ac:dyDescent="0.25">
      <c r="A55" s="11">
        <v>37011</v>
      </c>
      <c r="B55" s="5">
        <f t="shared" si="19"/>
        <v>34</v>
      </c>
      <c r="C55" s="5">
        <f t="shared" si="20"/>
        <v>9</v>
      </c>
      <c r="D55" s="5">
        <f t="shared" si="21"/>
        <v>6</v>
      </c>
      <c r="E55" s="8">
        <v>75</v>
      </c>
      <c r="G55" s="8">
        <v>100</v>
      </c>
      <c r="I55" s="8">
        <f>-Q51</f>
        <v>0</v>
      </c>
      <c r="J55" s="8">
        <f t="shared" si="4"/>
        <v>42.475562699819335</v>
      </c>
      <c r="L55" s="8">
        <f t="shared" si="16"/>
        <v>2525</v>
      </c>
      <c r="M55" s="8">
        <f t="shared" si="22"/>
        <v>162.01847058472146</v>
      </c>
      <c r="N55" s="8">
        <f t="shared" si="18"/>
        <v>4465.0318326817533</v>
      </c>
    </row>
    <row r="56" spans="1:17" x14ac:dyDescent="0.25">
      <c r="A56" s="11">
        <v>37042</v>
      </c>
      <c r="B56" s="5">
        <f t="shared" si="19"/>
        <v>34</v>
      </c>
      <c r="C56" s="5">
        <f t="shared" si="20"/>
        <v>9</v>
      </c>
      <c r="D56" s="5">
        <f t="shared" si="21"/>
        <v>6</v>
      </c>
      <c r="E56" s="8">
        <v>75</v>
      </c>
      <c r="G56" s="8">
        <v>100</v>
      </c>
      <c r="J56" s="8">
        <f t="shared" si="4"/>
        <v>44.650318326817533</v>
      </c>
      <c r="L56" s="8">
        <f t="shared" si="16"/>
        <v>2600</v>
      </c>
      <c r="M56" s="8">
        <f t="shared" si="22"/>
        <v>206.668788911539</v>
      </c>
      <c r="N56" s="8">
        <f t="shared" si="18"/>
        <v>4684.6821510085711</v>
      </c>
    </row>
    <row r="57" spans="1:17" x14ac:dyDescent="0.25">
      <c r="A57" s="11">
        <v>37072</v>
      </c>
      <c r="B57" s="5">
        <f t="shared" si="19"/>
        <v>34</v>
      </c>
      <c r="C57" s="5">
        <f t="shared" si="20"/>
        <v>9</v>
      </c>
      <c r="D57" s="5">
        <f t="shared" si="21"/>
        <v>6</v>
      </c>
      <c r="E57" s="8">
        <v>75</v>
      </c>
      <c r="G57" s="8">
        <v>100</v>
      </c>
      <c r="J57" s="8">
        <f t="shared" si="4"/>
        <v>46.846821510085711</v>
      </c>
      <c r="L57" s="8">
        <f t="shared" ref="L57:L72" si="23">L56+E57</f>
        <v>2675</v>
      </c>
      <c r="M57" s="8">
        <f t="shared" si="22"/>
        <v>253.5156104216247</v>
      </c>
      <c r="N57" s="8">
        <f t="shared" si="18"/>
        <v>4906.5289725186567</v>
      </c>
    </row>
    <row r="58" spans="1:17" x14ac:dyDescent="0.25">
      <c r="A58" s="11">
        <v>37103</v>
      </c>
      <c r="B58" s="5">
        <f t="shared" si="19"/>
        <v>34</v>
      </c>
      <c r="C58" s="5">
        <f t="shared" si="20"/>
        <v>9</v>
      </c>
      <c r="D58" s="5">
        <f t="shared" si="21"/>
        <v>6</v>
      </c>
      <c r="E58" s="8">
        <v>75</v>
      </c>
      <c r="G58" s="8">
        <v>100</v>
      </c>
      <c r="J58" s="8">
        <f t="shared" si="4"/>
        <v>49.065289725186567</v>
      </c>
      <c r="L58" s="8">
        <f t="shared" si="23"/>
        <v>2750</v>
      </c>
      <c r="M58" s="8">
        <f t="shared" si="22"/>
        <v>302.58090014681125</v>
      </c>
      <c r="N58" s="8">
        <f t="shared" si="18"/>
        <v>5130.5942622438433</v>
      </c>
    </row>
    <row r="59" spans="1:17" x14ac:dyDescent="0.25">
      <c r="A59" s="11">
        <v>37134</v>
      </c>
      <c r="B59" s="5">
        <f t="shared" si="19"/>
        <v>34</v>
      </c>
      <c r="C59" s="5">
        <f t="shared" si="20"/>
        <v>9</v>
      </c>
      <c r="D59" s="5">
        <f t="shared" si="21"/>
        <v>6</v>
      </c>
      <c r="E59" s="8">
        <v>75</v>
      </c>
      <c r="G59" s="8">
        <v>100</v>
      </c>
      <c r="J59" s="8">
        <f t="shared" si="4"/>
        <v>51.30594262243843</v>
      </c>
      <c r="L59" s="8">
        <f t="shared" si="23"/>
        <v>2825</v>
      </c>
      <c r="M59" s="8">
        <f t="shared" si="22"/>
        <v>353.88684276924965</v>
      </c>
      <c r="N59" s="8">
        <f t="shared" ref="N59:N74" si="24">IF(K59=0,N58+E59+F59+G59+H59+I59+J59,N58+E59+F59+G59+H59+I59+K59)</f>
        <v>5356.9002048662815</v>
      </c>
    </row>
    <row r="60" spans="1:17" x14ac:dyDescent="0.25">
      <c r="A60" s="11">
        <v>37164</v>
      </c>
      <c r="B60" s="5">
        <f t="shared" si="19"/>
        <v>34</v>
      </c>
      <c r="C60" s="5">
        <f t="shared" si="20"/>
        <v>9</v>
      </c>
      <c r="D60" s="5">
        <f t="shared" si="21"/>
        <v>6</v>
      </c>
      <c r="E60" s="8">
        <v>75</v>
      </c>
      <c r="G60" s="8">
        <v>100</v>
      </c>
      <c r="J60" s="8">
        <f t="shared" si="4"/>
        <v>53.56900204866281</v>
      </c>
      <c r="L60" s="8">
        <f t="shared" si="23"/>
        <v>2900</v>
      </c>
      <c r="M60" s="8">
        <f t="shared" si="22"/>
        <v>407.45584481791246</v>
      </c>
      <c r="N60" s="8">
        <f t="shared" si="24"/>
        <v>5585.4692069149442</v>
      </c>
    </row>
    <row r="61" spans="1:17" x14ac:dyDescent="0.25">
      <c r="A61" s="11">
        <v>37195</v>
      </c>
      <c r="B61" s="5">
        <f t="shared" si="19"/>
        <v>34</v>
      </c>
      <c r="C61" s="5">
        <f t="shared" si="20"/>
        <v>9</v>
      </c>
      <c r="D61" s="5">
        <f t="shared" si="21"/>
        <v>6</v>
      </c>
      <c r="E61" s="8">
        <v>75</v>
      </c>
      <c r="G61" s="8">
        <v>100</v>
      </c>
      <c r="J61" s="8">
        <f t="shared" si="4"/>
        <v>55.854692069149444</v>
      </c>
      <c r="L61" s="8">
        <f t="shared" si="23"/>
        <v>2975</v>
      </c>
      <c r="M61" s="8">
        <f t="shared" si="22"/>
        <v>463.31053688706191</v>
      </c>
      <c r="N61" s="8">
        <f t="shared" si="24"/>
        <v>5816.3238989840938</v>
      </c>
    </row>
    <row r="62" spans="1:17" x14ac:dyDescent="0.25">
      <c r="A62" s="11">
        <v>37225</v>
      </c>
      <c r="B62" s="5">
        <f t="shared" si="19"/>
        <v>34</v>
      </c>
      <c r="C62" s="5">
        <f t="shared" si="20"/>
        <v>9</v>
      </c>
      <c r="D62" s="5">
        <f t="shared" si="21"/>
        <v>6</v>
      </c>
      <c r="E62" s="8">
        <v>75</v>
      </c>
      <c r="G62" s="8">
        <v>100</v>
      </c>
      <c r="J62" s="8">
        <f t="shared" si="4"/>
        <v>58.163238989840941</v>
      </c>
      <c r="L62" s="8">
        <f t="shared" si="23"/>
        <v>3050</v>
      </c>
      <c r="M62" s="8">
        <f t="shared" si="22"/>
        <v>521.47377587690289</v>
      </c>
      <c r="N62" s="8">
        <f t="shared" si="24"/>
        <v>6049.4871379739352</v>
      </c>
    </row>
    <row r="63" spans="1:17" x14ac:dyDescent="0.25">
      <c r="A63" s="11">
        <v>37256</v>
      </c>
      <c r="B63" s="5">
        <f t="shared" si="19"/>
        <v>34</v>
      </c>
      <c r="C63" s="5">
        <f t="shared" si="20"/>
        <v>9</v>
      </c>
      <c r="D63" s="5">
        <f t="shared" si="21"/>
        <v>6</v>
      </c>
      <c r="E63" s="8">
        <v>75</v>
      </c>
      <c r="G63" s="8">
        <v>100</v>
      </c>
      <c r="J63" s="8">
        <f t="shared" si="4"/>
        <v>60.494871379739351</v>
      </c>
      <c r="L63" s="8">
        <f t="shared" si="23"/>
        <v>3125</v>
      </c>
      <c r="M63" s="8">
        <f t="shared" si="22"/>
        <v>581.96864725664227</v>
      </c>
      <c r="N63" s="8">
        <f t="shared" si="24"/>
        <v>6284.9820093536746</v>
      </c>
      <c r="P63" s="8">
        <f>M63</f>
        <v>581.96864725664227</v>
      </c>
      <c r="Q63" s="8">
        <f>IF(P63&lt;600,0,IF(P63&lt;1500,(P63-600)*0.15,(900*0.15)+((P63-1500))*0.28))</f>
        <v>0</v>
      </c>
    </row>
    <row r="64" spans="1:17" x14ac:dyDescent="0.25">
      <c r="A64" s="11">
        <v>37287</v>
      </c>
      <c r="B64" s="5">
        <f t="shared" si="19"/>
        <v>34</v>
      </c>
      <c r="C64" s="5">
        <f t="shared" si="20"/>
        <v>9</v>
      </c>
      <c r="D64" s="5">
        <f t="shared" si="21"/>
        <v>6</v>
      </c>
      <c r="E64" s="8">
        <v>175</v>
      </c>
      <c r="H64" s="8">
        <v>-500</v>
      </c>
      <c r="J64" s="8">
        <f t="shared" si="4"/>
        <v>62.849820093536742</v>
      </c>
      <c r="L64" s="8">
        <f t="shared" si="23"/>
        <v>3300</v>
      </c>
      <c r="M64" s="8">
        <f>IF(K64=0,J64,K64)</f>
        <v>62.849820093536742</v>
      </c>
      <c r="N64" s="8">
        <f t="shared" si="24"/>
        <v>6022.831829447211</v>
      </c>
    </row>
    <row r="65" spans="1:17" x14ac:dyDescent="0.25">
      <c r="A65" s="11">
        <v>37315</v>
      </c>
      <c r="B65" s="5">
        <f t="shared" si="19"/>
        <v>34</v>
      </c>
      <c r="C65" s="5">
        <f t="shared" si="20"/>
        <v>9</v>
      </c>
      <c r="D65" s="5">
        <f t="shared" si="21"/>
        <v>7</v>
      </c>
      <c r="E65" s="8">
        <v>175</v>
      </c>
      <c r="J65" s="8">
        <f t="shared" si="4"/>
        <v>60.228318294472103</v>
      </c>
      <c r="L65" s="8">
        <f t="shared" si="23"/>
        <v>3475</v>
      </c>
      <c r="M65" s="8">
        <f>IF(K65=0,M64+J65,M64+K65)</f>
        <v>123.07813838800885</v>
      </c>
      <c r="N65" s="8">
        <f t="shared" si="24"/>
        <v>6258.0601477416831</v>
      </c>
    </row>
    <row r="66" spans="1:17" x14ac:dyDescent="0.25">
      <c r="A66" s="11">
        <v>37346</v>
      </c>
      <c r="B66" s="5">
        <f t="shared" si="19"/>
        <v>34</v>
      </c>
      <c r="C66" s="5">
        <f t="shared" si="20"/>
        <v>9</v>
      </c>
      <c r="D66" s="5">
        <f t="shared" si="21"/>
        <v>7</v>
      </c>
      <c r="E66" s="8">
        <v>175</v>
      </c>
      <c r="J66" s="8">
        <f t="shared" si="4"/>
        <v>62.580601477416828</v>
      </c>
      <c r="L66" s="8">
        <f t="shared" si="23"/>
        <v>3650</v>
      </c>
      <c r="M66" s="8">
        <f t="shared" ref="M66:M75" si="25">IF(K66=0,M65+J66,M65+K66)</f>
        <v>185.65873986542567</v>
      </c>
      <c r="N66" s="8">
        <f t="shared" si="24"/>
        <v>6495.6407492191001</v>
      </c>
    </row>
    <row r="67" spans="1:17" x14ac:dyDescent="0.25">
      <c r="A67" s="11">
        <v>37376</v>
      </c>
      <c r="B67" s="5">
        <f t="shared" si="19"/>
        <v>35</v>
      </c>
      <c r="C67" s="5">
        <f t="shared" si="20"/>
        <v>10</v>
      </c>
      <c r="D67" s="5">
        <f t="shared" si="21"/>
        <v>7</v>
      </c>
      <c r="E67" s="8">
        <v>175</v>
      </c>
      <c r="I67" s="8">
        <f>-Q63</f>
        <v>0</v>
      </c>
      <c r="J67" s="8">
        <f t="shared" si="4"/>
        <v>64.956407492190991</v>
      </c>
      <c r="L67" s="8">
        <f t="shared" si="23"/>
        <v>3825</v>
      </c>
      <c r="M67" s="8">
        <f t="shared" si="25"/>
        <v>250.61514735761665</v>
      </c>
      <c r="N67" s="8">
        <f t="shared" si="24"/>
        <v>6735.5971567112911</v>
      </c>
    </row>
    <row r="68" spans="1:17" x14ac:dyDescent="0.25">
      <c r="A68" s="11">
        <v>37407</v>
      </c>
      <c r="B68" s="5">
        <f t="shared" si="19"/>
        <v>35</v>
      </c>
      <c r="C68" s="5">
        <f t="shared" si="20"/>
        <v>10</v>
      </c>
      <c r="D68" s="5">
        <f t="shared" si="21"/>
        <v>7</v>
      </c>
      <c r="E68" s="8">
        <v>175</v>
      </c>
      <c r="J68" s="8">
        <f t="shared" si="4"/>
        <v>67.355971567112917</v>
      </c>
      <c r="L68" s="8">
        <f t="shared" si="23"/>
        <v>4000</v>
      </c>
      <c r="M68" s="8">
        <f t="shared" si="25"/>
        <v>317.97111892472958</v>
      </c>
      <c r="N68" s="8">
        <f t="shared" si="24"/>
        <v>6977.9531282784037</v>
      </c>
    </row>
    <row r="69" spans="1:17" x14ac:dyDescent="0.25">
      <c r="A69" s="11">
        <v>37437</v>
      </c>
      <c r="B69" s="5">
        <f t="shared" si="19"/>
        <v>35</v>
      </c>
      <c r="C69" s="5">
        <f t="shared" si="20"/>
        <v>10</v>
      </c>
      <c r="D69" s="5">
        <f t="shared" si="21"/>
        <v>7</v>
      </c>
      <c r="E69" s="8">
        <v>175</v>
      </c>
      <c r="J69" s="8">
        <f t="shared" si="4"/>
        <v>69.779531282784035</v>
      </c>
      <c r="L69" s="8">
        <f t="shared" si="23"/>
        <v>4175</v>
      </c>
      <c r="M69" s="8">
        <f t="shared" si="25"/>
        <v>387.75065020751362</v>
      </c>
      <c r="N69" s="8">
        <f t="shared" si="24"/>
        <v>7222.7326595611876</v>
      </c>
    </row>
    <row r="70" spans="1:17" x14ac:dyDescent="0.25">
      <c r="A70" s="11">
        <v>37468</v>
      </c>
      <c r="B70" s="5">
        <f t="shared" ref="B70:B85" si="26">ROUND((A70-$B$1-210)/365,0)</f>
        <v>35</v>
      </c>
      <c r="C70" s="5">
        <f t="shared" ref="C70:C85" si="27">ROUND((A70-$C$1-210)/365,0)</f>
        <v>10</v>
      </c>
      <c r="D70" s="5">
        <f t="shared" ref="D70:D85" si="28">ROUND((A70-$D$1-210)/365,0)</f>
        <v>7</v>
      </c>
      <c r="E70" s="8">
        <v>175</v>
      </c>
      <c r="J70" s="8">
        <f t="shared" si="4"/>
        <v>72.227326595611871</v>
      </c>
      <c r="L70" s="8">
        <f t="shared" si="23"/>
        <v>4350</v>
      </c>
      <c r="M70" s="8">
        <f t="shared" si="25"/>
        <v>459.9779768031255</v>
      </c>
      <c r="N70" s="8">
        <f t="shared" si="24"/>
        <v>7469.9599861567995</v>
      </c>
    </row>
    <row r="71" spans="1:17" x14ac:dyDescent="0.25">
      <c r="A71" s="11">
        <v>37499</v>
      </c>
      <c r="B71" s="5">
        <f t="shared" si="26"/>
        <v>35</v>
      </c>
      <c r="C71" s="5">
        <f t="shared" si="27"/>
        <v>10</v>
      </c>
      <c r="D71" s="5">
        <f t="shared" si="28"/>
        <v>7</v>
      </c>
      <c r="E71" s="8">
        <v>175</v>
      </c>
      <c r="J71" s="8">
        <f t="shared" si="4"/>
        <v>74.699599861567989</v>
      </c>
      <c r="L71" s="8">
        <f t="shared" si="23"/>
        <v>4525</v>
      </c>
      <c r="M71" s="8">
        <f t="shared" si="25"/>
        <v>534.67757666469345</v>
      </c>
      <c r="N71" s="8">
        <f t="shared" si="24"/>
        <v>7719.659586018367</v>
      </c>
    </row>
    <row r="72" spans="1:17" x14ac:dyDescent="0.25">
      <c r="A72" s="11">
        <v>37529</v>
      </c>
      <c r="B72" s="5">
        <f t="shared" si="26"/>
        <v>35</v>
      </c>
      <c r="C72" s="5">
        <f t="shared" si="27"/>
        <v>10</v>
      </c>
      <c r="D72" s="5">
        <f t="shared" si="28"/>
        <v>7</v>
      </c>
      <c r="E72" s="8">
        <v>175</v>
      </c>
      <c r="J72" s="8">
        <f t="shared" ref="J72:J135" si="29">N71*$J$1/12</f>
        <v>77.196595860183663</v>
      </c>
      <c r="L72" s="8">
        <f t="shared" si="23"/>
        <v>4700</v>
      </c>
      <c r="M72" s="8">
        <f t="shared" si="25"/>
        <v>611.87417252487717</v>
      </c>
      <c r="N72" s="8">
        <f t="shared" si="24"/>
        <v>7971.8561818785511</v>
      </c>
    </row>
    <row r="73" spans="1:17" x14ac:dyDescent="0.25">
      <c r="A73" s="11">
        <v>37560</v>
      </c>
      <c r="B73" s="5">
        <f t="shared" si="26"/>
        <v>35</v>
      </c>
      <c r="C73" s="5">
        <f t="shared" si="27"/>
        <v>10</v>
      </c>
      <c r="D73" s="5">
        <f t="shared" si="28"/>
        <v>7</v>
      </c>
      <c r="E73" s="8">
        <v>175</v>
      </c>
      <c r="J73" s="8">
        <f t="shared" si="29"/>
        <v>79.718561818785517</v>
      </c>
      <c r="L73" s="8">
        <f t="shared" ref="L73:L88" si="30">L72+E73</f>
        <v>4875</v>
      </c>
      <c r="M73" s="8">
        <f t="shared" si="25"/>
        <v>691.59273434366264</v>
      </c>
      <c r="N73" s="8">
        <f t="shared" si="24"/>
        <v>8226.5747436973361</v>
      </c>
    </row>
    <row r="74" spans="1:17" x14ac:dyDescent="0.25">
      <c r="A74" s="11">
        <v>37590</v>
      </c>
      <c r="B74" s="5">
        <f t="shared" si="26"/>
        <v>35</v>
      </c>
      <c r="C74" s="5">
        <f t="shared" si="27"/>
        <v>10</v>
      </c>
      <c r="D74" s="5">
        <f t="shared" si="28"/>
        <v>7</v>
      </c>
      <c r="E74" s="8">
        <v>175</v>
      </c>
      <c r="J74" s="8">
        <f t="shared" si="29"/>
        <v>82.265747436973356</v>
      </c>
      <c r="L74" s="8">
        <f t="shared" si="30"/>
        <v>5050</v>
      </c>
      <c r="M74" s="8">
        <f t="shared" si="25"/>
        <v>773.858481780636</v>
      </c>
      <c r="N74" s="8">
        <f t="shared" si="24"/>
        <v>8483.8404911343096</v>
      </c>
    </row>
    <row r="75" spans="1:17" x14ac:dyDescent="0.25">
      <c r="A75" s="11">
        <v>37621</v>
      </c>
      <c r="B75" s="5">
        <f t="shared" si="26"/>
        <v>35</v>
      </c>
      <c r="C75" s="5">
        <f t="shared" si="27"/>
        <v>10</v>
      </c>
      <c r="D75" s="5">
        <f t="shared" si="28"/>
        <v>7</v>
      </c>
      <c r="E75" s="8">
        <v>175</v>
      </c>
      <c r="J75" s="8">
        <f t="shared" si="29"/>
        <v>84.83840491134309</v>
      </c>
      <c r="L75" s="8">
        <f t="shared" si="30"/>
        <v>5225</v>
      </c>
      <c r="M75" s="8">
        <f t="shared" si="25"/>
        <v>858.6968866919791</v>
      </c>
      <c r="N75" s="8">
        <f t="shared" ref="N75:N90" si="31">IF(K75=0,N74+E75+F75+G75+H75+I75+J75,N74+E75+F75+G75+H75+I75+K75)</f>
        <v>8743.6788960456524</v>
      </c>
      <c r="P75" s="8">
        <f>M75</f>
        <v>858.6968866919791</v>
      </c>
      <c r="Q75" s="8">
        <f>IF(P75&lt;600,0,IF(P75&lt;1500,(P75-600)*0.15,(900*0.15)+((P75-1500))*0.28))</f>
        <v>38.804533003796863</v>
      </c>
    </row>
    <row r="76" spans="1:17" x14ac:dyDescent="0.25">
      <c r="A76" s="11">
        <v>37652</v>
      </c>
      <c r="B76" s="5">
        <f t="shared" si="26"/>
        <v>35</v>
      </c>
      <c r="C76" s="5">
        <f t="shared" si="27"/>
        <v>10</v>
      </c>
      <c r="D76" s="5">
        <f t="shared" si="28"/>
        <v>7</v>
      </c>
      <c r="E76" s="8">
        <v>175</v>
      </c>
      <c r="H76" s="8">
        <v>-500</v>
      </c>
      <c r="J76" s="8">
        <f t="shared" si="29"/>
        <v>87.436788960456525</v>
      </c>
      <c r="L76" s="8">
        <f t="shared" si="30"/>
        <v>5400</v>
      </c>
      <c r="M76" s="8">
        <f>IF(K76=0,J76,K76)</f>
        <v>87.436788960456525</v>
      </c>
      <c r="N76" s="8">
        <f t="shared" si="31"/>
        <v>8506.1156850061088</v>
      </c>
    </row>
    <row r="77" spans="1:17" x14ac:dyDescent="0.25">
      <c r="A77" s="11">
        <v>37680</v>
      </c>
      <c r="B77" s="5">
        <f t="shared" si="26"/>
        <v>35</v>
      </c>
      <c r="C77" s="5">
        <f t="shared" si="27"/>
        <v>10</v>
      </c>
      <c r="D77" s="5">
        <f t="shared" si="28"/>
        <v>8</v>
      </c>
      <c r="E77" s="8">
        <v>175</v>
      </c>
      <c r="J77" s="8">
        <f t="shared" si="29"/>
        <v>85.061156850061082</v>
      </c>
      <c r="L77" s="8">
        <f t="shared" si="30"/>
        <v>5575</v>
      </c>
      <c r="M77" s="8">
        <f>IF(K77=0,M76+J77,M76+K77)</f>
        <v>172.49794581051759</v>
      </c>
      <c r="N77" s="8">
        <f t="shared" si="31"/>
        <v>8766.1768418561696</v>
      </c>
    </row>
    <row r="78" spans="1:17" x14ac:dyDescent="0.25">
      <c r="A78" s="11">
        <v>37711</v>
      </c>
      <c r="B78" s="5">
        <f t="shared" si="26"/>
        <v>35</v>
      </c>
      <c r="C78" s="5">
        <f t="shared" si="27"/>
        <v>10</v>
      </c>
      <c r="D78" s="5">
        <f t="shared" si="28"/>
        <v>8</v>
      </c>
      <c r="E78" s="8">
        <v>175</v>
      </c>
      <c r="J78" s="8">
        <f t="shared" si="29"/>
        <v>87.661768418561692</v>
      </c>
      <c r="L78" s="8">
        <f t="shared" si="30"/>
        <v>5750</v>
      </c>
      <c r="M78" s="8">
        <f t="shared" ref="M78:M87" si="32">IF(K78=0,M77+J78,M77+K78)</f>
        <v>260.15971422907927</v>
      </c>
      <c r="N78" s="8">
        <f t="shared" si="31"/>
        <v>9028.8386102747318</v>
      </c>
    </row>
    <row r="79" spans="1:17" x14ac:dyDescent="0.25">
      <c r="A79" s="11">
        <v>37741</v>
      </c>
      <c r="B79" s="5">
        <f t="shared" si="26"/>
        <v>36</v>
      </c>
      <c r="C79" s="5">
        <f t="shared" si="27"/>
        <v>11</v>
      </c>
      <c r="D79" s="5">
        <f t="shared" si="28"/>
        <v>8</v>
      </c>
      <c r="E79" s="8">
        <v>175</v>
      </c>
      <c r="I79" s="8">
        <f>-Q75</f>
        <v>-38.804533003796863</v>
      </c>
      <c r="J79" s="8">
        <f t="shared" si="29"/>
        <v>90.28838610274731</v>
      </c>
      <c r="L79" s="8">
        <f t="shared" si="30"/>
        <v>5925</v>
      </c>
      <c r="M79" s="8">
        <f t="shared" si="32"/>
        <v>350.44810033182659</v>
      </c>
      <c r="N79" s="8">
        <f t="shared" si="31"/>
        <v>9255.3224633736827</v>
      </c>
    </row>
    <row r="80" spans="1:17" x14ac:dyDescent="0.25">
      <c r="A80" s="11">
        <v>37772</v>
      </c>
      <c r="B80" s="5">
        <f t="shared" si="26"/>
        <v>36</v>
      </c>
      <c r="C80" s="5">
        <f t="shared" si="27"/>
        <v>11</v>
      </c>
      <c r="D80" s="5">
        <f t="shared" si="28"/>
        <v>8</v>
      </c>
      <c r="E80" s="8">
        <v>175</v>
      </c>
      <c r="J80" s="8">
        <f t="shared" si="29"/>
        <v>92.553224633736818</v>
      </c>
      <c r="L80" s="8">
        <f t="shared" si="30"/>
        <v>6100</v>
      </c>
      <c r="M80" s="8">
        <f t="shared" si="32"/>
        <v>443.00132496556341</v>
      </c>
      <c r="N80" s="8">
        <f t="shared" si="31"/>
        <v>9522.8756880074197</v>
      </c>
    </row>
    <row r="81" spans="1:17" x14ac:dyDescent="0.25">
      <c r="A81" s="11">
        <v>37802</v>
      </c>
      <c r="B81" s="5">
        <f t="shared" si="26"/>
        <v>36</v>
      </c>
      <c r="C81" s="5">
        <f t="shared" si="27"/>
        <v>11</v>
      </c>
      <c r="D81" s="5">
        <f t="shared" si="28"/>
        <v>8</v>
      </c>
      <c r="E81" s="8">
        <v>175</v>
      </c>
      <c r="J81" s="8">
        <f t="shared" si="29"/>
        <v>95.228756880074187</v>
      </c>
      <c r="L81" s="8">
        <f t="shared" si="30"/>
        <v>6275</v>
      </c>
      <c r="M81" s="8">
        <f t="shared" si="32"/>
        <v>538.23008184563764</v>
      </c>
      <c r="N81" s="8">
        <f t="shared" si="31"/>
        <v>9793.1044448874945</v>
      </c>
    </row>
    <row r="82" spans="1:17" x14ac:dyDescent="0.25">
      <c r="A82" s="11">
        <v>37833</v>
      </c>
      <c r="B82" s="5">
        <f t="shared" si="26"/>
        <v>36</v>
      </c>
      <c r="C82" s="5">
        <f t="shared" si="27"/>
        <v>11</v>
      </c>
      <c r="D82" s="5">
        <f t="shared" si="28"/>
        <v>8</v>
      </c>
      <c r="E82" s="8">
        <v>175</v>
      </c>
      <c r="J82" s="8">
        <f t="shared" si="29"/>
        <v>97.931044448874943</v>
      </c>
      <c r="L82" s="8">
        <f t="shared" si="30"/>
        <v>6450</v>
      </c>
      <c r="M82" s="8">
        <f t="shared" si="32"/>
        <v>636.16112629451254</v>
      </c>
      <c r="N82" s="8">
        <f t="shared" si="31"/>
        <v>10066.035489336369</v>
      </c>
    </row>
    <row r="83" spans="1:17" x14ac:dyDescent="0.25">
      <c r="A83" s="11">
        <v>37864</v>
      </c>
      <c r="B83" s="5">
        <f t="shared" si="26"/>
        <v>36</v>
      </c>
      <c r="C83" s="5">
        <f t="shared" si="27"/>
        <v>11</v>
      </c>
      <c r="D83" s="5">
        <f t="shared" si="28"/>
        <v>8</v>
      </c>
      <c r="E83" s="8">
        <v>175</v>
      </c>
      <c r="J83" s="8">
        <f t="shared" si="29"/>
        <v>100.66035489336367</v>
      </c>
      <c r="L83" s="8">
        <f t="shared" si="30"/>
        <v>6625</v>
      </c>
      <c r="M83" s="8">
        <f t="shared" si="32"/>
        <v>736.8214811878762</v>
      </c>
      <c r="N83" s="8">
        <f t="shared" si="31"/>
        <v>10341.695844229733</v>
      </c>
    </row>
    <row r="84" spans="1:17" x14ac:dyDescent="0.25">
      <c r="A84" s="11">
        <v>37894</v>
      </c>
      <c r="B84" s="5">
        <f t="shared" si="26"/>
        <v>36</v>
      </c>
      <c r="C84" s="5">
        <f t="shared" si="27"/>
        <v>11</v>
      </c>
      <c r="D84" s="5">
        <f t="shared" si="28"/>
        <v>8</v>
      </c>
      <c r="E84" s="8">
        <v>175</v>
      </c>
      <c r="J84" s="8">
        <f t="shared" si="29"/>
        <v>103.41695844229731</v>
      </c>
      <c r="L84" s="8">
        <f t="shared" si="30"/>
        <v>6800</v>
      </c>
      <c r="M84" s="8">
        <f t="shared" si="32"/>
        <v>840.2384396301735</v>
      </c>
      <c r="N84" s="8">
        <f t="shared" si="31"/>
        <v>10620.112802672031</v>
      </c>
    </row>
    <row r="85" spans="1:17" x14ac:dyDescent="0.25">
      <c r="A85" s="11">
        <v>37925</v>
      </c>
      <c r="B85" s="5">
        <f t="shared" si="26"/>
        <v>36</v>
      </c>
      <c r="C85" s="5">
        <f t="shared" si="27"/>
        <v>11</v>
      </c>
      <c r="D85" s="5">
        <f t="shared" si="28"/>
        <v>8</v>
      </c>
      <c r="E85" s="8">
        <v>175</v>
      </c>
      <c r="J85" s="8">
        <f t="shared" si="29"/>
        <v>106.20112802672031</v>
      </c>
      <c r="L85" s="8">
        <f t="shared" si="30"/>
        <v>6975</v>
      </c>
      <c r="M85" s="8">
        <f t="shared" si="32"/>
        <v>946.43956765689381</v>
      </c>
      <c r="N85" s="8">
        <f t="shared" si="31"/>
        <v>10901.31393069875</v>
      </c>
    </row>
    <row r="86" spans="1:17" x14ac:dyDescent="0.25">
      <c r="A86" s="11">
        <v>37955</v>
      </c>
      <c r="B86" s="5">
        <f t="shared" ref="B86:B101" si="33">ROUND((A86-$B$1-210)/365,0)</f>
        <v>36</v>
      </c>
      <c r="C86" s="5">
        <f t="shared" ref="C86:C101" si="34">ROUND((A86-$C$1-210)/365,0)</f>
        <v>11</v>
      </c>
      <c r="D86" s="5">
        <f t="shared" ref="D86:D101" si="35">ROUND((A86-$D$1-210)/365,0)</f>
        <v>8</v>
      </c>
      <c r="E86" s="8">
        <v>175</v>
      </c>
      <c r="J86" s="8">
        <f t="shared" si="29"/>
        <v>109.0131393069875</v>
      </c>
      <c r="L86" s="8">
        <f t="shared" si="30"/>
        <v>7150</v>
      </c>
      <c r="M86" s="8">
        <f t="shared" si="32"/>
        <v>1055.4527069638814</v>
      </c>
      <c r="N86" s="8">
        <f t="shared" si="31"/>
        <v>11185.327070005738</v>
      </c>
    </row>
    <row r="87" spans="1:17" x14ac:dyDescent="0.25">
      <c r="A87" s="11">
        <v>37986</v>
      </c>
      <c r="B87" s="5">
        <f t="shared" si="33"/>
        <v>36</v>
      </c>
      <c r="C87" s="5">
        <f t="shared" si="34"/>
        <v>11</v>
      </c>
      <c r="D87" s="5">
        <f t="shared" si="35"/>
        <v>8</v>
      </c>
      <c r="E87" s="8">
        <v>175</v>
      </c>
      <c r="J87" s="8">
        <f t="shared" si="29"/>
        <v>111.85327070005737</v>
      </c>
      <c r="L87" s="8">
        <f t="shared" si="30"/>
        <v>7325</v>
      </c>
      <c r="M87" s="8">
        <f t="shared" si="32"/>
        <v>1167.3059776639388</v>
      </c>
      <c r="N87" s="8">
        <f t="shared" si="31"/>
        <v>11472.180340705796</v>
      </c>
      <c r="P87" s="8">
        <f>M87</f>
        <v>1167.3059776639388</v>
      </c>
      <c r="Q87" s="8">
        <f>IF(P87&lt;600,0,IF(P87&lt;1500,(P87-600)*0.15,(900*0.15)+((P87-1500))*0.28))</f>
        <v>85.095896649590827</v>
      </c>
    </row>
    <row r="88" spans="1:17" x14ac:dyDescent="0.25">
      <c r="A88" s="11">
        <v>38017</v>
      </c>
      <c r="B88" s="5">
        <f t="shared" si="33"/>
        <v>36</v>
      </c>
      <c r="C88" s="5">
        <f t="shared" si="34"/>
        <v>11</v>
      </c>
      <c r="D88" s="5">
        <f t="shared" si="35"/>
        <v>8</v>
      </c>
      <c r="E88" s="8">
        <v>175</v>
      </c>
      <c r="H88" s="8">
        <v>-500</v>
      </c>
      <c r="J88" s="8">
        <f t="shared" si="29"/>
        <v>114.72180340705796</v>
      </c>
      <c r="L88" s="8">
        <f t="shared" si="30"/>
        <v>7500</v>
      </c>
      <c r="M88" s="8">
        <f>IF(K88=0,J88,K88)</f>
        <v>114.72180340705796</v>
      </c>
      <c r="N88" s="8">
        <f t="shared" si="31"/>
        <v>11261.902144112853</v>
      </c>
    </row>
    <row r="89" spans="1:17" x14ac:dyDescent="0.25">
      <c r="A89" s="11">
        <v>38046</v>
      </c>
      <c r="B89" s="5">
        <f t="shared" si="33"/>
        <v>36</v>
      </c>
      <c r="C89" s="5">
        <f t="shared" si="34"/>
        <v>11</v>
      </c>
      <c r="D89" s="5">
        <f t="shared" si="35"/>
        <v>9</v>
      </c>
      <c r="E89" s="8">
        <v>175</v>
      </c>
      <c r="J89" s="8">
        <f t="shared" si="29"/>
        <v>112.61902144112854</v>
      </c>
      <c r="L89" s="8">
        <f t="shared" ref="L89:L104" si="36">L88+E89</f>
        <v>7675</v>
      </c>
      <c r="M89" s="8">
        <f>IF(K89=0,M88+J89,M88+K89)</f>
        <v>227.34082484818651</v>
      </c>
      <c r="N89" s="8">
        <f t="shared" si="31"/>
        <v>11549.521165553982</v>
      </c>
    </row>
    <row r="90" spans="1:17" x14ac:dyDescent="0.25">
      <c r="A90" s="11">
        <v>38077</v>
      </c>
      <c r="B90" s="5">
        <f t="shared" si="33"/>
        <v>36</v>
      </c>
      <c r="C90" s="5">
        <f t="shared" si="34"/>
        <v>11</v>
      </c>
      <c r="D90" s="5">
        <f t="shared" si="35"/>
        <v>9</v>
      </c>
      <c r="E90" s="8">
        <v>175</v>
      </c>
      <c r="J90" s="8">
        <f t="shared" si="29"/>
        <v>115.49521165553982</v>
      </c>
      <c r="L90" s="8">
        <f t="shared" si="36"/>
        <v>7850</v>
      </c>
      <c r="M90" s="8">
        <f t="shared" ref="M90:M99" si="37">IF(K90=0,M89+J90,M89+K90)</f>
        <v>342.83603650372635</v>
      </c>
      <c r="N90" s="8">
        <f t="shared" si="31"/>
        <v>11840.016377209522</v>
      </c>
    </row>
    <row r="91" spans="1:17" x14ac:dyDescent="0.25">
      <c r="A91" s="11">
        <v>38107</v>
      </c>
      <c r="B91" s="5">
        <f t="shared" si="33"/>
        <v>37</v>
      </c>
      <c r="C91" s="5">
        <f t="shared" si="34"/>
        <v>12</v>
      </c>
      <c r="D91" s="5">
        <f t="shared" si="35"/>
        <v>9</v>
      </c>
      <c r="E91" s="8">
        <v>175</v>
      </c>
      <c r="I91" s="8">
        <f>-Q87</f>
        <v>-85.095896649590827</v>
      </c>
      <c r="J91" s="8">
        <f t="shared" si="29"/>
        <v>118.40016377209521</v>
      </c>
      <c r="L91" s="8">
        <f t="shared" si="36"/>
        <v>8025</v>
      </c>
      <c r="M91" s="8">
        <f t="shared" si="37"/>
        <v>461.23620027582155</v>
      </c>
      <c r="N91" s="8">
        <f t="shared" ref="N91:N106" si="38">IF(K91=0,N90+E91+F91+G91+H91+I91+J91,N90+E91+F91+G91+H91+I91+K91)</f>
        <v>12048.320644332027</v>
      </c>
    </row>
    <row r="92" spans="1:17" x14ac:dyDescent="0.25">
      <c r="A92" s="11">
        <v>38138</v>
      </c>
      <c r="B92" s="5">
        <f t="shared" si="33"/>
        <v>37</v>
      </c>
      <c r="C92" s="5">
        <f t="shared" si="34"/>
        <v>12</v>
      </c>
      <c r="D92" s="5">
        <f t="shared" si="35"/>
        <v>9</v>
      </c>
      <c r="E92" s="8">
        <v>175</v>
      </c>
      <c r="J92" s="8">
        <f t="shared" si="29"/>
        <v>120.48320644332027</v>
      </c>
      <c r="L92" s="8">
        <f t="shared" si="36"/>
        <v>8200</v>
      </c>
      <c r="M92" s="8">
        <f t="shared" si="37"/>
        <v>581.71940671914183</v>
      </c>
      <c r="N92" s="8">
        <f t="shared" si="38"/>
        <v>12343.803850775346</v>
      </c>
    </row>
    <row r="93" spans="1:17" x14ac:dyDescent="0.25">
      <c r="A93" s="11">
        <v>38168</v>
      </c>
      <c r="B93" s="5">
        <f t="shared" si="33"/>
        <v>37</v>
      </c>
      <c r="C93" s="5">
        <f t="shared" si="34"/>
        <v>12</v>
      </c>
      <c r="D93" s="5">
        <f t="shared" si="35"/>
        <v>9</v>
      </c>
      <c r="E93" s="8">
        <v>175</v>
      </c>
      <c r="J93" s="8">
        <f t="shared" si="29"/>
        <v>123.43803850775346</v>
      </c>
      <c r="L93" s="8">
        <f t="shared" si="36"/>
        <v>8375</v>
      </c>
      <c r="M93" s="8">
        <f t="shared" si="37"/>
        <v>705.15744522689533</v>
      </c>
      <c r="N93" s="8">
        <f t="shared" si="38"/>
        <v>12642.241889283099</v>
      </c>
    </row>
    <row r="94" spans="1:17" x14ac:dyDescent="0.25">
      <c r="A94" s="11">
        <v>38199</v>
      </c>
      <c r="B94" s="5">
        <f t="shared" si="33"/>
        <v>37</v>
      </c>
      <c r="C94" s="5">
        <f t="shared" si="34"/>
        <v>12</v>
      </c>
      <c r="D94" s="5">
        <f t="shared" si="35"/>
        <v>9</v>
      </c>
      <c r="E94" s="8">
        <v>175</v>
      </c>
      <c r="J94" s="8">
        <f t="shared" si="29"/>
        <v>126.42241889283099</v>
      </c>
      <c r="L94" s="8">
        <f t="shared" si="36"/>
        <v>8550</v>
      </c>
      <c r="M94" s="8">
        <f t="shared" si="37"/>
        <v>831.57986411972638</v>
      </c>
      <c r="N94" s="8">
        <f t="shared" si="38"/>
        <v>12943.66430817593</v>
      </c>
    </row>
    <row r="95" spans="1:17" x14ac:dyDescent="0.25">
      <c r="A95" s="11">
        <v>38230</v>
      </c>
      <c r="B95" s="5">
        <f t="shared" si="33"/>
        <v>37</v>
      </c>
      <c r="C95" s="5">
        <f t="shared" si="34"/>
        <v>12</v>
      </c>
      <c r="D95" s="5">
        <f t="shared" si="35"/>
        <v>9</v>
      </c>
      <c r="E95" s="8">
        <v>175</v>
      </c>
      <c r="J95" s="8">
        <f t="shared" si="29"/>
        <v>129.43664308175929</v>
      </c>
      <c r="L95" s="8">
        <f t="shared" si="36"/>
        <v>8725</v>
      </c>
      <c r="M95" s="8">
        <f t="shared" si="37"/>
        <v>961.01650720148564</v>
      </c>
      <c r="N95" s="8">
        <f t="shared" si="38"/>
        <v>13248.100951257689</v>
      </c>
    </row>
    <row r="96" spans="1:17" x14ac:dyDescent="0.25">
      <c r="A96" s="11">
        <v>38260</v>
      </c>
      <c r="B96" s="5">
        <f t="shared" si="33"/>
        <v>37</v>
      </c>
      <c r="C96" s="5">
        <f t="shared" si="34"/>
        <v>12</v>
      </c>
      <c r="D96" s="5">
        <f t="shared" si="35"/>
        <v>9</v>
      </c>
      <c r="E96" s="8">
        <v>175</v>
      </c>
      <c r="J96" s="8">
        <f t="shared" si="29"/>
        <v>132.48100951257689</v>
      </c>
      <c r="L96" s="8">
        <f t="shared" si="36"/>
        <v>8900</v>
      </c>
      <c r="M96" s="8">
        <f t="shared" si="37"/>
        <v>1093.4975167140626</v>
      </c>
      <c r="N96" s="8">
        <f t="shared" si="38"/>
        <v>13555.581960770267</v>
      </c>
    </row>
    <row r="97" spans="1:17" x14ac:dyDescent="0.25">
      <c r="A97" s="11">
        <v>38291</v>
      </c>
      <c r="B97" s="5">
        <f t="shared" si="33"/>
        <v>37</v>
      </c>
      <c r="C97" s="5">
        <f t="shared" si="34"/>
        <v>12</v>
      </c>
      <c r="D97" s="5">
        <f t="shared" si="35"/>
        <v>9</v>
      </c>
      <c r="E97" s="8">
        <v>175</v>
      </c>
      <c r="J97" s="8">
        <f t="shared" si="29"/>
        <v>135.55581960770266</v>
      </c>
      <c r="L97" s="8">
        <f t="shared" si="36"/>
        <v>9075</v>
      </c>
      <c r="M97" s="8">
        <f t="shared" si="37"/>
        <v>1229.0533363217653</v>
      </c>
      <c r="N97" s="8">
        <f t="shared" si="38"/>
        <v>13866.137780377969</v>
      </c>
    </row>
    <row r="98" spans="1:17" x14ac:dyDescent="0.25">
      <c r="A98" s="11">
        <v>38321</v>
      </c>
      <c r="B98" s="5">
        <f t="shared" si="33"/>
        <v>37</v>
      </c>
      <c r="C98" s="5">
        <f t="shared" si="34"/>
        <v>12</v>
      </c>
      <c r="D98" s="5">
        <f t="shared" si="35"/>
        <v>9</v>
      </c>
      <c r="E98" s="8">
        <v>175</v>
      </c>
      <c r="J98" s="8">
        <f t="shared" si="29"/>
        <v>138.66137780377969</v>
      </c>
      <c r="L98" s="8">
        <f t="shared" si="36"/>
        <v>9250</v>
      </c>
      <c r="M98" s="8">
        <f t="shared" si="37"/>
        <v>1367.714714125545</v>
      </c>
      <c r="N98" s="8">
        <f t="shared" si="38"/>
        <v>14179.799158181748</v>
      </c>
    </row>
    <row r="99" spans="1:17" x14ac:dyDescent="0.25">
      <c r="A99" s="11">
        <v>38352</v>
      </c>
      <c r="B99" s="5">
        <f t="shared" si="33"/>
        <v>37</v>
      </c>
      <c r="C99" s="5">
        <f t="shared" si="34"/>
        <v>12</v>
      </c>
      <c r="D99" s="5">
        <f t="shared" si="35"/>
        <v>9</v>
      </c>
      <c r="E99" s="8">
        <v>175</v>
      </c>
      <c r="J99" s="8">
        <f t="shared" si="29"/>
        <v>141.79799158181746</v>
      </c>
      <c r="L99" s="8">
        <f t="shared" si="36"/>
        <v>9425</v>
      </c>
      <c r="M99" s="8">
        <f t="shared" si="37"/>
        <v>1509.5127057073626</v>
      </c>
      <c r="N99" s="8">
        <f t="shared" si="38"/>
        <v>14496.597149763566</v>
      </c>
      <c r="P99" s="8">
        <f>M99</f>
        <v>1509.5127057073626</v>
      </c>
      <c r="Q99" s="8">
        <f>IF(P99&lt;600,0,IF(P99&lt;1500,(P99-600)*0.15,(900*0.15)+((P99-1500))*0.28))</f>
        <v>137.66355759806152</v>
      </c>
    </row>
    <row r="100" spans="1:17" x14ac:dyDescent="0.25">
      <c r="A100" s="11">
        <v>38383</v>
      </c>
      <c r="B100" s="5">
        <f t="shared" si="33"/>
        <v>37</v>
      </c>
      <c r="C100" s="5">
        <f t="shared" si="34"/>
        <v>12</v>
      </c>
      <c r="D100" s="5">
        <f t="shared" si="35"/>
        <v>9</v>
      </c>
      <c r="E100" s="8">
        <v>175</v>
      </c>
      <c r="H100" s="8">
        <v>-500</v>
      </c>
      <c r="J100" s="8">
        <f t="shared" si="29"/>
        <v>144.96597149763565</v>
      </c>
      <c r="L100" s="8">
        <f t="shared" si="36"/>
        <v>9600</v>
      </c>
      <c r="M100" s="8">
        <f>IF(K100=0,J100,K100)</f>
        <v>144.96597149763565</v>
      </c>
      <c r="N100" s="8">
        <f t="shared" si="38"/>
        <v>14316.563121261201</v>
      </c>
    </row>
    <row r="101" spans="1:17" x14ac:dyDescent="0.25">
      <c r="A101" s="11">
        <v>38411</v>
      </c>
      <c r="B101" s="5">
        <f t="shared" si="33"/>
        <v>37</v>
      </c>
      <c r="C101" s="5">
        <f t="shared" si="34"/>
        <v>12</v>
      </c>
      <c r="D101" s="5">
        <f t="shared" si="35"/>
        <v>10</v>
      </c>
      <c r="E101" s="8">
        <v>175</v>
      </c>
      <c r="J101" s="8">
        <f t="shared" si="29"/>
        <v>143.165631212612</v>
      </c>
      <c r="L101" s="8">
        <f t="shared" si="36"/>
        <v>9775</v>
      </c>
      <c r="M101" s="8">
        <f>IF(K101=0,M100+J101,M100+K101)</f>
        <v>288.13160271024765</v>
      </c>
      <c r="N101" s="8">
        <f t="shared" si="38"/>
        <v>14634.728752473813</v>
      </c>
    </row>
    <row r="102" spans="1:17" x14ac:dyDescent="0.25">
      <c r="A102" s="11">
        <v>38442</v>
      </c>
      <c r="B102" s="5">
        <f t="shared" ref="B102:B117" si="39">ROUND((A102-$B$1-210)/365,0)</f>
        <v>37</v>
      </c>
      <c r="C102" s="5">
        <f t="shared" ref="C102:C117" si="40">ROUND((A102-$C$1-210)/365,0)</f>
        <v>12</v>
      </c>
      <c r="D102" s="5">
        <f t="shared" ref="D102:D117" si="41">ROUND((A102-$D$1-210)/365,0)</f>
        <v>10</v>
      </c>
      <c r="E102" s="8">
        <v>175</v>
      </c>
      <c r="J102" s="8">
        <f t="shared" si="29"/>
        <v>146.34728752473811</v>
      </c>
      <c r="L102" s="8">
        <f t="shared" si="36"/>
        <v>9950</v>
      </c>
      <c r="M102" s="8">
        <f t="shared" ref="M102:M111" si="42">IF(K102=0,M101+J102,M101+K102)</f>
        <v>434.47889023498578</v>
      </c>
      <c r="N102" s="8">
        <f t="shared" si="38"/>
        <v>14956.076039998552</v>
      </c>
    </row>
    <row r="103" spans="1:17" x14ac:dyDescent="0.25">
      <c r="A103" s="11">
        <v>38472</v>
      </c>
      <c r="B103" s="5">
        <f t="shared" si="39"/>
        <v>38</v>
      </c>
      <c r="C103" s="5">
        <f t="shared" si="40"/>
        <v>13</v>
      </c>
      <c r="D103" s="5">
        <f t="shared" si="41"/>
        <v>10</v>
      </c>
      <c r="E103" s="8">
        <v>175</v>
      </c>
      <c r="I103" s="8">
        <f>-Q99</f>
        <v>-137.66355759806152</v>
      </c>
      <c r="J103" s="8">
        <f t="shared" si="29"/>
        <v>149.56076039998553</v>
      </c>
      <c r="L103" s="8">
        <f t="shared" si="36"/>
        <v>10125</v>
      </c>
      <c r="M103" s="8">
        <f t="shared" si="42"/>
        <v>584.03965063497128</v>
      </c>
      <c r="N103" s="8">
        <f t="shared" si="38"/>
        <v>15142.973242800475</v>
      </c>
    </row>
    <row r="104" spans="1:17" x14ac:dyDescent="0.25">
      <c r="A104" s="11">
        <v>38503</v>
      </c>
      <c r="B104" s="5">
        <f t="shared" si="39"/>
        <v>38</v>
      </c>
      <c r="C104" s="5">
        <f t="shared" si="40"/>
        <v>13</v>
      </c>
      <c r="D104" s="5">
        <f t="shared" si="41"/>
        <v>10</v>
      </c>
      <c r="E104" s="8">
        <v>175</v>
      </c>
      <c r="J104" s="8">
        <f t="shared" si="29"/>
        <v>151.42973242800474</v>
      </c>
      <c r="L104" s="8">
        <f t="shared" si="36"/>
        <v>10300</v>
      </c>
      <c r="M104" s="8">
        <f t="shared" si="42"/>
        <v>735.46938306297602</v>
      </c>
      <c r="N104" s="8">
        <f t="shared" si="38"/>
        <v>15469.40297522848</v>
      </c>
    </row>
    <row r="105" spans="1:17" x14ac:dyDescent="0.25">
      <c r="A105" s="11">
        <v>38533</v>
      </c>
      <c r="B105" s="5">
        <f t="shared" si="39"/>
        <v>38</v>
      </c>
      <c r="C105" s="5">
        <f t="shared" si="40"/>
        <v>13</v>
      </c>
      <c r="D105" s="5">
        <f t="shared" si="41"/>
        <v>10</v>
      </c>
      <c r="E105" s="8">
        <v>175</v>
      </c>
      <c r="J105" s="8">
        <f t="shared" si="29"/>
        <v>154.69402975228479</v>
      </c>
      <c r="L105" s="8">
        <f t="shared" ref="L105:L120" si="43">L104+E105</f>
        <v>10475</v>
      </c>
      <c r="M105" s="8">
        <f t="shared" si="42"/>
        <v>890.16341281526081</v>
      </c>
      <c r="N105" s="8">
        <f t="shared" si="38"/>
        <v>15799.097004980766</v>
      </c>
    </row>
    <row r="106" spans="1:17" x14ac:dyDescent="0.25">
      <c r="A106" s="11">
        <v>38564</v>
      </c>
      <c r="B106" s="5">
        <f t="shared" si="39"/>
        <v>38</v>
      </c>
      <c r="C106" s="5">
        <f t="shared" si="40"/>
        <v>13</v>
      </c>
      <c r="D106" s="5">
        <f t="shared" si="41"/>
        <v>10</v>
      </c>
      <c r="E106" s="8">
        <v>175</v>
      </c>
      <c r="J106" s="8">
        <f t="shared" si="29"/>
        <v>157.99097004980766</v>
      </c>
      <c r="L106" s="8">
        <f t="shared" si="43"/>
        <v>10650</v>
      </c>
      <c r="M106" s="8">
        <f t="shared" si="42"/>
        <v>1048.1543828650686</v>
      </c>
      <c r="N106" s="8">
        <f t="shared" si="38"/>
        <v>16132.087975030574</v>
      </c>
    </row>
    <row r="107" spans="1:17" x14ac:dyDescent="0.25">
      <c r="A107" s="11">
        <v>38595</v>
      </c>
      <c r="B107" s="5">
        <f t="shared" si="39"/>
        <v>38</v>
      </c>
      <c r="C107" s="5">
        <f t="shared" si="40"/>
        <v>13</v>
      </c>
      <c r="D107" s="5">
        <f t="shared" si="41"/>
        <v>10</v>
      </c>
      <c r="E107" s="8">
        <v>175</v>
      </c>
      <c r="J107" s="8">
        <f t="shared" si="29"/>
        <v>161.32087975030575</v>
      </c>
      <c r="L107" s="8">
        <f t="shared" si="43"/>
        <v>10825</v>
      </c>
      <c r="M107" s="8">
        <f t="shared" si="42"/>
        <v>1209.4752626153743</v>
      </c>
      <c r="N107" s="8">
        <f t="shared" ref="N107:N122" si="44">IF(K107=0,N106+E107+F107+G107+H107+I107+J107,N106+E107+F107+G107+H107+I107+K107)</f>
        <v>16468.408854780879</v>
      </c>
    </row>
    <row r="108" spans="1:17" x14ac:dyDescent="0.25">
      <c r="A108" s="11">
        <v>38625</v>
      </c>
      <c r="B108" s="5">
        <f t="shared" si="39"/>
        <v>38</v>
      </c>
      <c r="C108" s="5">
        <f t="shared" si="40"/>
        <v>13</v>
      </c>
      <c r="D108" s="5">
        <f t="shared" si="41"/>
        <v>10</v>
      </c>
      <c r="E108" s="8">
        <v>175</v>
      </c>
      <c r="J108" s="8">
        <f t="shared" si="29"/>
        <v>164.68408854780878</v>
      </c>
      <c r="L108" s="8">
        <f t="shared" si="43"/>
        <v>11000</v>
      </c>
      <c r="M108" s="8">
        <f t="shared" si="42"/>
        <v>1374.1593511631831</v>
      </c>
      <c r="N108" s="8">
        <f t="shared" si="44"/>
        <v>16808.092943328687</v>
      </c>
    </row>
    <row r="109" spans="1:17" x14ac:dyDescent="0.25">
      <c r="A109" s="11">
        <v>38656</v>
      </c>
      <c r="B109" s="5">
        <f t="shared" si="39"/>
        <v>38</v>
      </c>
      <c r="C109" s="5">
        <f t="shared" si="40"/>
        <v>13</v>
      </c>
      <c r="D109" s="5">
        <f t="shared" si="41"/>
        <v>10</v>
      </c>
      <c r="E109" s="8">
        <v>175</v>
      </c>
      <c r="J109" s="8">
        <f t="shared" si="29"/>
        <v>168.08092943328685</v>
      </c>
      <c r="L109" s="8">
        <f t="shared" si="43"/>
        <v>11175</v>
      </c>
      <c r="M109" s="8">
        <f t="shared" si="42"/>
        <v>1542.24028059647</v>
      </c>
      <c r="N109" s="8">
        <f t="shared" si="44"/>
        <v>17151.173872761974</v>
      </c>
    </row>
    <row r="110" spans="1:17" x14ac:dyDescent="0.25">
      <c r="A110" s="11">
        <v>38686</v>
      </c>
      <c r="B110" s="5">
        <f t="shared" si="39"/>
        <v>38</v>
      </c>
      <c r="C110" s="5">
        <f t="shared" si="40"/>
        <v>13</v>
      </c>
      <c r="D110" s="5">
        <f t="shared" si="41"/>
        <v>10</v>
      </c>
      <c r="E110" s="8">
        <v>175</v>
      </c>
      <c r="J110" s="8">
        <f t="shared" si="29"/>
        <v>171.51173872761976</v>
      </c>
      <c r="L110" s="8">
        <f t="shared" si="43"/>
        <v>11350</v>
      </c>
      <c r="M110" s="8">
        <f t="shared" si="42"/>
        <v>1713.7520193240898</v>
      </c>
      <c r="N110" s="8">
        <f t="shared" si="44"/>
        <v>17497.685611489593</v>
      </c>
    </row>
    <row r="111" spans="1:17" x14ac:dyDescent="0.25">
      <c r="A111" s="11">
        <v>38717</v>
      </c>
      <c r="B111" s="5">
        <f t="shared" si="39"/>
        <v>38</v>
      </c>
      <c r="C111" s="5">
        <f t="shared" si="40"/>
        <v>13</v>
      </c>
      <c r="D111" s="5">
        <f t="shared" si="41"/>
        <v>10</v>
      </c>
      <c r="E111" s="8">
        <v>175</v>
      </c>
      <c r="J111" s="8">
        <f t="shared" si="29"/>
        <v>174.97685611489592</v>
      </c>
      <c r="L111" s="8">
        <f t="shared" si="43"/>
        <v>11525</v>
      </c>
      <c r="M111" s="8">
        <f t="shared" si="42"/>
        <v>1888.7288754389858</v>
      </c>
      <c r="N111" s="8">
        <f t="shared" si="44"/>
        <v>17847.662467604488</v>
      </c>
      <c r="P111" s="8">
        <f>M111</f>
        <v>1888.7288754389858</v>
      </c>
      <c r="Q111" s="8">
        <f>IF(P111&lt;600,0,IF(P111&lt;1500,(P111-600)*0.15,(900*0.15)+((P111-1500))*0.28))</f>
        <v>243.84408512291606</v>
      </c>
    </row>
    <row r="112" spans="1:17" x14ac:dyDescent="0.25">
      <c r="A112" s="11">
        <v>38748</v>
      </c>
      <c r="B112" s="5">
        <f t="shared" si="39"/>
        <v>38</v>
      </c>
      <c r="C112" s="5">
        <f t="shared" si="40"/>
        <v>13</v>
      </c>
      <c r="D112" s="5">
        <f t="shared" si="41"/>
        <v>10</v>
      </c>
      <c r="E112" s="8">
        <v>175</v>
      </c>
      <c r="H112" s="8">
        <v>-500</v>
      </c>
      <c r="J112" s="8">
        <f t="shared" si="29"/>
        <v>178.47662467604491</v>
      </c>
      <c r="L112" s="8">
        <f t="shared" si="43"/>
        <v>11700</v>
      </c>
      <c r="M112" s="8">
        <f>IF(K112=0,J112,K112)</f>
        <v>178.47662467604491</v>
      </c>
      <c r="N112" s="8">
        <f t="shared" si="44"/>
        <v>17701.139092280533</v>
      </c>
    </row>
    <row r="113" spans="1:17" x14ac:dyDescent="0.25">
      <c r="A113" s="11">
        <v>38776</v>
      </c>
      <c r="B113" s="5">
        <f t="shared" si="39"/>
        <v>38</v>
      </c>
      <c r="C113" s="5">
        <f t="shared" si="40"/>
        <v>13</v>
      </c>
      <c r="D113" s="5">
        <f t="shared" si="41"/>
        <v>11</v>
      </c>
      <c r="E113" s="8">
        <v>175</v>
      </c>
      <c r="J113" s="8">
        <f t="shared" si="29"/>
        <v>177.0113909228053</v>
      </c>
      <c r="L113" s="8">
        <f t="shared" si="43"/>
        <v>11875</v>
      </c>
      <c r="M113" s="8">
        <f>IF(K113=0,M112+J113,M112+K113)</f>
        <v>355.48801559885021</v>
      </c>
      <c r="N113" s="8">
        <f t="shared" si="44"/>
        <v>18053.150483203339</v>
      </c>
    </row>
    <row r="114" spans="1:17" x14ac:dyDescent="0.25">
      <c r="A114" s="11">
        <v>38807</v>
      </c>
      <c r="B114" s="5">
        <f t="shared" si="39"/>
        <v>38</v>
      </c>
      <c r="C114" s="5">
        <f t="shared" si="40"/>
        <v>13</v>
      </c>
      <c r="D114" s="5">
        <f t="shared" si="41"/>
        <v>11</v>
      </c>
      <c r="E114" s="8">
        <v>175</v>
      </c>
      <c r="J114" s="8">
        <f t="shared" si="29"/>
        <v>180.53150483203339</v>
      </c>
      <c r="L114" s="8">
        <f t="shared" si="43"/>
        <v>12050</v>
      </c>
      <c r="M114" s="8">
        <f t="shared" ref="M114:M123" si="45">IF(K114=0,M113+J114,M113+K114)</f>
        <v>536.01952043088363</v>
      </c>
      <c r="N114" s="8">
        <f t="shared" si="44"/>
        <v>18408.681988035372</v>
      </c>
    </row>
    <row r="115" spans="1:17" x14ac:dyDescent="0.25">
      <c r="A115" s="11">
        <v>38837</v>
      </c>
      <c r="B115" s="5">
        <f t="shared" si="39"/>
        <v>39</v>
      </c>
      <c r="C115" s="5">
        <f t="shared" si="40"/>
        <v>14</v>
      </c>
      <c r="D115" s="5">
        <f t="shared" si="41"/>
        <v>11</v>
      </c>
      <c r="E115" s="8">
        <v>175</v>
      </c>
      <c r="I115" s="8">
        <f>-Q111</f>
        <v>-243.84408512291606</v>
      </c>
      <c r="J115" s="8">
        <f t="shared" si="29"/>
        <v>184.08681988035372</v>
      </c>
      <c r="L115" s="8">
        <f t="shared" si="43"/>
        <v>12225</v>
      </c>
      <c r="M115" s="8">
        <f t="shared" si="45"/>
        <v>720.10634031123732</v>
      </c>
      <c r="N115" s="8">
        <f t="shared" si="44"/>
        <v>18523.92472279281</v>
      </c>
    </row>
    <row r="116" spans="1:17" x14ac:dyDescent="0.25">
      <c r="A116" s="11">
        <v>38868</v>
      </c>
      <c r="B116" s="5">
        <f t="shared" si="39"/>
        <v>39</v>
      </c>
      <c r="C116" s="5">
        <f t="shared" si="40"/>
        <v>14</v>
      </c>
      <c r="D116" s="5">
        <f t="shared" si="41"/>
        <v>11</v>
      </c>
      <c r="E116" s="8">
        <v>175</v>
      </c>
      <c r="J116" s="8">
        <f t="shared" si="29"/>
        <v>185.2392472279281</v>
      </c>
      <c r="L116" s="8">
        <f t="shared" si="43"/>
        <v>12400</v>
      </c>
      <c r="M116" s="8">
        <f t="shared" si="45"/>
        <v>905.34558753916542</v>
      </c>
      <c r="N116" s="8">
        <f t="shared" si="44"/>
        <v>18884.163970020738</v>
      </c>
    </row>
    <row r="117" spans="1:17" x14ac:dyDescent="0.25">
      <c r="A117" s="11">
        <v>38898</v>
      </c>
      <c r="B117" s="5">
        <f t="shared" si="39"/>
        <v>39</v>
      </c>
      <c r="C117" s="5">
        <f t="shared" si="40"/>
        <v>14</v>
      </c>
      <c r="D117" s="5">
        <f t="shared" si="41"/>
        <v>11</v>
      </c>
      <c r="E117" s="8">
        <v>175</v>
      </c>
      <c r="J117" s="8">
        <f t="shared" si="29"/>
        <v>188.84163970020737</v>
      </c>
      <c r="L117" s="8">
        <f t="shared" si="43"/>
        <v>12575</v>
      </c>
      <c r="M117" s="8">
        <f t="shared" si="45"/>
        <v>1094.1872272393728</v>
      </c>
      <c r="N117" s="8">
        <f t="shared" si="44"/>
        <v>19248.005609720945</v>
      </c>
    </row>
    <row r="118" spans="1:17" x14ac:dyDescent="0.25">
      <c r="A118" s="11">
        <v>38929</v>
      </c>
      <c r="B118" s="5">
        <f t="shared" ref="B118:B133" si="46">ROUND((A118-$B$1-210)/365,0)</f>
        <v>39</v>
      </c>
      <c r="C118" s="5">
        <f t="shared" ref="C118:C133" si="47">ROUND((A118-$C$1-210)/365,0)</f>
        <v>14</v>
      </c>
      <c r="D118" s="5">
        <f t="shared" ref="D118:D133" si="48">ROUND((A118-$D$1-210)/365,0)</f>
        <v>11</v>
      </c>
      <c r="E118" s="8">
        <v>175</v>
      </c>
      <c r="J118" s="8">
        <f t="shared" si="29"/>
        <v>192.48005609720943</v>
      </c>
      <c r="L118" s="8">
        <f t="shared" si="43"/>
        <v>12750</v>
      </c>
      <c r="M118" s="8">
        <f t="shared" si="45"/>
        <v>1286.6672833365822</v>
      </c>
      <c r="N118" s="8">
        <f t="shared" si="44"/>
        <v>19615.485665818156</v>
      </c>
    </row>
    <row r="119" spans="1:17" x14ac:dyDescent="0.25">
      <c r="A119" s="11">
        <v>38960</v>
      </c>
      <c r="B119" s="5">
        <f t="shared" si="46"/>
        <v>39</v>
      </c>
      <c r="C119" s="5">
        <f t="shared" si="47"/>
        <v>14</v>
      </c>
      <c r="D119" s="5">
        <f t="shared" si="48"/>
        <v>11</v>
      </c>
      <c r="E119" s="8">
        <v>175</v>
      </c>
      <c r="J119" s="8">
        <f t="shared" si="29"/>
        <v>196.15485665818156</v>
      </c>
      <c r="L119" s="8">
        <f t="shared" si="43"/>
        <v>12925</v>
      </c>
      <c r="M119" s="8">
        <f t="shared" si="45"/>
        <v>1482.8221399947638</v>
      </c>
      <c r="N119" s="8">
        <f t="shared" si="44"/>
        <v>19986.640522476337</v>
      </c>
    </row>
    <row r="120" spans="1:17" x14ac:dyDescent="0.25">
      <c r="A120" s="11">
        <v>38990</v>
      </c>
      <c r="B120" s="5">
        <f t="shared" si="46"/>
        <v>39</v>
      </c>
      <c r="C120" s="5">
        <f t="shared" si="47"/>
        <v>14</v>
      </c>
      <c r="D120" s="5">
        <f t="shared" si="48"/>
        <v>11</v>
      </c>
      <c r="E120" s="8">
        <v>175</v>
      </c>
      <c r="J120" s="8">
        <f t="shared" si="29"/>
        <v>199.86640522476338</v>
      </c>
      <c r="L120" s="8">
        <f t="shared" si="43"/>
        <v>13100</v>
      </c>
      <c r="M120" s="8">
        <f t="shared" si="45"/>
        <v>1682.6885452195272</v>
      </c>
      <c r="N120" s="8">
        <f t="shared" si="44"/>
        <v>20361.506927701099</v>
      </c>
    </row>
    <row r="121" spans="1:17" x14ac:dyDescent="0.25">
      <c r="A121" s="11">
        <v>39021</v>
      </c>
      <c r="B121" s="5">
        <f t="shared" si="46"/>
        <v>39</v>
      </c>
      <c r="C121" s="5">
        <f t="shared" si="47"/>
        <v>14</v>
      </c>
      <c r="D121" s="5">
        <f t="shared" si="48"/>
        <v>11</v>
      </c>
      <c r="E121" s="8">
        <v>175</v>
      </c>
      <c r="J121" s="8">
        <f t="shared" si="29"/>
        <v>203.61506927701097</v>
      </c>
      <c r="L121" s="8">
        <f t="shared" ref="L121:L136" si="49">L120+E121</f>
        <v>13275</v>
      </c>
      <c r="M121" s="8">
        <f t="shared" si="45"/>
        <v>1886.3036144965381</v>
      </c>
      <c r="N121" s="8">
        <f t="shared" si="44"/>
        <v>20740.121996978109</v>
      </c>
    </row>
    <row r="122" spans="1:17" x14ac:dyDescent="0.25">
      <c r="A122" s="11">
        <v>39051</v>
      </c>
      <c r="B122" s="5">
        <f t="shared" si="46"/>
        <v>39</v>
      </c>
      <c r="C122" s="5">
        <f t="shared" si="47"/>
        <v>14</v>
      </c>
      <c r="D122" s="5">
        <f t="shared" si="48"/>
        <v>11</v>
      </c>
      <c r="E122" s="8">
        <v>175</v>
      </c>
      <c r="J122" s="8">
        <f t="shared" si="29"/>
        <v>207.4012199697811</v>
      </c>
      <c r="L122" s="8">
        <f t="shared" si="49"/>
        <v>13450</v>
      </c>
      <c r="M122" s="8">
        <f t="shared" si="45"/>
        <v>2093.704834466319</v>
      </c>
      <c r="N122" s="8">
        <f t="shared" si="44"/>
        <v>21122.523216947891</v>
      </c>
    </row>
    <row r="123" spans="1:17" x14ac:dyDescent="0.25">
      <c r="A123" s="11">
        <v>39082</v>
      </c>
      <c r="B123" s="5">
        <f t="shared" si="46"/>
        <v>39</v>
      </c>
      <c r="C123" s="5">
        <f t="shared" si="47"/>
        <v>14</v>
      </c>
      <c r="D123" s="5">
        <f t="shared" si="48"/>
        <v>11</v>
      </c>
      <c r="E123" s="8">
        <v>175</v>
      </c>
      <c r="J123" s="8">
        <f t="shared" si="29"/>
        <v>211.22523216947891</v>
      </c>
      <c r="L123" s="8">
        <f t="shared" si="49"/>
        <v>13625</v>
      </c>
      <c r="M123" s="8">
        <f t="shared" si="45"/>
        <v>2304.9300666357981</v>
      </c>
      <c r="N123" s="8">
        <f t="shared" ref="N123:N138" si="50">IF(K123=0,N122+E123+F123+G123+H123+I123+J123,N122+E123+F123+G123+H123+I123+K123)</f>
        <v>21508.748449117371</v>
      </c>
      <c r="P123" s="8">
        <f>M123</f>
        <v>2304.9300666357981</v>
      </c>
      <c r="Q123" s="8">
        <f>IF(P123&lt;600,0,IF(P123&lt;1500,(P123-600)*0.15,(900*0.15)+((P123-1500))*0.28))</f>
        <v>360.38041865802347</v>
      </c>
    </row>
    <row r="124" spans="1:17" x14ac:dyDescent="0.25">
      <c r="A124" s="11">
        <v>39113</v>
      </c>
      <c r="B124" s="5">
        <f t="shared" si="46"/>
        <v>39</v>
      </c>
      <c r="C124" s="5">
        <f t="shared" si="47"/>
        <v>14</v>
      </c>
      <c r="D124" s="5">
        <f t="shared" si="48"/>
        <v>11</v>
      </c>
      <c r="E124" s="8">
        <v>175</v>
      </c>
      <c r="H124" s="8">
        <v>-500</v>
      </c>
      <c r="J124" s="8">
        <f t="shared" si="29"/>
        <v>215.08748449117368</v>
      </c>
      <c r="L124" s="8">
        <f t="shared" si="49"/>
        <v>13800</v>
      </c>
      <c r="M124" s="8">
        <f>IF(K124=0,J124,K124)</f>
        <v>215.08748449117368</v>
      </c>
      <c r="N124" s="8">
        <f t="shared" si="50"/>
        <v>21398.835933608545</v>
      </c>
    </row>
    <row r="125" spans="1:17" x14ac:dyDescent="0.25">
      <c r="A125" s="11">
        <v>39141</v>
      </c>
      <c r="B125" s="5">
        <f t="shared" si="46"/>
        <v>39</v>
      </c>
      <c r="C125" s="5">
        <f t="shared" si="47"/>
        <v>14</v>
      </c>
      <c r="D125" s="5">
        <f t="shared" si="48"/>
        <v>12</v>
      </c>
      <c r="E125" s="8">
        <v>175</v>
      </c>
      <c r="J125" s="8">
        <f t="shared" si="29"/>
        <v>213.98835933608544</v>
      </c>
      <c r="L125" s="8">
        <f t="shared" si="49"/>
        <v>13975</v>
      </c>
      <c r="M125" s="8">
        <f>IF(K125=0,M124+J125,M124+K125)</f>
        <v>429.07584382725912</v>
      </c>
      <c r="N125" s="8">
        <f t="shared" si="50"/>
        <v>21787.824292944631</v>
      </c>
    </row>
    <row r="126" spans="1:17" x14ac:dyDescent="0.25">
      <c r="A126" s="11">
        <v>39172</v>
      </c>
      <c r="B126" s="5">
        <f t="shared" si="46"/>
        <v>39</v>
      </c>
      <c r="C126" s="5">
        <f t="shared" si="47"/>
        <v>14</v>
      </c>
      <c r="D126" s="5">
        <f t="shared" si="48"/>
        <v>12</v>
      </c>
      <c r="E126" s="8">
        <v>175</v>
      </c>
      <c r="J126" s="8">
        <f t="shared" si="29"/>
        <v>217.87824292944632</v>
      </c>
      <c r="L126" s="8">
        <f t="shared" si="49"/>
        <v>14150</v>
      </c>
      <c r="M126" s="8">
        <f t="shared" ref="M126:M135" si="51">IF(K126=0,M125+J126,M125+K126)</f>
        <v>646.95408675670546</v>
      </c>
      <c r="N126" s="8">
        <f t="shared" si="50"/>
        <v>22180.702535874079</v>
      </c>
    </row>
    <row r="127" spans="1:17" x14ac:dyDescent="0.25">
      <c r="A127" s="11">
        <v>39202</v>
      </c>
      <c r="B127" s="5">
        <f t="shared" si="46"/>
        <v>40</v>
      </c>
      <c r="C127" s="5">
        <f t="shared" si="47"/>
        <v>15</v>
      </c>
      <c r="D127" s="5">
        <f t="shared" si="48"/>
        <v>12</v>
      </c>
      <c r="E127" s="8">
        <v>175</v>
      </c>
      <c r="I127" s="8">
        <f>-Q123</f>
        <v>-360.38041865802347</v>
      </c>
      <c r="J127" s="8">
        <f t="shared" si="29"/>
        <v>221.80702535874079</v>
      </c>
      <c r="L127" s="8">
        <f t="shared" si="49"/>
        <v>14325</v>
      </c>
      <c r="M127" s="8">
        <f t="shared" si="51"/>
        <v>868.76111211544628</v>
      </c>
      <c r="N127" s="8">
        <f t="shared" si="50"/>
        <v>22217.129142574795</v>
      </c>
    </row>
    <row r="128" spans="1:17" x14ac:dyDescent="0.25">
      <c r="A128" s="11">
        <v>39233</v>
      </c>
      <c r="B128" s="5">
        <f t="shared" si="46"/>
        <v>40</v>
      </c>
      <c r="C128" s="5">
        <f t="shared" si="47"/>
        <v>15</v>
      </c>
      <c r="D128" s="5">
        <f t="shared" si="48"/>
        <v>12</v>
      </c>
      <c r="E128" s="8">
        <v>175</v>
      </c>
      <c r="J128" s="8">
        <f t="shared" si="29"/>
        <v>222.17129142574797</v>
      </c>
      <c r="L128" s="8">
        <f t="shared" si="49"/>
        <v>14500</v>
      </c>
      <c r="M128" s="8">
        <f t="shared" si="51"/>
        <v>1090.9324035411942</v>
      </c>
      <c r="N128" s="8">
        <f t="shared" si="50"/>
        <v>22614.300434000543</v>
      </c>
    </row>
    <row r="129" spans="1:17" x14ac:dyDescent="0.25">
      <c r="A129" s="11">
        <v>39263</v>
      </c>
      <c r="B129" s="5">
        <f t="shared" si="46"/>
        <v>40</v>
      </c>
      <c r="C129" s="5">
        <f t="shared" si="47"/>
        <v>15</v>
      </c>
      <c r="D129" s="5">
        <f t="shared" si="48"/>
        <v>12</v>
      </c>
      <c r="E129" s="8">
        <v>175</v>
      </c>
      <c r="J129" s="8">
        <f t="shared" si="29"/>
        <v>226.1430043400054</v>
      </c>
      <c r="L129" s="8">
        <f t="shared" si="49"/>
        <v>14675</v>
      </c>
      <c r="M129" s="8">
        <f t="shared" si="51"/>
        <v>1317.0754078811997</v>
      </c>
      <c r="N129" s="8">
        <f t="shared" si="50"/>
        <v>23015.44343834055</v>
      </c>
    </row>
    <row r="130" spans="1:17" x14ac:dyDescent="0.25">
      <c r="A130" s="11">
        <v>39294</v>
      </c>
      <c r="B130" s="5">
        <f t="shared" si="46"/>
        <v>40</v>
      </c>
      <c r="C130" s="5">
        <f t="shared" si="47"/>
        <v>15</v>
      </c>
      <c r="D130" s="5">
        <f t="shared" si="48"/>
        <v>12</v>
      </c>
      <c r="E130" s="8">
        <v>175</v>
      </c>
      <c r="J130" s="8">
        <f t="shared" si="29"/>
        <v>230.15443438340549</v>
      </c>
      <c r="L130" s="8">
        <f t="shared" si="49"/>
        <v>14850</v>
      </c>
      <c r="M130" s="8">
        <f t="shared" si="51"/>
        <v>1547.2298422646052</v>
      </c>
      <c r="N130" s="8">
        <f t="shared" si="50"/>
        <v>23420.597872723956</v>
      </c>
    </row>
    <row r="131" spans="1:17" x14ac:dyDescent="0.25">
      <c r="A131" s="11">
        <v>39325</v>
      </c>
      <c r="B131" s="5">
        <f t="shared" si="46"/>
        <v>40</v>
      </c>
      <c r="C131" s="5">
        <f t="shared" si="47"/>
        <v>15</v>
      </c>
      <c r="D131" s="5">
        <f t="shared" si="48"/>
        <v>12</v>
      </c>
      <c r="E131" s="8">
        <v>175</v>
      </c>
      <c r="J131" s="8">
        <f t="shared" si="29"/>
        <v>234.20597872723954</v>
      </c>
      <c r="L131" s="8">
        <f t="shared" si="49"/>
        <v>15025</v>
      </c>
      <c r="M131" s="8">
        <f t="shared" si="51"/>
        <v>1781.4358209918446</v>
      </c>
      <c r="N131" s="8">
        <f t="shared" si="50"/>
        <v>23829.803851451197</v>
      </c>
    </row>
    <row r="132" spans="1:17" x14ac:dyDescent="0.25">
      <c r="A132" s="11">
        <v>39355</v>
      </c>
      <c r="B132" s="5">
        <f t="shared" si="46"/>
        <v>40</v>
      </c>
      <c r="C132" s="5">
        <f t="shared" si="47"/>
        <v>15</v>
      </c>
      <c r="D132" s="5">
        <f t="shared" si="48"/>
        <v>12</v>
      </c>
      <c r="E132" s="8">
        <v>175</v>
      </c>
      <c r="J132" s="8">
        <f t="shared" si="29"/>
        <v>238.29803851451197</v>
      </c>
      <c r="L132" s="8">
        <f t="shared" si="49"/>
        <v>15200</v>
      </c>
      <c r="M132" s="8">
        <f t="shared" si="51"/>
        <v>2019.7338595063566</v>
      </c>
      <c r="N132" s="8">
        <f t="shared" si="50"/>
        <v>24243.10188996571</v>
      </c>
    </row>
    <row r="133" spans="1:17" x14ac:dyDescent="0.25">
      <c r="A133" s="11">
        <v>39386</v>
      </c>
      <c r="B133" s="5">
        <f t="shared" si="46"/>
        <v>40</v>
      </c>
      <c r="C133" s="5">
        <f t="shared" si="47"/>
        <v>15</v>
      </c>
      <c r="D133" s="5">
        <f t="shared" si="48"/>
        <v>12</v>
      </c>
      <c r="E133" s="8">
        <v>175</v>
      </c>
      <c r="J133" s="8">
        <f t="shared" si="29"/>
        <v>242.43101889965712</v>
      </c>
      <c r="L133" s="8">
        <f t="shared" si="49"/>
        <v>15375</v>
      </c>
      <c r="M133" s="8">
        <f t="shared" si="51"/>
        <v>2262.1648784060135</v>
      </c>
      <c r="N133" s="8">
        <f t="shared" si="50"/>
        <v>24660.532908865367</v>
      </c>
    </row>
    <row r="134" spans="1:17" x14ac:dyDescent="0.25">
      <c r="A134" s="11">
        <v>39416</v>
      </c>
      <c r="B134" s="5">
        <f t="shared" ref="B134:B149" si="52">ROUND((A134-$B$1-210)/365,0)</f>
        <v>40</v>
      </c>
      <c r="C134" s="5">
        <f t="shared" ref="C134:C149" si="53">ROUND((A134-$C$1-210)/365,0)</f>
        <v>15</v>
      </c>
      <c r="D134" s="5">
        <f t="shared" ref="D134:D149" si="54">ROUND((A134-$D$1-210)/365,0)</f>
        <v>12</v>
      </c>
      <c r="E134" s="8">
        <v>175</v>
      </c>
      <c r="J134" s="8">
        <f t="shared" si="29"/>
        <v>246.60532908865366</v>
      </c>
      <c r="L134" s="8">
        <f t="shared" si="49"/>
        <v>15550</v>
      </c>
      <c r="M134" s="8">
        <f t="shared" si="51"/>
        <v>2508.7702074946674</v>
      </c>
      <c r="N134" s="8">
        <f t="shared" si="50"/>
        <v>25082.138237954019</v>
      </c>
    </row>
    <row r="135" spans="1:17" x14ac:dyDescent="0.25">
      <c r="A135" s="11">
        <v>39447</v>
      </c>
      <c r="B135" s="5">
        <f t="shared" si="52"/>
        <v>40</v>
      </c>
      <c r="C135" s="5">
        <f t="shared" si="53"/>
        <v>15</v>
      </c>
      <c r="D135" s="5">
        <f t="shared" si="54"/>
        <v>12</v>
      </c>
      <c r="E135" s="8">
        <v>175</v>
      </c>
      <c r="J135" s="8">
        <f t="shared" si="29"/>
        <v>250.82138237954018</v>
      </c>
      <c r="L135" s="8">
        <f t="shared" si="49"/>
        <v>15725</v>
      </c>
      <c r="M135" s="8">
        <f t="shared" si="51"/>
        <v>2759.5915898742078</v>
      </c>
      <c r="N135" s="8">
        <f t="shared" si="50"/>
        <v>25507.95962033356</v>
      </c>
      <c r="P135" s="8">
        <f>M135</f>
        <v>2759.5915898742078</v>
      </c>
      <c r="Q135" s="8">
        <f>IF(P135&lt;600,0,IF(P135&lt;1500,(P135-600)*0.15,(900*0.15)+((P135-1500))*0.28))</f>
        <v>487.68564516477824</v>
      </c>
    </row>
    <row r="136" spans="1:17" x14ac:dyDescent="0.25">
      <c r="A136" s="11">
        <v>39478</v>
      </c>
      <c r="B136" s="5">
        <f t="shared" si="52"/>
        <v>40</v>
      </c>
      <c r="C136" s="5">
        <f t="shared" si="53"/>
        <v>15</v>
      </c>
      <c r="D136" s="5">
        <f t="shared" si="54"/>
        <v>12</v>
      </c>
      <c r="E136" s="8">
        <v>175</v>
      </c>
      <c r="H136" s="8">
        <v>-500</v>
      </c>
      <c r="J136" s="8">
        <f t="shared" ref="J136:J199" si="55">N135*$J$1/12</f>
        <v>255.07959620333557</v>
      </c>
      <c r="L136" s="8">
        <f t="shared" si="49"/>
        <v>15900</v>
      </c>
      <c r="M136" s="8">
        <f>IF(K136=0,J136,K136)</f>
        <v>255.07959620333557</v>
      </c>
      <c r="N136" s="8">
        <f t="shared" si="50"/>
        <v>25438.039216536898</v>
      </c>
    </row>
    <row r="137" spans="1:17" x14ac:dyDescent="0.25">
      <c r="A137" s="11">
        <v>39507</v>
      </c>
      <c r="B137" s="5">
        <f t="shared" si="52"/>
        <v>40</v>
      </c>
      <c r="C137" s="5">
        <f t="shared" si="53"/>
        <v>15</v>
      </c>
      <c r="D137" s="5">
        <f t="shared" si="54"/>
        <v>13</v>
      </c>
      <c r="E137" s="8">
        <v>175</v>
      </c>
      <c r="J137" s="8">
        <f t="shared" si="55"/>
        <v>254.38039216536899</v>
      </c>
      <c r="L137" s="8">
        <f t="shared" ref="L137:L152" si="56">L136+E137</f>
        <v>16075</v>
      </c>
      <c r="M137" s="8">
        <f>IF(K137=0,M136+J137,M136+K137)</f>
        <v>509.45998836870456</v>
      </c>
      <c r="N137" s="8">
        <f t="shared" si="50"/>
        <v>25867.419608702268</v>
      </c>
    </row>
    <row r="138" spans="1:17" x14ac:dyDescent="0.25">
      <c r="A138" s="11">
        <v>39538</v>
      </c>
      <c r="B138" s="5">
        <f t="shared" si="52"/>
        <v>40</v>
      </c>
      <c r="C138" s="5">
        <f t="shared" si="53"/>
        <v>15</v>
      </c>
      <c r="D138" s="5">
        <f t="shared" si="54"/>
        <v>13</v>
      </c>
      <c r="E138" s="8">
        <v>175</v>
      </c>
      <c r="J138" s="8">
        <f t="shared" si="55"/>
        <v>258.67419608702266</v>
      </c>
      <c r="L138" s="8">
        <f t="shared" si="56"/>
        <v>16250</v>
      </c>
      <c r="M138" s="8">
        <f t="shared" ref="M138:M147" si="57">IF(K138=0,M137+J138,M137+K138)</f>
        <v>768.13418445572722</v>
      </c>
      <c r="N138" s="8">
        <f t="shared" si="50"/>
        <v>26301.093804789292</v>
      </c>
    </row>
    <row r="139" spans="1:17" x14ac:dyDescent="0.25">
      <c r="A139" s="11">
        <v>39568</v>
      </c>
      <c r="B139" s="5">
        <f t="shared" si="52"/>
        <v>41</v>
      </c>
      <c r="C139" s="5">
        <f t="shared" si="53"/>
        <v>16</v>
      </c>
      <c r="D139" s="5">
        <f t="shared" si="54"/>
        <v>13</v>
      </c>
      <c r="E139" s="8">
        <v>175</v>
      </c>
      <c r="I139" s="8">
        <f>-Q135</f>
        <v>-487.68564516477824</v>
      </c>
      <c r="J139" s="8">
        <f t="shared" si="55"/>
        <v>263.01093804789292</v>
      </c>
      <c r="L139" s="8">
        <f t="shared" si="56"/>
        <v>16425</v>
      </c>
      <c r="M139" s="8">
        <f t="shared" si="57"/>
        <v>1031.1451225036201</v>
      </c>
      <c r="N139" s="8">
        <f t="shared" ref="N139:N154" si="58">IF(K139=0,N138+E139+F139+G139+H139+I139+J139,N138+E139+F139+G139+H139+I139+K139)</f>
        <v>26251.419097672406</v>
      </c>
    </row>
    <row r="140" spans="1:17" x14ac:dyDescent="0.25">
      <c r="A140" s="11">
        <v>39599</v>
      </c>
      <c r="B140" s="5">
        <f t="shared" si="52"/>
        <v>41</v>
      </c>
      <c r="C140" s="5">
        <f t="shared" si="53"/>
        <v>16</v>
      </c>
      <c r="D140" s="5">
        <f t="shared" si="54"/>
        <v>13</v>
      </c>
      <c r="E140" s="8">
        <v>175</v>
      </c>
      <c r="J140" s="8">
        <f t="shared" si="55"/>
        <v>262.51419097672402</v>
      </c>
      <c r="L140" s="8">
        <f t="shared" si="56"/>
        <v>16600</v>
      </c>
      <c r="M140" s="8">
        <f t="shared" si="57"/>
        <v>1293.6593134803441</v>
      </c>
      <c r="N140" s="8">
        <f t="shared" si="58"/>
        <v>26688.933288649128</v>
      </c>
    </row>
    <row r="141" spans="1:17" x14ac:dyDescent="0.25">
      <c r="A141" s="11">
        <v>39629</v>
      </c>
      <c r="B141" s="5">
        <f t="shared" si="52"/>
        <v>41</v>
      </c>
      <c r="C141" s="5">
        <f t="shared" si="53"/>
        <v>16</v>
      </c>
      <c r="D141" s="5">
        <f t="shared" si="54"/>
        <v>13</v>
      </c>
      <c r="E141" s="8">
        <v>175</v>
      </c>
      <c r="J141" s="8">
        <f t="shared" si="55"/>
        <v>266.88933288649127</v>
      </c>
      <c r="L141" s="8">
        <f t="shared" si="56"/>
        <v>16775</v>
      </c>
      <c r="M141" s="8">
        <f t="shared" si="57"/>
        <v>1560.5486463668353</v>
      </c>
      <c r="N141" s="8">
        <f t="shared" si="58"/>
        <v>27130.822621535619</v>
      </c>
    </row>
    <row r="142" spans="1:17" x14ac:dyDescent="0.25">
      <c r="A142" s="11">
        <v>39660</v>
      </c>
      <c r="B142" s="5">
        <f t="shared" si="52"/>
        <v>41</v>
      </c>
      <c r="C142" s="5">
        <f t="shared" si="53"/>
        <v>16</v>
      </c>
      <c r="D142" s="5">
        <f t="shared" si="54"/>
        <v>13</v>
      </c>
      <c r="E142" s="8">
        <v>175</v>
      </c>
      <c r="J142" s="8">
        <f t="shared" si="55"/>
        <v>271.30822621535617</v>
      </c>
      <c r="L142" s="8">
        <f t="shared" si="56"/>
        <v>16950</v>
      </c>
      <c r="M142" s="8">
        <f t="shared" si="57"/>
        <v>1831.8568725821915</v>
      </c>
      <c r="N142" s="8">
        <f t="shared" si="58"/>
        <v>27577.130847750974</v>
      </c>
    </row>
    <row r="143" spans="1:17" x14ac:dyDescent="0.25">
      <c r="A143" s="11">
        <v>39691</v>
      </c>
      <c r="B143" s="5">
        <f t="shared" si="52"/>
        <v>41</v>
      </c>
      <c r="C143" s="5">
        <f t="shared" si="53"/>
        <v>16</v>
      </c>
      <c r="D143" s="5">
        <f t="shared" si="54"/>
        <v>13</v>
      </c>
      <c r="E143" s="8">
        <v>175</v>
      </c>
      <c r="J143" s="8">
        <f t="shared" si="55"/>
        <v>275.77130847750976</v>
      </c>
      <c r="L143" s="8">
        <f t="shared" si="56"/>
        <v>17125</v>
      </c>
      <c r="M143" s="8">
        <f t="shared" si="57"/>
        <v>2107.6281810597011</v>
      </c>
      <c r="N143" s="8">
        <f t="shared" si="58"/>
        <v>28027.902156228483</v>
      </c>
    </row>
    <row r="144" spans="1:17" x14ac:dyDescent="0.25">
      <c r="A144" s="11">
        <v>39721</v>
      </c>
      <c r="B144" s="5">
        <f t="shared" si="52"/>
        <v>41</v>
      </c>
      <c r="C144" s="5">
        <f t="shared" si="53"/>
        <v>16</v>
      </c>
      <c r="D144" s="5">
        <f t="shared" si="54"/>
        <v>13</v>
      </c>
      <c r="E144" s="8">
        <v>175</v>
      </c>
      <c r="J144" s="8">
        <f t="shared" si="55"/>
        <v>280.27902156228481</v>
      </c>
      <c r="L144" s="8">
        <f t="shared" si="56"/>
        <v>17300</v>
      </c>
      <c r="M144" s="8">
        <f t="shared" si="57"/>
        <v>2387.907202621986</v>
      </c>
      <c r="N144" s="8">
        <f t="shared" si="58"/>
        <v>28483.181177790768</v>
      </c>
    </row>
    <row r="145" spans="1:17" x14ac:dyDescent="0.25">
      <c r="A145" s="11">
        <v>39752</v>
      </c>
      <c r="B145" s="5">
        <f t="shared" si="52"/>
        <v>41</v>
      </c>
      <c r="C145" s="5">
        <f t="shared" si="53"/>
        <v>16</v>
      </c>
      <c r="D145" s="5">
        <f t="shared" si="54"/>
        <v>13</v>
      </c>
      <c r="E145" s="8">
        <v>175</v>
      </c>
      <c r="J145" s="8">
        <f t="shared" si="55"/>
        <v>284.83181177790766</v>
      </c>
      <c r="L145" s="8">
        <f t="shared" si="56"/>
        <v>17475</v>
      </c>
      <c r="M145" s="8">
        <f t="shared" si="57"/>
        <v>2672.7390143998937</v>
      </c>
      <c r="N145" s="8">
        <f t="shared" si="58"/>
        <v>28943.012989568677</v>
      </c>
    </row>
    <row r="146" spans="1:17" x14ac:dyDescent="0.25">
      <c r="A146" s="11">
        <v>39782</v>
      </c>
      <c r="B146" s="5">
        <f t="shared" si="52"/>
        <v>41</v>
      </c>
      <c r="C146" s="5">
        <f t="shared" si="53"/>
        <v>16</v>
      </c>
      <c r="D146" s="5">
        <f t="shared" si="54"/>
        <v>13</v>
      </c>
      <c r="E146" s="8">
        <v>175</v>
      </c>
      <c r="J146" s="8">
        <f t="shared" si="55"/>
        <v>289.43012989568678</v>
      </c>
      <c r="L146" s="8">
        <f t="shared" si="56"/>
        <v>17650</v>
      </c>
      <c r="M146" s="8">
        <f t="shared" si="57"/>
        <v>2962.1691442955803</v>
      </c>
      <c r="N146" s="8">
        <f t="shared" si="58"/>
        <v>29407.443119464362</v>
      </c>
    </row>
    <row r="147" spans="1:17" x14ac:dyDescent="0.25">
      <c r="A147" s="11">
        <v>39813</v>
      </c>
      <c r="B147" s="5">
        <f t="shared" si="52"/>
        <v>41</v>
      </c>
      <c r="C147" s="5">
        <f t="shared" si="53"/>
        <v>16</v>
      </c>
      <c r="D147" s="5">
        <f t="shared" si="54"/>
        <v>13</v>
      </c>
      <c r="E147" s="8">
        <v>175</v>
      </c>
      <c r="J147" s="8">
        <f t="shared" si="55"/>
        <v>294.07443119464364</v>
      </c>
      <c r="L147" s="8">
        <f t="shared" si="56"/>
        <v>17825</v>
      </c>
      <c r="M147" s="8">
        <f t="shared" si="57"/>
        <v>3256.243575490224</v>
      </c>
      <c r="N147" s="8">
        <f t="shared" si="58"/>
        <v>29876.517550659006</v>
      </c>
      <c r="P147" s="8">
        <f>M147</f>
        <v>3256.243575490224</v>
      </c>
      <c r="Q147" s="8">
        <f>IF(P147&lt;600,0,IF(P147&lt;1500,(P147-600)*0.15,(900*0.15)+((P147-1500))*0.28))</f>
        <v>626.74820113726275</v>
      </c>
    </row>
    <row r="148" spans="1:17" x14ac:dyDescent="0.25">
      <c r="A148" s="11">
        <v>39844</v>
      </c>
      <c r="B148" s="5">
        <f t="shared" si="52"/>
        <v>41</v>
      </c>
      <c r="C148" s="5">
        <f t="shared" si="53"/>
        <v>16</v>
      </c>
      <c r="D148" s="5">
        <f t="shared" si="54"/>
        <v>13</v>
      </c>
      <c r="E148" s="8">
        <v>175</v>
      </c>
      <c r="H148" s="8">
        <v>-500</v>
      </c>
      <c r="J148" s="8">
        <f t="shared" si="55"/>
        <v>298.76517550659008</v>
      </c>
      <c r="L148" s="8">
        <f t="shared" si="56"/>
        <v>18000</v>
      </c>
      <c r="M148" s="8">
        <f>IF(K148=0,J148,K148)</f>
        <v>298.76517550659008</v>
      </c>
      <c r="N148" s="8">
        <f t="shared" si="58"/>
        <v>29850.282726165595</v>
      </c>
    </row>
    <row r="149" spans="1:17" x14ac:dyDescent="0.25">
      <c r="A149" s="11">
        <v>39872</v>
      </c>
      <c r="B149" s="5">
        <f t="shared" si="52"/>
        <v>41</v>
      </c>
      <c r="C149" s="5">
        <f t="shared" si="53"/>
        <v>16</v>
      </c>
      <c r="D149" s="5">
        <f t="shared" si="54"/>
        <v>14</v>
      </c>
      <c r="E149" s="8">
        <v>175</v>
      </c>
      <c r="J149" s="8">
        <f t="shared" si="55"/>
        <v>298.50282726165591</v>
      </c>
      <c r="L149" s="8">
        <f t="shared" si="56"/>
        <v>18175</v>
      </c>
      <c r="M149" s="8">
        <f>IF(K149=0,M148+J149,M148+K149)</f>
        <v>597.26800276824599</v>
      </c>
      <c r="N149" s="8">
        <f t="shared" si="58"/>
        <v>30323.785553427249</v>
      </c>
    </row>
    <row r="150" spans="1:17" x14ac:dyDescent="0.25">
      <c r="A150" s="11">
        <v>39903</v>
      </c>
      <c r="B150" s="5">
        <f t="shared" ref="B150:B165" si="59">ROUND((A150-$B$1-210)/365,0)</f>
        <v>41</v>
      </c>
      <c r="C150" s="5">
        <f t="shared" ref="C150:C165" si="60">ROUND((A150-$C$1-210)/365,0)</f>
        <v>16</v>
      </c>
      <c r="D150" s="5">
        <f t="shared" ref="D150:D165" si="61">ROUND((A150-$D$1-210)/365,0)</f>
        <v>14</v>
      </c>
      <c r="E150" s="8">
        <v>175</v>
      </c>
      <c r="J150" s="8">
        <f t="shared" si="55"/>
        <v>303.23785553427246</v>
      </c>
      <c r="L150" s="8">
        <f t="shared" si="56"/>
        <v>18350</v>
      </c>
      <c r="M150" s="8">
        <f t="shared" ref="M150:M159" si="62">IF(K150=0,M149+J150,M149+K150)</f>
        <v>900.50585830251839</v>
      </c>
      <c r="N150" s="8">
        <f t="shared" si="58"/>
        <v>30802.023408961522</v>
      </c>
    </row>
    <row r="151" spans="1:17" x14ac:dyDescent="0.25">
      <c r="A151" s="11">
        <v>39933</v>
      </c>
      <c r="B151" s="5">
        <f t="shared" si="59"/>
        <v>42</v>
      </c>
      <c r="C151" s="5">
        <f t="shared" si="60"/>
        <v>17</v>
      </c>
      <c r="D151" s="5">
        <f t="shared" si="61"/>
        <v>14</v>
      </c>
      <c r="E151" s="8">
        <v>175</v>
      </c>
      <c r="I151" s="8">
        <f>-Q147</f>
        <v>-626.74820113726275</v>
      </c>
      <c r="J151" s="8">
        <f t="shared" si="55"/>
        <v>308.0202340896152</v>
      </c>
      <c r="L151" s="8">
        <f t="shared" si="56"/>
        <v>18525</v>
      </c>
      <c r="M151" s="8">
        <f t="shared" si="62"/>
        <v>1208.5260923921337</v>
      </c>
      <c r="N151" s="8">
        <f t="shared" si="58"/>
        <v>30658.295441913873</v>
      </c>
    </row>
    <row r="152" spans="1:17" x14ac:dyDescent="0.25">
      <c r="A152" s="11">
        <v>39964</v>
      </c>
      <c r="B152" s="5">
        <f t="shared" si="59"/>
        <v>42</v>
      </c>
      <c r="C152" s="5">
        <f t="shared" si="60"/>
        <v>17</v>
      </c>
      <c r="D152" s="5">
        <f t="shared" si="61"/>
        <v>14</v>
      </c>
      <c r="E152" s="8">
        <v>175</v>
      </c>
      <c r="J152" s="8">
        <f t="shared" si="55"/>
        <v>306.58295441913873</v>
      </c>
      <c r="L152" s="8">
        <f t="shared" si="56"/>
        <v>18700</v>
      </c>
      <c r="M152" s="8">
        <f t="shared" si="62"/>
        <v>1515.1090468112725</v>
      </c>
      <c r="N152" s="8">
        <f t="shared" si="58"/>
        <v>31139.878396333013</v>
      </c>
    </row>
    <row r="153" spans="1:17" x14ac:dyDescent="0.25">
      <c r="A153" s="11">
        <v>39994</v>
      </c>
      <c r="B153" s="5">
        <f t="shared" si="59"/>
        <v>42</v>
      </c>
      <c r="C153" s="5">
        <f t="shared" si="60"/>
        <v>17</v>
      </c>
      <c r="D153" s="5">
        <f t="shared" si="61"/>
        <v>14</v>
      </c>
      <c r="E153" s="8">
        <v>175</v>
      </c>
      <c r="J153" s="8">
        <f t="shared" si="55"/>
        <v>311.39878396333012</v>
      </c>
      <c r="L153" s="8">
        <f t="shared" ref="L153:L168" si="63">L152+E153</f>
        <v>18875</v>
      </c>
      <c r="M153" s="8">
        <f t="shared" si="62"/>
        <v>1826.5078307746026</v>
      </c>
      <c r="N153" s="8">
        <f t="shared" si="58"/>
        <v>31626.277180296343</v>
      </c>
    </row>
    <row r="154" spans="1:17" x14ac:dyDescent="0.25">
      <c r="A154" s="11">
        <v>40025</v>
      </c>
      <c r="B154" s="5">
        <f t="shared" si="59"/>
        <v>42</v>
      </c>
      <c r="C154" s="5">
        <f t="shared" si="60"/>
        <v>17</v>
      </c>
      <c r="D154" s="5">
        <f t="shared" si="61"/>
        <v>14</v>
      </c>
      <c r="E154" s="8">
        <v>175</v>
      </c>
      <c r="J154" s="8">
        <f t="shared" si="55"/>
        <v>316.26277180296341</v>
      </c>
      <c r="L154" s="8">
        <f t="shared" si="63"/>
        <v>19050</v>
      </c>
      <c r="M154" s="8">
        <f t="shared" si="62"/>
        <v>2142.770602577566</v>
      </c>
      <c r="N154" s="8">
        <f t="shared" si="58"/>
        <v>32117.539952099305</v>
      </c>
    </row>
    <row r="155" spans="1:17" x14ac:dyDescent="0.25">
      <c r="A155" s="11">
        <v>40056</v>
      </c>
      <c r="B155" s="5">
        <f t="shared" si="59"/>
        <v>42</v>
      </c>
      <c r="C155" s="5">
        <f t="shared" si="60"/>
        <v>17</v>
      </c>
      <c r="D155" s="5">
        <f t="shared" si="61"/>
        <v>14</v>
      </c>
      <c r="E155" s="8">
        <v>175</v>
      </c>
      <c r="J155" s="8">
        <f t="shared" si="55"/>
        <v>321.17539952099304</v>
      </c>
      <c r="L155" s="8">
        <f t="shared" si="63"/>
        <v>19225</v>
      </c>
      <c r="M155" s="8">
        <f t="shared" si="62"/>
        <v>2463.9460020985589</v>
      </c>
      <c r="N155" s="8">
        <f t="shared" ref="N155:N170" si="64">IF(K155=0,N154+E155+F155+G155+H155+I155+J155,N154+E155+F155+G155+H155+I155+K155)</f>
        <v>32613.7153516203</v>
      </c>
    </row>
    <row r="156" spans="1:17" x14ac:dyDescent="0.25">
      <c r="A156" s="11">
        <v>40086</v>
      </c>
      <c r="B156" s="5">
        <f t="shared" si="59"/>
        <v>42</v>
      </c>
      <c r="C156" s="5">
        <f t="shared" si="60"/>
        <v>17</v>
      </c>
      <c r="D156" s="5">
        <f t="shared" si="61"/>
        <v>14</v>
      </c>
      <c r="E156" s="8">
        <v>175</v>
      </c>
      <c r="J156" s="8">
        <f t="shared" si="55"/>
        <v>326.137153516203</v>
      </c>
      <c r="L156" s="8">
        <f t="shared" si="63"/>
        <v>19400</v>
      </c>
      <c r="M156" s="8">
        <f t="shared" si="62"/>
        <v>2790.0831556147618</v>
      </c>
      <c r="N156" s="8">
        <f t="shared" si="64"/>
        <v>33114.8525051365</v>
      </c>
    </row>
    <row r="157" spans="1:17" x14ac:dyDescent="0.25">
      <c r="A157" s="11">
        <v>40117</v>
      </c>
      <c r="B157" s="5">
        <f t="shared" si="59"/>
        <v>42</v>
      </c>
      <c r="C157" s="5">
        <f t="shared" si="60"/>
        <v>17</v>
      </c>
      <c r="D157" s="5">
        <f t="shared" si="61"/>
        <v>14</v>
      </c>
      <c r="E157" s="8">
        <v>175</v>
      </c>
      <c r="J157" s="8">
        <f t="shared" si="55"/>
        <v>331.14852505136497</v>
      </c>
      <c r="L157" s="8">
        <f t="shared" si="63"/>
        <v>19575</v>
      </c>
      <c r="M157" s="8">
        <f t="shared" si="62"/>
        <v>3121.231680666127</v>
      </c>
      <c r="N157" s="8">
        <f t="shared" si="64"/>
        <v>33621.001030187865</v>
      </c>
    </row>
    <row r="158" spans="1:17" x14ac:dyDescent="0.25">
      <c r="A158" s="11">
        <v>40147</v>
      </c>
      <c r="B158" s="5">
        <f t="shared" si="59"/>
        <v>42</v>
      </c>
      <c r="C158" s="5">
        <f t="shared" si="60"/>
        <v>17</v>
      </c>
      <c r="D158" s="5">
        <f t="shared" si="61"/>
        <v>14</v>
      </c>
      <c r="E158" s="8">
        <v>175</v>
      </c>
      <c r="J158" s="8">
        <f t="shared" si="55"/>
        <v>336.21001030187864</v>
      </c>
      <c r="L158" s="8">
        <f t="shared" si="63"/>
        <v>19750</v>
      </c>
      <c r="M158" s="8">
        <f t="shared" si="62"/>
        <v>3457.4416909680058</v>
      </c>
      <c r="N158" s="8">
        <f t="shared" si="64"/>
        <v>34132.211040489747</v>
      </c>
    </row>
    <row r="159" spans="1:17" x14ac:dyDescent="0.25">
      <c r="A159" s="11">
        <v>40178</v>
      </c>
      <c r="B159" s="5">
        <f t="shared" si="59"/>
        <v>42</v>
      </c>
      <c r="C159" s="5">
        <f t="shared" si="60"/>
        <v>17</v>
      </c>
      <c r="D159" s="5">
        <f t="shared" si="61"/>
        <v>14</v>
      </c>
      <c r="E159" s="8">
        <v>175</v>
      </c>
      <c r="J159" s="8">
        <f t="shared" si="55"/>
        <v>341.32211040489744</v>
      </c>
      <c r="L159" s="8">
        <f t="shared" si="63"/>
        <v>19925</v>
      </c>
      <c r="M159" s="8">
        <f t="shared" si="62"/>
        <v>3798.7638013729033</v>
      </c>
      <c r="N159" s="8">
        <f t="shared" si="64"/>
        <v>34648.533150894647</v>
      </c>
      <c r="P159" s="8">
        <f>M159</f>
        <v>3798.7638013729033</v>
      </c>
      <c r="Q159" s="8">
        <f>IF(P159&lt;600,0,IF(P159&lt;1500,(P159-600)*0.15,(900*0.15)+((P159-1500))*0.28))</f>
        <v>778.65386438441294</v>
      </c>
    </row>
    <row r="160" spans="1:17" x14ac:dyDescent="0.25">
      <c r="A160" s="11">
        <v>40209</v>
      </c>
      <c r="B160" s="5">
        <f t="shared" si="59"/>
        <v>42</v>
      </c>
      <c r="C160" s="5">
        <f t="shared" si="60"/>
        <v>17</v>
      </c>
      <c r="D160" s="5">
        <f t="shared" si="61"/>
        <v>14</v>
      </c>
      <c r="E160" s="8">
        <v>175</v>
      </c>
      <c r="H160" s="8">
        <v>-500</v>
      </c>
      <c r="J160" s="8">
        <f t="shared" si="55"/>
        <v>346.48533150894644</v>
      </c>
      <c r="L160" s="8">
        <f t="shared" si="63"/>
        <v>20100</v>
      </c>
      <c r="M160" s="8">
        <f>IF(K160=0,J160,K160)</f>
        <v>346.48533150894644</v>
      </c>
      <c r="N160" s="8">
        <f t="shared" si="64"/>
        <v>34670.018482403597</v>
      </c>
    </row>
    <row r="161" spans="1:17" x14ac:dyDescent="0.25">
      <c r="A161" s="11">
        <v>40237</v>
      </c>
      <c r="B161" s="5">
        <f t="shared" si="59"/>
        <v>42</v>
      </c>
      <c r="C161" s="5">
        <f t="shared" si="60"/>
        <v>17</v>
      </c>
      <c r="D161" s="5">
        <f t="shared" si="61"/>
        <v>15</v>
      </c>
      <c r="E161" s="8">
        <v>175</v>
      </c>
      <c r="J161" s="8">
        <f t="shared" si="55"/>
        <v>346.70018482403594</v>
      </c>
      <c r="L161" s="8">
        <f t="shared" si="63"/>
        <v>20275</v>
      </c>
      <c r="M161" s="8">
        <f>IF(K161=0,M160+J161,M160+K161)</f>
        <v>693.18551633298239</v>
      </c>
      <c r="N161" s="8">
        <f t="shared" si="64"/>
        <v>35191.718667227629</v>
      </c>
    </row>
    <row r="162" spans="1:17" x14ac:dyDescent="0.25">
      <c r="A162" s="11">
        <v>40268</v>
      </c>
      <c r="B162" s="5">
        <f t="shared" si="59"/>
        <v>42</v>
      </c>
      <c r="C162" s="5">
        <f t="shared" si="60"/>
        <v>17</v>
      </c>
      <c r="D162" s="5">
        <f t="shared" si="61"/>
        <v>15</v>
      </c>
      <c r="E162" s="8">
        <v>175</v>
      </c>
      <c r="J162" s="8">
        <f t="shared" si="55"/>
        <v>351.91718667227627</v>
      </c>
      <c r="L162" s="8">
        <f t="shared" si="63"/>
        <v>20450</v>
      </c>
      <c r="M162" s="8">
        <f t="shared" ref="M162:M171" si="65">IF(K162=0,M161+J162,M161+K162)</f>
        <v>1045.1027030052587</v>
      </c>
      <c r="N162" s="8">
        <f t="shared" si="64"/>
        <v>35718.635853899905</v>
      </c>
    </row>
    <row r="163" spans="1:17" x14ac:dyDescent="0.25">
      <c r="A163" s="11">
        <v>40298</v>
      </c>
      <c r="B163" s="5">
        <f t="shared" si="59"/>
        <v>43</v>
      </c>
      <c r="C163" s="5">
        <f t="shared" si="60"/>
        <v>18</v>
      </c>
      <c r="D163" s="5">
        <f t="shared" si="61"/>
        <v>15</v>
      </c>
      <c r="E163" s="8">
        <v>175</v>
      </c>
      <c r="I163" s="8">
        <f>-Q159</f>
        <v>-778.65386438441294</v>
      </c>
      <c r="J163" s="8">
        <f t="shared" si="55"/>
        <v>357.186358538999</v>
      </c>
      <c r="L163" s="8">
        <f t="shared" si="63"/>
        <v>20625</v>
      </c>
      <c r="M163" s="8">
        <f t="shared" si="65"/>
        <v>1402.2890615442577</v>
      </c>
      <c r="N163" s="8">
        <f t="shared" si="64"/>
        <v>35472.168348054496</v>
      </c>
    </row>
    <row r="164" spans="1:17" x14ac:dyDescent="0.25">
      <c r="A164" s="11">
        <v>40329</v>
      </c>
      <c r="B164" s="5">
        <f t="shared" si="59"/>
        <v>43</v>
      </c>
      <c r="C164" s="5">
        <f t="shared" si="60"/>
        <v>18</v>
      </c>
      <c r="D164" s="5">
        <f t="shared" si="61"/>
        <v>15</v>
      </c>
      <c r="E164" s="8">
        <v>175</v>
      </c>
      <c r="J164" s="8">
        <f t="shared" si="55"/>
        <v>354.72168348054493</v>
      </c>
      <c r="L164" s="8">
        <f t="shared" si="63"/>
        <v>20800</v>
      </c>
      <c r="M164" s="8">
        <f t="shared" si="65"/>
        <v>1757.0107450248026</v>
      </c>
      <c r="N164" s="8">
        <f t="shared" si="64"/>
        <v>36001.89003153504</v>
      </c>
    </row>
    <row r="165" spans="1:17" x14ac:dyDescent="0.25">
      <c r="A165" s="11">
        <v>40359</v>
      </c>
      <c r="B165" s="5">
        <f t="shared" si="59"/>
        <v>43</v>
      </c>
      <c r="C165" s="5">
        <f t="shared" si="60"/>
        <v>18</v>
      </c>
      <c r="D165" s="5">
        <f t="shared" si="61"/>
        <v>15</v>
      </c>
      <c r="E165" s="8">
        <v>175</v>
      </c>
      <c r="J165" s="8">
        <f t="shared" si="55"/>
        <v>360.01890031535044</v>
      </c>
      <c r="L165" s="8">
        <f t="shared" si="63"/>
        <v>20975</v>
      </c>
      <c r="M165" s="8">
        <f t="shared" si="65"/>
        <v>2117.0296453401529</v>
      </c>
      <c r="N165" s="8">
        <f t="shared" si="64"/>
        <v>36536.90893185039</v>
      </c>
    </row>
    <row r="166" spans="1:17" x14ac:dyDescent="0.25">
      <c r="A166" s="11">
        <v>40390</v>
      </c>
      <c r="B166" s="5">
        <f t="shared" ref="B166:B181" si="66">ROUND((A166-$B$1-210)/365,0)</f>
        <v>43</v>
      </c>
      <c r="C166" s="5">
        <f t="shared" ref="C166:C181" si="67">ROUND((A166-$C$1-210)/365,0)</f>
        <v>18</v>
      </c>
      <c r="D166" s="5">
        <f t="shared" ref="D166:D181" si="68">ROUND((A166-$D$1-210)/365,0)</f>
        <v>15</v>
      </c>
      <c r="E166" s="8">
        <v>175</v>
      </c>
      <c r="J166" s="8">
        <f t="shared" si="55"/>
        <v>365.36908931850388</v>
      </c>
      <c r="L166" s="8">
        <f t="shared" si="63"/>
        <v>21150</v>
      </c>
      <c r="M166" s="8">
        <f t="shared" si="65"/>
        <v>2482.3987346586568</v>
      </c>
      <c r="N166" s="8">
        <f t="shared" si="64"/>
        <v>37077.278021168895</v>
      </c>
    </row>
    <row r="167" spans="1:17" x14ac:dyDescent="0.25">
      <c r="A167" s="11">
        <v>40421</v>
      </c>
      <c r="B167" s="5">
        <f t="shared" si="66"/>
        <v>43</v>
      </c>
      <c r="C167" s="5">
        <f t="shared" si="67"/>
        <v>18</v>
      </c>
      <c r="D167" s="5">
        <f t="shared" si="68"/>
        <v>15</v>
      </c>
      <c r="E167" s="8">
        <v>175</v>
      </c>
      <c r="J167" s="8">
        <f t="shared" si="55"/>
        <v>370.77278021168894</v>
      </c>
      <c r="L167" s="8">
        <f t="shared" si="63"/>
        <v>21325</v>
      </c>
      <c r="M167" s="8">
        <f t="shared" si="65"/>
        <v>2853.1715148703456</v>
      </c>
      <c r="N167" s="8">
        <f t="shared" si="64"/>
        <v>37623.050801380581</v>
      </c>
    </row>
    <row r="168" spans="1:17" x14ac:dyDescent="0.25">
      <c r="A168" s="11">
        <v>40451</v>
      </c>
      <c r="B168" s="5">
        <f t="shared" si="66"/>
        <v>43</v>
      </c>
      <c r="C168" s="5">
        <f t="shared" si="67"/>
        <v>18</v>
      </c>
      <c r="D168" s="5">
        <f t="shared" si="68"/>
        <v>15</v>
      </c>
      <c r="E168" s="8">
        <v>175</v>
      </c>
      <c r="J168" s="8">
        <f t="shared" si="55"/>
        <v>376.23050801380577</v>
      </c>
      <c r="L168" s="8">
        <f t="shared" si="63"/>
        <v>21500</v>
      </c>
      <c r="M168" s="8">
        <f t="shared" si="65"/>
        <v>3229.4020228841514</v>
      </c>
      <c r="N168" s="8">
        <f t="shared" si="64"/>
        <v>38174.281309394384</v>
      </c>
    </row>
    <row r="169" spans="1:17" x14ac:dyDescent="0.25">
      <c r="A169" s="11">
        <v>40482</v>
      </c>
      <c r="B169" s="5">
        <f t="shared" si="66"/>
        <v>43</v>
      </c>
      <c r="C169" s="5">
        <f t="shared" si="67"/>
        <v>18</v>
      </c>
      <c r="D169" s="5">
        <f t="shared" si="68"/>
        <v>15</v>
      </c>
      <c r="E169" s="8">
        <v>175</v>
      </c>
      <c r="J169" s="8">
        <f t="shared" si="55"/>
        <v>381.74281309394382</v>
      </c>
      <c r="L169" s="8">
        <f t="shared" ref="L169:L184" si="69">L168+E169</f>
        <v>21675</v>
      </c>
      <c r="M169" s="8">
        <f t="shared" si="65"/>
        <v>3611.1448359780952</v>
      </c>
      <c r="N169" s="8">
        <f t="shared" si="64"/>
        <v>38731.024122488328</v>
      </c>
    </row>
    <row r="170" spans="1:17" x14ac:dyDescent="0.25">
      <c r="A170" s="11">
        <v>40512</v>
      </c>
      <c r="B170" s="5">
        <f t="shared" si="66"/>
        <v>43</v>
      </c>
      <c r="C170" s="5">
        <f t="shared" si="67"/>
        <v>18</v>
      </c>
      <c r="D170" s="5">
        <f t="shared" si="68"/>
        <v>15</v>
      </c>
      <c r="E170" s="8">
        <v>175</v>
      </c>
      <c r="J170" s="8">
        <f t="shared" si="55"/>
        <v>387.31024122488321</v>
      </c>
      <c r="L170" s="8">
        <f t="shared" si="69"/>
        <v>21850</v>
      </c>
      <c r="M170" s="8">
        <f t="shared" si="65"/>
        <v>3998.4550772029784</v>
      </c>
      <c r="N170" s="8">
        <f t="shared" si="64"/>
        <v>39293.334363713213</v>
      </c>
    </row>
    <row r="171" spans="1:17" x14ac:dyDescent="0.25">
      <c r="A171" s="11">
        <v>40543</v>
      </c>
      <c r="B171" s="5">
        <f t="shared" si="66"/>
        <v>43</v>
      </c>
      <c r="C171" s="5">
        <f t="shared" si="67"/>
        <v>18</v>
      </c>
      <c r="D171" s="5">
        <f t="shared" si="68"/>
        <v>15</v>
      </c>
      <c r="E171" s="8">
        <v>175</v>
      </c>
      <c r="J171" s="8">
        <f t="shared" si="55"/>
        <v>392.93334363713211</v>
      </c>
      <c r="L171" s="8">
        <f t="shared" si="69"/>
        <v>22025</v>
      </c>
      <c r="M171" s="8">
        <f t="shared" si="65"/>
        <v>4391.3884208401105</v>
      </c>
      <c r="N171" s="8">
        <f t="shared" ref="N171:N186" si="70">IF(K171=0,N170+E171+F171+G171+H171+I171+J171,N170+E171+F171+G171+H171+I171+K171)</f>
        <v>39861.267707350344</v>
      </c>
      <c r="P171" s="8">
        <f>M171</f>
        <v>4391.3884208401105</v>
      </c>
      <c r="Q171" s="8">
        <f>IF(P171&lt;600,0,IF(P171&lt;1500,(P171-600)*0.15,(900*0.15)+((P171-1500))*0.28))</f>
        <v>944.58875783523104</v>
      </c>
    </row>
    <row r="172" spans="1:17" x14ac:dyDescent="0.25">
      <c r="A172" s="11">
        <v>40574</v>
      </c>
      <c r="B172" s="5">
        <f t="shared" si="66"/>
        <v>43</v>
      </c>
      <c r="C172" s="5">
        <f t="shared" si="67"/>
        <v>18</v>
      </c>
      <c r="D172" s="5">
        <f t="shared" si="68"/>
        <v>15</v>
      </c>
      <c r="E172" s="8">
        <v>175</v>
      </c>
      <c r="H172" s="8">
        <v>-500</v>
      </c>
      <c r="J172" s="8">
        <f t="shared" si="55"/>
        <v>398.61267707350339</v>
      </c>
      <c r="L172" s="8">
        <f t="shared" si="69"/>
        <v>22200</v>
      </c>
      <c r="M172" s="8">
        <f>IF(K172=0,J172,K172)</f>
        <v>398.61267707350339</v>
      </c>
      <c r="N172" s="8">
        <f t="shared" si="70"/>
        <v>39934.88038442385</v>
      </c>
    </row>
    <row r="173" spans="1:17" x14ac:dyDescent="0.25">
      <c r="A173" s="11">
        <v>40602</v>
      </c>
      <c r="B173" s="5">
        <f t="shared" si="66"/>
        <v>43</v>
      </c>
      <c r="C173" s="5">
        <f t="shared" si="67"/>
        <v>18</v>
      </c>
      <c r="D173" s="5">
        <f t="shared" si="68"/>
        <v>16</v>
      </c>
      <c r="E173" s="8">
        <v>175</v>
      </c>
      <c r="J173" s="8">
        <f t="shared" si="55"/>
        <v>399.34880384423849</v>
      </c>
      <c r="L173" s="8">
        <f t="shared" si="69"/>
        <v>22375</v>
      </c>
      <c r="M173" s="8">
        <f>IF(K173=0,M172+J173,M172+K173)</f>
        <v>797.96148091774194</v>
      </c>
      <c r="N173" s="8">
        <f t="shared" si="70"/>
        <v>40509.229188268087</v>
      </c>
    </row>
    <row r="174" spans="1:17" x14ac:dyDescent="0.25">
      <c r="A174" s="11">
        <v>40633</v>
      </c>
      <c r="B174" s="5">
        <f t="shared" si="66"/>
        <v>43</v>
      </c>
      <c r="C174" s="5">
        <f t="shared" si="67"/>
        <v>18</v>
      </c>
      <c r="D174" s="5">
        <f t="shared" si="68"/>
        <v>16</v>
      </c>
      <c r="E174" s="8">
        <v>175</v>
      </c>
      <c r="J174" s="8">
        <f t="shared" si="55"/>
        <v>405.09229188268085</v>
      </c>
      <c r="L174" s="8">
        <f t="shared" si="69"/>
        <v>22550</v>
      </c>
      <c r="M174" s="8">
        <f t="shared" ref="M174:M183" si="71">IF(K174=0,M173+J174,M173+K174)</f>
        <v>1203.0537728004228</v>
      </c>
      <c r="N174" s="8">
        <f t="shared" si="70"/>
        <v>41089.321480150771</v>
      </c>
    </row>
    <row r="175" spans="1:17" x14ac:dyDescent="0.25">
      <c r="A175" s="11">
        <v>40663</v>
      </c>
      <c r="B175" s="5">
        <f t="shared" si="66"/>
        <v>44</v>
      </c>
      <c r="C175" s="5">
        <f t="shared" si="67"/>
        <v>19</v>
      </c>
      <c r="D175" s="5">
        <f t="shared" si="68"/>
        <v>16</v>
      </c>
      <c r="E175" s="8">
        <v>175</v>
      </c>
      <c r="I175" s="8">
        <f>-Q171</f>
        <v>-944.58875783523104</v>
      </c>
      <c r="J175" s="8">
        <f t="shared" si="55"/>
        <v>410.89321480150767</v>
      </c>
      <c r="L175" s="8">
        <f t="shared" si="69"/>
        <v>22725</v>
      </c>
      <c r="M175" s="8">
        <f t="shared" si="71"/>
        <v>1613.9469876019305</v>
      </c>
      <c r="N175" s="8">
        <f t="shared" si="70"/>
        <v>40730.625937117045</v>
      </c>
    </row>
    <row r="176" spans="1:17" x14ac:dyDescent="0.25">
      <c r="A176" s="11">
        <v>40694</v>
      </c>
      <c r="B176" s="5">
        <f t="shared" si="66"/>
        <v>44</v>
      </c>
      <c r="C176" s="5">
        <f t="shared" si="67"/>
        <v>19</v>
      </c>
      <c r="D176" s="5">
        <f t="shared" si="68"/>
        <v>16</v>
      </c>
      <c r="E176" s="8">
        <v>175</v>
      </c>
      <c r="J176" s="8">
        <f t="shared" si="55"/>
        <v>407.30625937117043</v>
      </c>
      <c r="L176" s="8">
        <f t="shared" si="69"/>
        <v>22900</v>
      </c>
      <c r="M176" s="8">
        <f t="shared" si="71"/>
        <v>2021.2532469731009</v>
      </c>
      <c r="N176" s="8">
        <f t="shared" si="70"/>
        <v>41312.932196488218</v>
      </c>
    </row>
    <row r="177" spans="1:17" x14ac:dyDescent="0.25">
      <c r="A177" s="11">
        <v>40724</v>
      </c>
      <c r="B177" s="5">
        <f t="shared" si="66"/>
        <v>44</v>
      </c>
      <c r="C177" s="5">
        <f t="shared" si="67"/>
        <v>19</v>
      </c>
      <c r="D177" s="5">
        <f t="shared" si="68"/>
        <v>16</v>
      </c>
      <c r="E177" s="8">
        <v>175</v>
      </c>
      <c r="J177" s="8">
        <f t="shared" si="55"/>
        <v>413.12932196488214</v>
      </c>
      <c r="L177" s="8">
        <f t="shared" si="69"/>
        <v>23075</v>
      </c>
      <c r="M177" s="8">
        <f t="shared" si="71"/>
        <v>2434.3825689379828</v>
      </c>
      <c r="N177" s="8">
        <f t="shared" si="70"/>
        <v>41901.061518453098</v>
      </c>
    </row>
    <row r="178" spans="1:17" x14ac:dyDescent="0.25">
      <c r="A178" s="11">
        <v>40755</v>
      </c>
      <c r="B178" s="5">
        <f t="shared" si="66"/>
        <v>44</v>
      </c>
      <c r="C178" s="5">
        <f t="shared" si="67"/>
        <v>19</v>
      </c>
      <c r="D178" s="5">
        <f t="shared" si="68"/>
        <v>16</v>
      </c>
      <c r="E178" s="8">
        <v>175</v>
      </c>
      <c r="J178" s="8">
        <f t="shared" si="55"/>
        <v>419.01061518453093</v>
      </c>
      <c r="L178" s="8">
        <f t="shared" si="69"/>
        <v>23250</v>
      </c>
      <c r="M178" s="8">
        <f t="shared" si="71"/>
        <v>2853.393184122514</v>
      </c>
      <c r="N178" s="8">
        <f t="shared" si="70"/>
        <v>42495.07213363763</v>
      </c>
    </row>
    <row r="179" spans="1:17" x14ac:dyDescent="0.25">
      <c r="A179" s="11">
        <v>40786</v>
      </c>
      <c r="B179" s="5">
        <f t="shared" si="66"/>
        <v>44</v>
      </c>
      <c r="C179" s="5">
        <f t="shared" si="67"/>
        <v>19</v>
      </c>
      <c r="D179" s="5">
        <f t="shared" si="68"/>
        <v>16</v>
      </c>
      <c r="E179" s="8">
        <v>175</v>
      </c>
      <c r="J179" s="8">
        <f t="shared" si="55"/>
        <v>424.95072133637632</v>
      </c>
      <c r="L179" s="8">
        <f t="shared" si="69"/>
        <v>23425</v>
      </c>
      <c r="M179" s="8">
        <f t="shared" si="71"/>
        <v>3278.3439054588903</v>
      </c>
      <c r="N179" s="8">
        <f t="shared" si="70"/>
        <v>43095.022854974006</v>
      </c>
    </row>
    <row r="180" spans="1:17" x14ac:dyDescent="0.25">
      <c r="A180" s="11">
        <v>40816</v>
      </c>
      <c r="B180" s="5">
        <f t="shared" si="66"/>
        <v>44</v>
      </c>
      <c r="C180" s="5">
        <f t="shared" si="67"/>
        <v>19</v>
      </c>
      <c r="D180" s="5">
        <f t="shared" si="68"/>
        <v>16</v>
      </c>
      <c r="E180" s="8">
        <v>175</v>
      </c>
      <c r="J180" s="8">
        <f t="shared" si="55"/>
        <v>430.95022854974007</v>
      </c>
      <c r="L180" s="8">
        <f t="shared" si="69"/>
        <v>23600</v>
      </c>
      <c r="M180" s="8">
        <f t="shared" si="71"/>
        <v>3709.2941340086304</v>
      </c>
      <c r="N180" s="8">
        <f t="shared" si="70"/>
        <v>43700.973083523742</v>
      </c>
    </row>
    <row r="181" spans="1:17" x14ac:dyDescent="0.25">
      <c r="A181" s="11">
        <v>40847</v>
      </c>
      <c r="B181" s="5">
        <f t="shared" si="66"/>
        <v>44</v>
      </c>
      <c r="C181" s="5">
        <f t="shared" si="67"/>
        <v>19</v>
      </c>
      <c r="D181" s="5">
        <f t="shared" si="68"/>
        <v>16</v>
      </c>
      <c r="E181" s="8">
        <v>175</v>
      </c>
      <c r="J181" s="8">
        <f t="shared" si="55"/>
        <v>437.00973083523741</v>
      </c>
      <c r="L181" s="8">
        <f t="shared" si="69"/>
        <v>23775</v>
      </c>
      <c r="M181" s="8">
        <f t="shared" si="71"/>
        <v>4146.3038648438678</v>
      </c>
      <c r="N181" s="8">
        <f t="shared" si="70"/>
        <v>44312.982814358977</v>
      </c>
    </row>
    <row r="182" spans="1:17" x14ac:dyDescent="0.25">
      <c r="A182" s="11">
        <v>40877</v>
      </c>
      <c r="B182" s="5">
        <f t="shared" ref="B182:B197" si="72">ROUND((A182-$B$1-210)/365,0)</f>
        <v>44</v>
      </c>
      <c r="C182" s="5">
        <f t="shared" ref="C182:C197" si="73">ROUND((A182-$C$1-210)/365,0)</f>
        <v>19</v>
      </c>
      <c r="D182" s="5">
        <f t="shared" ref="D182:D197" si="74">ROUND((A182-$D$1-210)/365,0)</f>
        <v>16</v>
      </c>
      <c r="E182" s="8">
        <v>175</v>
      </c>
      <c r="J182" s="8">
        <f t="shared" si="55"/>
        <v>443.12982814358975</v>
      </c>
      <c r="L182" s="8">
        <f t="shared" si="69"/>
        <v>23950</v>
      </c>
      <c r="M182" s="8">
        <f t="shared" si="71"/>
        <v>4589.4336929874571</v>
      </c>
      <c r="N182" s="8">
        <f t="shared" si="70"/>
        <v>44931.112642502565</v>
      </c>
    </row>
    <row r="183" spans="1:17" x14ac:dyDescent="0.25">
      <c r="A183" s="11">
        <v>40908</v>
      </c>
      <c r="B183" s="5">
        <f t="shared" si="72"/>
        <v>44</v>
      </c>
      <c r="C183" s="5">
        <f t="shared" si="73"/>
        <v>19</v>
      </c>
      <c r="D183" s="5">
        <f t="shared" si="74"/>
        <v>16</v>
      </c>
      <c r="E183" s="8">
        <v>175</v>
      </c>
      <c r="J183" s="8">
        <f t="shared" si="55"/>
        <v>449.31112642502563</v>
      </c>
      <c r="L183" s="8">
        <f t="shared" si="69"/>
        <v>24125</v>
      </c>
      <c r="M183" s="8">
        <f t="shared" si="71"/>
        <v>5038.7448194124827</v>
      </c>
      <c r="N183" s="8">
        <f t="shared" si="70"/>
        <v>45555.423768927591</v>
      </c>
      <c r="P183" s="8">
        <f>M183</f>
        <v>5038.7448194124827</v>
      </c>
      <c r="Q183" s="8">
        <f>IF(P183&lt;600,0,IF(P183&lt;1500,(P183-600)*0.15,(900*0.15)+((P183-1500))*0.28))</f>
        <v>1125.8485494354952</v>
      </c>
    </row>
    <row r="184" spans="1:17" x14ac:dyDescent="0.25">
      <c r="A184" s="11">
        <v>40939</v>
      </c>
      <c r="B184" s="5">
        <f t="shared" si="72"/>
        <v>44</v>
      </c>
      <c r="C184" s="5">
        <f t="shared" si="73"/>
        <v>19</v>
      </c>
      <c r="D184" s="5">
        <f t="shared" si="74"/>
        <v>16</v>
      </c>
      <c r="E184" s="8">
        <v>175</v>
      </c>
      <c r="H184" s="8">
        <v>-500</v>
      </c>
      <c r="J184" s="8">
        <f t="shared" si="55"/>
        <v>455.55423768927585</v>
      </c>
      <c r="L184" s="8">
        <f t="shared" si="69"/>
        <v>24300</v>
      </c>
      <c r="M184" s="8">
        <f>IF(K184=0,J184,K184)</f>
        <v>455.55423768927585</v>
      </c>
      <c r="N184" s="8">
        <f t="shared" si="70"/>
        <v>45685.978006616868</v>
      </c>
    </row>
    <row r="185" spans="1:17" x14ac:dyDescent="0.25">
      <c r="A185" s="11">
        <v>40968</v>
      </c>
      <c r="B185" s="5">
        <f t="shared" si="72"/>
        <v>44</v>
      </c>
      <c r="C185" s="5">
        <f t="shared" si="73"/>
        <v>19</v>
      </c>
      <c r="D185" s="5">
        <f t="shared" si="74"/>
        <v>17</v>
      </c>
      <c r="E185" s="8">
        <v>175</v>
      </c>
      <c r="J185" s="8">
        <f t="shared" si="55"/>
        <v>456.8597800661687</v>
      </c>
      <c r="L185" s="8">
        <f t="shared" ref="L185:L200" si="75">L184+E185</f>
        <v>24475</v>
      </c>
      <c r="M185" s="8">
        <f>IF(K185=0,M184+J185,M184+K185)</f>
        <v>912.41401775544455</v>
      </c>
      <c r="N185" s="8">
        <f t="shared" si="70"/>
        <v>46317.837786683034</v>
      </c>
    </row>
    <row r="186" spans="1:17" x14ac:dyDescent="0.25">
      <c r="A186" s="11">
        <v>40999</v>
      </c>
      <c r="B186" s="5">
        <f t="shared" si="72"/>
        <v>44</v>
      </c>
      <c r="C186" s="5">
        <f t="shared" si="73"/>
        <v>19</v>
      </c>
      <c r="D186" s="5">
        <f t="shared" si="74"/>
        <v>17</v>
      </c>
      <c r="E186" s="8">
        <v>175</v>
      </c>
      <c r="J186" s="8">
        <f t="shared" si="55"/>
        <v>463.17837786683032</v>
      </c>
      <c r="L186" s="8">
        <f t="shared" si="75"/>
        <v>24650</v>
      </c>
      <c r="M186" s="8">
        <f t="shared" ref="M186:M195" si="76">IF(K186=0,M185+J186,M185+K186)</f>
        <v>1375.5923956222748</v>
      </c>
      <c r="N186" s="8">
        <f t="shared" si="70"/>
        <v>46956.016164549867</v>
      </c>
    </row>
    <row r="187" spans="1:17" x14ac:dyDescent="0.25">
      <c r="A187" s="11">
        <v>41029</v>
      </c>
      <c r="B187" s="5">
        <f t="shared" si="72"/>
        <v>45</v>
      </c>
      <c r="C187" s="5">
        <f t="shared" si="73"/>
        <v>20</v>
      </c>
      <c r="D187" s="5">
        <f t="shared" si="74"/>
        <v>17</v>
      </c>
      <c r="E187" s="8">
        <v>175</v>
      </c>
      <c r="I187" s="8">
        <f>-Q183</f>
        <v>-1125.8485494354952</v>
      </c>
      <c r="J187" s="8">
        <f t="shared" si="55"/>
        <v>469.56016164549868</v>
      </c>
      <c r="L187" s="8">
        <f t="shared" si="75"/>
        <v>24825</v>
      </c>
      <c r="M187" s="8">
        <f t="shared" si="76"/>
        <v>1845.1525572677735</v>
      </c>
      <c r="N187" s="8">
        <f t="shared" ref="N187:N202" si="77">IF(K187=0,N186+E187+F187+G187+H187+I187+J187,N186+E187+F187+G187+H187+I187+K187)</f>
        <v>46474.727776759864</v>
      </c>
    </row>
    <row r="188" spans="1:17" x14ac:dyDescent="0.25">
      <c r="A188" s="11">
        <v>41060</v>
      </c>
      <c r="B188" s="5">
        <f t="shared" si="72"/>
        <v>45</v>
      </c>
      <c r="C188" s="5">
        <f t="shared" si="73"/>
        <v>20</v>
      </c>
      <c r="D188" s="5">
        <f t="shared" si="74"/>
        <v>17</v>
      </c>
      <c r="E188" s="8">
        <v>175</v>
      </c>
      <c r="J188" s="8">
        <f t="shared" si="55"/>
        <v>464.74727776759863</v>
      </c>
      <c r="L188" s="8">
        <f t="shared" si="75"/>
        <v>25000</v>
      </c>
      <c r="M188" s="8">
        <f t="shared" si="76"/>
        <v>2309.8998350353722</v>
      </c>
      <c r="N188" s="8">
        <f t="shared" si="77"/>
        <v>47114.475054527466</v>
      </c>
    </row>
    <row r="189" spans="1:17" x14ac:dyDescent="0.25">
      <c r="A189" s="11">
        <v>41090</v>
      </c>
      <c r="B189" s="5">
        <f t="shared" si="72"/>
        <v>45</v>
      </c>
      <c r="C189" s="5">
        <f t="shared" si="73"/>
        <v>20</v>
      </c>
      <c r="D189" s="5">
        <f t="shared" si="74"/>
        <v>17</v>
      </c>
      <c r="E189" s="8">
        <v>175</v>
      </c>
      <c r="J189" s="8">
        <f t="shared" si="55"/>
        <v>471.14475054527469</v>
      </c>
      <c r="L189" s="8">
        <f t="shared" si="75"/>
        <v>25175</v>
      </c>
      <c r="M189" s="8">
        <f t="shared" si="76"/>
        <v>2781.044585580647</v>
      </c>
      <c r="N189" s="8">
        <f t="shared" si="77"/>
        <v>47760.61980507274</v>
      </c>
    </row>
    <row r="190" spans="1:17" x14ac:dyDescent="0.25">
      <c r="A190" s="11">
        <v>41121</v>
      </c>
      <c r="B190" s="5">
        <f t="shared" si="72"/>
        <v>45</v>
      </c>
      <c r="C190" s="5">
        <f t="shared" si="73"/>
        <v>20</v>
      </c>
      <c r="D190" s="5">
        <f t="shared" si="74"/>
        <v>17</v>
      </c>
      <c r="E190" s="8">
        <v>175</v>
      </c>
      <c r="J190" s="8">
        <f t="shared" si="55"/>
        <v>477.60619805072741</v>
      </c>
      <c r="L190" s="8">
        <f t="shared" si="75"/>
        <v>25350</v>
      </c>
      <c r="M190" s="8">
        <f t="shared" si="76"/>
        <v>3258.6507836313745</v>
      </c>
      <c r="N190" s="8">
        <f t="shared" si="77"/>
        <v>48413.226003123469</v>
      </c>
    </row>
    <row r="191" spans="1:17" x14ac:dyDescent="0.25">
      <c r="A191" s="11">
        <v>41152</v>
      </c>
      <c r="B191" s="5">
        <f t="shared" si="72"/>
        <v>45</v>
      </c>
      <c r="C191" s="5">
        <f t="shared" si="73"/>
        <v>20</v>
      </c>
      <c r="D191" s="5">
        <f t="shared" si="74"/>
        <v>17</v>
      </c>
      <c r="E191" s="8">
        <v>175</v>
      </c>
      <c r="J191" s="8">
        <f t="shared" si="55"/>
        <v>484.13226003123464</v>
      </c>
      <c r="L191" s="8">
        <f t="shared" si="75"/>
        <v>25525</v>
      </c>
      <c r="M191" s="8">
        <f t="shared" si="76"/>
        <v>3742.7830436626091</v>
      </c>
      <c r="N191" s="8">
        <f t="shared" si="77"/>
        <v>49072.358263154703</v>
      </c>
    </row>
    <row r="192" spans="1:17" x14ac:dyDescent="0.25">
      <c r="A192" s="11">
        <v>41182</v>
      </c>
      <c r="B192" s="5">
        <f t="shared" si="72"/>
        <v>45</v>
      </c>
      <c r="C192" s="5">
        <f t="shared" si="73"/>
        <v>20</v>
      </c>
      <c r="D192" s="5">
        <f t="shared" si="74"/>
        <v>17</v>
      </c>
      <c r="E192" s="8">
        <v>175</v>
      </c>
      <c r="J192" s="8">
        <f t="shared" si="55"/>
        <v>490.723582631547</v>
      </c>
      <c r="L192" s="8">
        <f t="shared" si="75"/>
        <v>25700</v>
      </c>
      <c r="M192" s="8">
        <f t="shared" si="76"/>
        <v>4233.5066262941564</v>
      </c>
      <c r="N192" s="8">
        <f t="shared" si="77"/>
        <v>49738.081845786248</v>
      </c>
    </row>
    <row r="193" spans="1:17" x14ac:dyDescent="0.25">
      <c r="A193" s="11">
        <v>41213</v>
      </c>
      <c r="B193" s="5">
        <f t="shared" si="72"/>
        <v>45</v>
      </c>
      <c r="C193" s="5">
        <f t="shared" si="73"/>
        <v>20</v>
      </c>
      <c r="D193" s="5">
        <f t="shared" si="74"/>
        <v>17</v>
      </c>
      <c r="E193" s="8">
        <v>175</v>
      </c>
      <c r="J193" s="8">
        <f t="shared" si="55"/>
        <v>497.38081845786246</v>
      </c>
      <c r="L193" s="8">
        <f t="shared" si="75"/>
        <v>25875</v>
      </c>
      <c r="M193" s="8">
        <f t="shared" si="76"/>
        <v>4730.8874447520193</v>
      </c>
      <c r="N193" s="8">
        <f t="shared" si="77"/>
        <v>50410.462664244107</v>
      </c>
    </row>
    <row r="194" spans="1:17" x14ac:dyDescent="0.25">
      <c r="A194" s="11">
        <v>41243</v>
      </c>
      <c r="B194" s="5">
        <f t="shared" si="72"/>
        <v>45</v>
      </c>
      <c r="C194" s="5">
        <f t="shared" si="73"/>
        <v>20</v>
      </c>
      <c r="D194" s="5">
        <f t="shared" si="74"/>
        <v>17</v>
      </c>
      <c r="E194" s="8">
        <v>175</v>
      </c>
      <c r="J194" s="8">
        <f t="shared" si="55"/>
        <v>504.10462664244102</v>
      </c>
      <c r="L194" s="8">
        <f t="shared" si="75"/>
        <v>26050</v>
      </c>
      <c r="M194" s="8">
        <f t="shared" si="76"/>
        <v>5234.9920713944603</v>
      </c>
      <c r="N194" s="8">
        <f t="shared" si="77"/>
        <v>51089.567290886545</v>
      </c>
    </row>
    <row r="195" spans="1:17" x14ac:dyDescent="0.25">
      <c r="A195" s="11">
        <v>41274</v>
      </c>
      <c r="B195" s="5">
        <f t="shared" si="72"/>
        <v>45</v>
      </c>
      <c r="C195" s="5">
        <f t="shared" si="73"/>
        <v>20</v>
      </c>
      <c r="D195" s="5">
        <f t="shared" si="74"/>
        <v>17</v>
      </c>
      <c r="E195" s="8">
        <v>175</v>
      </c>
      <c r="J195" s="8">
        <f t="shared" si="55"/>
        <v>510.89567290886544</v>
      </c>
      <c r="L195" s="8">
        <f t="shared" si="75"/>
        <v>26225</v>
      </c>
      <c r="M195" s="8">
        <f t="shared" si="76"/>
        <v>5745.8877443033252</v>
      </c>
      <c r="N195" s="8">
        <f t="shared" si="77"/>
        <v>51775.462963795413</v>
      </c>
      <c r="P195" s="8">
        <f>M195</f>
        <v>5745.8877443033252</v>
      </c>
      <c r="Q195" s="8">
        <f>IF(P195&lt;600,0,IF(P195&lt;1500,(P195-600)*0.15,(900*0.15)+((P195-1500))*0.28))</f>
        <v>1323.8485684049313</v>
      </c>
    </row>
    <row r="196" spans="1:17" x14ac:dyDescent="0.25">
      <c r="A196" s="11">
        <v>41305</v>
      </c>
      <c r="B196" s="5">
        <f t="shared" si="72"/>
        <v>45</v>
      </c>
      <c r="C196" s="5">
        <f t="shared" si="73"/>
        <v>20</v>
      </c>
      <c r="D196" s="5">
        <f t="shared" si="74"/>
        <v>17</v>
      </c>
      <c r="E196" s="8">
        <v>175</v>
      </c>
      <c r="H196" s="8">
        <v>-500</v>
      </c>
      <c r="J196" s="8">
        <f t="shared" si="55"/>
        <v>517.75462963795405</v>
      </c>
      <c r="L196" s="8">
        <f t="shared" si="75"/>
        <v>26400</v>
      </c>
      <c r="M196" s="8">
        <f>IF(K196=0,J196,K196)</f>
        <v>517.75462963795405</v>
      </c>
      <c r="N196" s="8">
        <f t="shared" si="77"/>
        <v>51968.217593433365</v>
      </c>
    </row>
    <row r="197" spans="1:17" x14ac:dyDescent="0.25">
      <c r="A197" s="11">
        <v>41333</v>
      </c>
      <c r="B197" s="5">
        <f t="shared" si="72"/>
        <v>45</v>
      </c>
      <c r="C197" s="5">
        <f t="shared" si="73"/>
        <v>20</v>
      </c>
      <c r="D197" s="5">
        <f t="shared" si="74"/>
        <v>18</v>
      </c>
      <c r="E197" s="8">
        <v>175</v>
      </c>
      <c r="J197" s="8">
        <f t="shared" si="55"/>
        <v>519.6821759343336</v>
      </c>
      <c r="L197" s="8">
        <f t="shared" si="75"/>
        <v>26575</v>
      </c>
      <c r="M197" s="8">
        <f>IF(K197=0,M196+J197,M196+K197)</f>
        <v>1037.4368055722875</v>
      </c>
      <c r="N197" s="8">
        <f t="shared" si="77"/>
        <v>52662.899769367701</v>
      </c>
    </row>
    <row r="198" spans="1:17" x14ac:dyDescent="0.25">
      <c r="A198" s="11">
        <v>41364</v>
      </c>
      <c r="B198" s="5">
        <f t="shared" ref="B198:B213" si="78">ROUND((A198-$B$1-210)/365,0)</f>
        <v>45</v>
      </c>
      <c r="C198" s="5">
        <f t="shared" ref="C198:C213" si="79">ROUND((A198-$C$1-210)/365,0)</f>
        <v>20</v>
      </c>
      <c r="D198" s="5">
        <f t="shared" ref="D198:D213" si="80">ROUND((A198-$D$1-210)/365,0)</f>
        <v>18</v>
      </c>
      <c r="E198" s="8">
        <v>175</v>
      </c>
      <c r="J198" s="8">
        <f t="shared" si="55"/>
        <v>526.62899769367698</v>
      </c>
      <c r="L198" s="8">
        <f t="shared" si="75"/>
        <v>26750</v>
      </c>
      <c r="M198" s="8">
        <f t="shared" ref="M198:M207" si="81">IF(K198=0,M197+J198,M197+K198)</f>
        <v>1564.0658032659644</v>
      </c>
      <c r="N198" s="8">
        <f t="shared" si="77"/>
        <v>53364.528767061376</v>
      </c>
    </row>
    <row r="199" spans="1:17" x14ac:dyDescent="0.25">
      <c r="A199" s="11">
        <v>41394</v>
      </c>
      <c r="B199" s="5">
        <f t="shared" si="78"/>
        <v>46</v>
      </c>
      <c r="C199" s="5">
        <f t="shared" si="79"/>
        <v>21</v>
      </c>
      <c r="D199" s="5">
        <f t="shared" si="80"/>
        <v>18</v>
      </c>
      <c r="E199" s="8">
        <v>175</v>
      </c>
      <c r="I199" s="8">
        <f>-Q195</f>
        <v>-1323.8485684049313</v>
      </c>
      <c r="J199" s="8">
        <f t="shared" si="55"/>
        <v>533.64528767061381</v>
      </c>
      <c r="L199" s="8">
        <f t="shared" si="75"/>
        <v>26925</v>
      </c>
      <c r="M199" s="8">
        <f t="shared" si="81"/>
        <v>2097.7110909365783</v>
      </c>
      <c r="N199" s="8">
        <f t="shared" si="77"/>
        <v>52749.325486327063</v>
      </c>
    </row>
    <row r="200" spans="1:17" x14ac:dyDescent="0.25">
      <c r="A200" s="11">
        <v>41425</v>
      </c>
      <c r="B200" s="5">
        <f t="shared" si="78"/>
        <v>46</v>
      </c>
      <c r="C200" s="5">
        <f t="shared" si="79"/>
        <v>21</v>
      </c>
      <c r="D200" s="5">
        <f t="shared" si="80"/>
        <v>18</v>
      </c>
      <c r="E200" s="8">
        <v>175</v>
      </c>
      <c r="J200" s="8">
        <f t="shared" ref="J200:J263" si="82">N199*$J$1/12</f>
        <v>527.49325486327064</v>
      </c>
      <c r="L200" s="8">
        <f t="shared" si="75"/>
        <v>27100</v>
      </c>
      <c r="M200" s="8">
        <f t="shared" si="81"/>
        <v>2625.2043457998489</v>
      </c>
      <c r="N200" s="8">
        <f t="shared" si="77"/>
        <v>53451.818741190335</v>
      </c>
    </row>
    <row r="201" spans="1:17" x14ac:dyDescent="0.25">
      <c r="A201" s="11">
        <v>41455</v>
      </c>
      <c r="B201" s="5">
        <f t="shared" si="78"/>
        <v>46</v>
      </c>
      <c r="C201" s="5">
        <f t="shared" si="79"/>
        <v>21</v>
      </c>
      <c r="D201" s="5">
        <f t="shared" si="80"/>
        <v>18</v>
      </c>
      <c r="E201" s="8">
        <v>175</v>
      </c>
      <c r="J201" s="8">
        <f t="shared" si="82"/>
        <v>534.51818741190334</v>
      </c>
      <c r="L201" s="8">
        <f t="shared" ref="L201:L216" si="83">L200+E201</f>
        <v>27275</v>
      </c>
      <c r="M201" s="8">
        <f t="shared" si="81"/>
        <v>3159.7225332117523</v>
      </c>
      <c r="N201" s="8">
        <f t="shared" si="77"/>
        <v>54161.336928602235</v>
      </c>
    </row>
    <row r="202" spans="1:17" x14ac:dyDescent="0.25">
      <c r="A202" s="11">
        <v>41486</v>
      </c>
      <c r="B202" s="5">
        <f t="shared" si="78"/>
        <v>46</v>
      </c>
      <c r="C202" s="5">
        <f t="shared" si="79"/>
        <v>21</v>
      </c>
      <c r="D202" s="5">
        <f t="shared" si="80"/>
        <v>18</v>
      </c>
      <c r="E202" s="8">
        <v>175</v>
      </c>
      <c r="J202" s="8">
        <f t="shared" si="82"/>
        <v>541.61336928602236</v>
      </c>
      <c r="L202" s="8">
        <f t="shared" si="83"/>
        <v>27450</v>
      </c>
      <c r="M202" s="8">
        <f t="shared" si="81"/>
        <v>3701.3359024977744</v>
      </c>
      <c r="N202" s="8">
        <f t="shared" si="77"/>
        <v>54877.950297888259</v>
      </c>
    </row>
    <row r="203" spans="1:17" x14ac:dyDescent="0.25">
      <c r="A203" s="11">
        <v>41517</v>
      </c>
      <c r="B203" s="5">
        <f t="shared" si="78"/>
        <v>46</v>
      </c>
      <c r="C203" s="5">
        <f t="shared" si="79"/>
        <v>21</v>
      </c>
      <c r="D203" s="5">
        <f t="shared" si="80"/>
        <v>18</v>
      </c>
      <c r="E203" s="8">
        <v>175</v>
      </c>
      <c r="J203" s="8">
        <f t="shared" si="82"/>
        <v>548.77950297888253</v>
      </c>
      <c r="L203" s="8">
        <f t="shared" si="83"/>
        <v>27625</v>
      </c>
      <c r="M203" s="8">
        <f t="shared" si="81"/>
        <v>4250.1154054766566</v>
      </c>
      <c r="N203" s="8">
        <f t="shared" ref="N203:N218" si="84">IF(K203=0,N202+E203+F203+G203+H203+I203+J203,N202+E203+F203+G203+H203+I203+K203)</f>
        <v>55601.729800867142</v>
      </c>
    </row>
    <row r="204" spans="1:17" x14ac:dyDescent="0.25">
      <c r="A204" s="11">
        <v>41547</v>
      </c>
      <c r="B204" s="5">
        <f t="shared" si="78"/>
        <v>46</v>
      </c>
      <c r="C204" s="5">
        <f t="shared" si="79"/>
        <v>21</v>
      </c>
      <c r="D204" s="5">
        <f t="shared" si="80"/>
        <v>18</v>
      </c>
      <c r="E204" s="8">
        <v>175</v>
      </c>
      <c r="J204" s="8">
        <f t="shared" si="82"/>
        <v>556.01729800867145</v>
      </c>
      <c r="L204" s="8">
        <f t="shared" si="83"/>
        <v>27800</v>
      </c>
      <c r="M204" s="8">
        <f t="shared" si="81"/>
        <v>4806.1327034853284</v>
      </c>
      <c r="N204" s="8">
        <f t="shared" si="84"/>
        <v>56332.747098875814</v>
      </c>
    </row>
    <row r="205" spans="1:17" x14ac:dyDescent="0.25">
      <c r="A205" s="11">
        <v>41578</v>
      </c>
      <c r="B205" s="5">
        <f t="shared" si="78"/>
        <v>46</v>
      </c>
      <c r="C205" s="5">
        <f t="shared" si="79"/>
        <v>21</v>
      </c>
      <c r="D205" s="5">
        <f t="shared" si="80"/>
        <v>18</v>
      </c>
      <c r="E205" s="8">
        <v>175</v>
      </c>
      <c r="J205" s="8">
        <f t="shared" si="82"/>
        <v>563.32747098875814</v>
      </c>
      <c r="L205" s="8">
        <f t="shared" si="83"/>
        <v>27975</v>
      </c>
      <c r="M205" s="8">
        <f t="shared" si="81"/>
        <v>5369.4601744740867</v>
      </c>
      <c r="N205" s="8">
        <f t="shared" si="84"/>
        <v>57071.07456986457</v>
      </c>
    </row>
    <row r="206" spans="1:17" x14ac:dyDescent="0.25">
      <c r="A206" s="11">
        <v>41608</v>
      </c>
      <c r="B206" s="5">
        <f t="shared" si="78"/>
        <v>46</v>
      </c>
      <c r="C206" s="5">
        <f t="shared" si="79"/>
        <v>21</v>
      </c>
      <c r="D206" s="5">
        <f t="shared" si="80"/>
        <v>18</v>
      </c>
      <c r="E206" s="8">
        <v>175</v>
      </c>
      <c r="J206" s="8">
        <f t="shared" si="82"/>
        <v>570.71074569864561</v>
      </c>
      <c r="L206" s="8">
        <f t="shared" si="83"/>
        <v>28150</v>
      </c>
      <c r="M206" s="8">
        <f t="shared" si="81"/>
        <v>5940.1709201727326</v>
      </c>
      <c r="N206" s="8">
        <f t="shared" si="84"/>
        <v>57816.785315563218</v>
      </c>
    </row>
    <row r="207" spans="1:17" x14ac:dyDescent="0.25">
      <c r="A207" s="11">
        <v>41639</v>
      </c>
      <c r="B207" s="5">
        <f t="shared" si="78"/>
        <v>46</v>
      </c>
      <c r="C207" s="5">
        <f t="shared" si="79"/>
        <v>21</v>
      </c>
      <c r="D207" s="5">
        <f t="shared" si="80"/>
        <v>18</v>
      </c>
      <c r="E207" s="8">
        <v>175</v>
      </c>
      <c r="J207" s="8">
        <f t="shared" si="82"/>
        <v>578.16785315563209</v>
      </c>
      <c r="L207" s="8">
        <f t="shared" si="83"/>
        <v>28325</v>
      </c>
      <c r="M207" s="8">
        <f t="shared" si="81"/>
        <v>6518.3387733283644</v>
      </c>
      <c r="N207" s="8">
        <f t="shared" si="84"/>
        <v>58569.95316871885</v>
      </c>
      <c r="P207" s="8">
        <f>M207</f>
        <v>6518.3387733283644</v>
      </c>
      <c r="Q207" s="8">
        <f>IF(P207&lt;600,0,IF(P207&lt;1500,(P207-600)*0.15,(900*0.15)+((P207-1500))*0.28))</f>
        <v>1540.1348565319422</v>
      </c>
    </row>
    <row r="208" spans="1:17" x14ac:dyDescent="0.25">
      <c r="A208" s="11">
        <v>41670</v>
      </c>
      <c r="B208" s="5">
        <f t="shared" si="78"/>
        <v>46</v>
      </c>
      <c r="C208" s="5">
        <f t="shared" si="79"/>
        <v>21</v>
      </c>
      <c r="D208" s="5">
        <f t="shared" si="80"/>
        <v>18</v>
      </c>
      <c r="E208" s="8">
        <v>175</v>
      </c>
      <c r="J208" s="8">
        <f t="shared" si="82"/>
        <v>585.69953168718848</v>
      </c>
      <c r="L208" s="8">
        <f t="shared" si="83"/>
        <v>28500</v>
      </c>
      <c r="M208" s="8">
        <f>IF(K208=0,J208,K208)</f>
        <v>585.69953168718848</v>
      </c>
      <c r="N208" s="8">
        <f t="shared" si="84"/>
        <v>59330.652700406041</v>
      </c>
    </row>
    <row r="209" spans="1:17" x14ac:dyDescent="0.25">
      <c r="A209" s="11">
        <v>41698</v>
      </c>
      <c r="B209" s="5">
        <f t="shared" si="78"/>
        <v>46</v>
      </c>
      <c r="C209" s="5">
        <f t="shared" si="79"/>
        <v>21</v>
      </c>
      <c r="D209" s="5">
        <f t="shared" si="80"/>
        <v>19</v>
      </c>
      <c r="E209" s="8">
        <v>175</v>
      </c>
      <c r="J209" s="8">
        <f t="shared" si="82"/>
        <v>593.3065270040604</v>
      </c>
      <c r="L209" s="8">
        <f t="shared" si="83"/>
        <v>28675</v>
      </c>
      <c r="M209" s="8">
        <f>IF(K209=0,M208+J209,M208+K209)</f>
        <v>1179.0060586912489</v>
      </c>
      <c r="N209" s="8">
        <f t="shared" si="84"/>
        <v>60098.959227410101</v>
      </c>
    </row>
    <row r="210" spans="1:17" x14ac:dyDescent="0.25">
      <c r="A210" s="11">
        <v>41729</v>
      </c>
      <c r="B210" s="5">
        <f t="shared" si="78"/>
        <v>46</v>
      </c>
      <c r="C210" s="5">
        <f t="shared" si="79"/>
        <v>21</v>
      </c>
      <c r="D210" s="5">
        <f t="shared" si="80"/>
        <v>19</v>
      </c>
      <c r="E210" s="8">
        <v>175</v>
      </c>
      <c r="J210" s="8">
        <f t="shared" si="82"/>
        <v>600.98959227410103</v>
      </c>
      <c r="L210" s="8">
        <f t="shared" si="83"/>
        <v>28850</v>
      </c>
      <c r="M210" s="8">
        <f t="shared" ref="M210:M219" si="85">IF(K210=0,M209+J210,M209+K210)</f>
        <v>1779.9956509653498</v>
      </c>
      <c r="N210" s="8">
        <f t="shared" si="84"/>
        <v>60874.948819684199</v>
      </c>
    </row>
    <row r="211" spans="1:17" x14ac:dyDescent="0.25">
      <c r="A211" s="11">
        <v>41759</v>
      </c>
      <c r="B211" s="5">
        <f t="shared" si="78"/>
        <v>47</v>
      </c>
      <c r="C211" s="5">
        <f t="shared" si="79"/>
        <v>22</v>
      </c>
      <c r="D211" s="5">
        <f t="shared" si="80"/>
        <v>19</v>
      </c>
      <c r="E211" s="8">
        <v>175</v>
      </c>
      <c r="I211" s="8">
        <f>-Q207</f>
        <v>-1540.1348565319422</v>
      </c>
      <c r="J211" s="8">
        <f t="shared" si="82"/>
        <v>608.74948819684198</v>
      </c>
      <c r="L211" s="8">
        <f t="shared" si="83"/>
        <v>29025</v>
      </c>
      <c r="M211" s="8">
        <f t="shared" si="85"/>
        <v>2388.7451391621917</v>
      </c>
      <c r="N211" s="8">
        <f t="shared" si="84"/>
        <v>60118.563451349102</v>
      </c>
    </row>
    <row r="212" spans="1:17" x14ac:dyDescent="0.25">
      <c r="A212" s="11">
        <v>41790</v>
      </c>
      <c r="B212" s="5">
        <f t="shared" si="78"/>
        <v>47</v>
      </c>
      <c r="C212" s="5">
        <f t="shared" si="79"/>
        <v>22</v>
      </c>
      <c r="D212" s="5">
        <f t="shared" si="80"/>
        <v>19</v>
      </c>
      <c r="E212" s="8">
        <v>175</v>
      </c>
      <c r="J212" s="8">
        <f t="shared" si="82"/>
        <v>601.18563451349098</v>
      </c>
      <c r="L212" s="8">
        <f t="shared" si="83"/>
        <v>29200</v>
      </c>
      <c r="M212" s="8">
        <f t="shared" si="85"/>
        <v>2989.9307736756828</v>
      </c>
      <c r="N212" s="8">
        <f t="shared" si="84"/>
        <v>60894.74908586259</v>
      </c>
    </row>
    <row r="213" spans="1:17" x14ac:dyDescent="0.25">
      <c r="A213" s="11">
        <v>41820</v>
      </c>
      <c r="B213" s="5">
        <f t="shared" si="78"/>
        <v>47</v>
      </c>
      <c r="C213" s="5">
        <f t="shared" si="79"/>
        <v>22</v>
      </c>
      <c r="D213" s="5">
        <f t="shared" si="80"/>
        <v>19</v>
      </c>
      <c r="E213" s="8">
        <v>175</v>
      </c>
      <c r="J213" s="8">
        <f t="shared" si="82"/>
        <v>608.94749085862588</v>
      </c>
      <c r="L213" s="8">
        <f t="shared" si="83"/>
        <v>29375</v>
      </c>
      <c r="M213" s="8">
        <f t="shared" si="85"/>
        <v>3598.8782645343085</v>
      </c>
      <c r="N213" s="8">
        <f t="shared" si="84"/>
        <v>61678.696576721217</v>
      </c>
    </row>
    <row r="214" spans="1:17" x14ac:dyDescent="0.25">
      <c r="A214" s="11">
        <v>41851</v>
      </c>
      <c r="B214" s="5">
        <f t="shared" ref="B214:B229" si="86">ROUND((A214-$B$1-210)/365,0)</f>
        <v>47</v>
      </c>
      <c r="C214" s="5">
        <f t="shared" ref="C214:C229" si="87">ROUND((A214-$C$1-210)/365,0)</f>
        <v>22</v>
      </c>
      <c r="D214" s="5">
        <f t="shared" ref="D214:D229" si="88">ROUND((A214-$D$1-210)/365,0)</f>
        <v>19</v>
      </c>
      <c r="E214" s="8">
        <v>175</v>
      </c>
      <c r="J214" s="8">
        <f t="shared" si="82"/>
        <v>616.78696576721211</v>
      </c>
      <c r="L214" s="8">
        <f t="shared" si="83"/>
        <v>29550</v>
      </c>
      <c r="M214" s="8">
        <f t="shared" si="85"/>
        <v>4215.6652303015208</v>
      </c>
      <c r="N214" s="8">
        <f t="shared" si="84"/>
        <v>62470.48354248843</v>
      </c>
    </row>
    <row r="215" spans="1:17" x14ac:dyDescent="0.25">
      <c r="A215" s="11">
        <v>41882</v>
      </c>
      <c r="B215" s="5">
        <f t="shared" si="86"/>
        <v>47</v>
      </c>
      <c r="C215" s="5">
        <f t="shared" si="87"/>
        <v>22</v>
      </c>
      <c r="D215" s="5">
        <f t="shared" si="88"/>
        <v>19</v>
      </c>
      <c r="E215" s="8">
        <v>175</v>
      </c>
      <c r="J215" s="8">
        <f t="shared" si="82"/>
        <v>624.70483542488421</v>
      </c>
      <c r="L215" s="8">
        <f t="shared" si="83"/>
        <v>29725</v>
      </c>
      <c r="M215" s="8">
        <f t="shared" si="85"/>
        <v>4840.3700657264053</v>
      </c>
      <c r="N215" s="8">
        <f t="shared" si="84"/>
        <v>63270.188377913313</v>
      </c>
    </row>
    <row r="216" spans="1:17" x14ac:dyDescent="0.25">
      <c r="A216" s="11">
        <v>41912</v>
      </c>
      <c r="B216" s="5">
        <f t="shared" si="86"/>
        <v>47</v>
      </c>
      <c r="C216" s="5">
        <f t="shared" si="87"/>
        <v>22</v>
      </c>
      <c r="D216" s="5">
        <f t="shared" si="88"/>
        <v>19</v>
      </c>
      <c r="E216" s="8">
        <v>175</v>
      </c>
      <c r="J216" s="8">
        <f t="shared" si="82"/>
        <v>632.70188377913314</v>
      </c>
      <c r="L216" s="8">
        <f t="shared" si="83"/>
        <v>29900</v>
      </c>
      <c r="M216" s="8">
        <f t="shared" si="85"/>
        <v>5473.0719495055382</v>
      </c>
      <c r="N216" s="8">
        <f t="shared" si="84"/>
        <v>64077.890261692446</v>
      </c>
    </row>
    <row r="217" spans="1:17" x14ac:dyDescent="0.25">
      <c r="A217" s="11">
        <v>41943</v>
      </c>
      <c r="B217" s="5">
        <f t="shared" si="86"/>
        <v>47</v>
      </c>
      <c r="C217" s="5">
        <f t="shared" si="87"/>
        <v>22</v>
      </c>
      <c r="D217" s="5">
        <f t="shared" si="88"/>
        <v>19</v>
      </c>
      <c r="E217" s="8">
        <v>175</v>
      </c>
      <c r="J217" s="8">
        <f t="shared" si="82"/>
        <v>640.77890261692448</v>
      </c>
      <c r="L217" s="8">
        <f t="shared" ref="L217:L232" si="89">L216+E217</f>
        <v>30075</v>
      </c>
      <c r="M217" s="8">
        <f t="shared" si="85"/>
        <v>6113.850852122463</v>
      </c>
      <c r="N217" s="8">
        <f t="shared" si="84"/>
        <v>64893.669164309373</v>
      </c>
    </row>
    <row r="218" spans="1:17" x14ac:dyDescent="0.25">
      <c r="A218" s="11">
        <v>41973</v>
      </c>
      <c r="B218" s="5">
        <f t="shared" si="86"/>
        <v>47</v>
      </c>
      <c r="C218" s="5">
        <f t="shared" si="87"/>
        <v>22</v>
      </c>
      <c r="D218" s="5">
        <f t="shared" si="88"/>
        <v>19</v>
      </c>
      <c r="E218" s="8">
        <v>175</v>
      </c>
      <c r="J218" s="8">
        <f t="shared" si="82"/>
        <v>648.9366916430937</v>
      </c>
      <c r="L218" s="8">
        <f t="shared" si="89"/>
        <v>30250</v>
      </c>
      <c r="M218" s="8">
        <f t="shared" si="85"/>
        <v>6762.7875437655566</v>
      </c>
      <c r="N218" s="8">
        <f t="shared" si="84"/>
        <v>65717.605855952468</v>
      </c>
    </row>
    <row r="219" spans="1:17" x14ac:dyDescent="0.25">
      <c r="A219" s="11">
        <v>42004</v>
      </c>
      <c r="B219" s="5">
        <f t="shared" si="86"/>
        <v>47</v>
      </c>
      <c r="C219" s="5">
        <f t="shared" si="87"/>
        <v>22</v>
      </c>
      <c r="D219" s="5">
        <f t="shared" si="88"/>
        <v>19</v>
      </c>
      <c r="E219" s="8">
        <v>175</v>
      </c>
      <c r="J219" s="8">
        <f t="shared" si="82"/>
        <v>657.17605855952468</v>
      </c>
      <c r="L219" s="8">
        <f t="shared" si="89"/>
        <v>30425</v>
      </c>
      <c r="M219" s="8">
        <f t="shared" si="85"/>
        <v>7419.9636023250814</v>
      </c>
      <c r="N219" s="8">
        <f t="shared" ref="N219:N234" si="90">IF(K219=0,N218+E219+F219+G219+H219+I219+J219,N218+E219+F219+G219+H219+I219+K219)</f>
        <v>66549.781914511987</v>
      </c>
      <c r="P219" s="8">
        <f>M219</f>
        <v>7419.9636023250814</v>
      </c>
      <c r="Q219" s="8">
        <f>IF(P219&lt;600,0,IF(P219&lt;1500,(P219-600)*0.15,(900*0.15)+((P219-1500))*0.28))</f>
        <v>1792.5898086510228</v>
      </c>
    </row>
    <row r="220" spans="1:17" x14ac:dyDescent="0.25">
      <c r="A220" s="11">
        <v>42035</v>
      </c>
      <c r="B220" s="5">
        <f t="shared" si="86"/>
        <v>47</v>
      </c>
      <c r="C220" s="5">
        <f t="shared" si="87"/>
        <v>22</v>
      </c>
      <c r="D220" s="5">
        <f t="shared" si="88"/>
        <v>19</v>
      </c>
      <c r="E220" s="8">
        <v>175</v>
      </c>
      <c r="J220" s="8">
        <f t="shared" si="82"/>
        <v>665.49781914511982</v>
      </c>
      <c r="L220" s="8">
        <f t="shared" si="89"/>
        <v>30600</v>
      </c>
      <c r="M220" s="8">
        <f>IF(K220=0,J220,K220)</f>
        <v>665.49781914511982</v>
      </c>
      <c r="N220" s="8">
        <f t="shared" si="90"/>
        <v>67390.279733657109</v>
      </c>
    </row>
    <row r="221" spans="1:17" x14ac:dyDescent="0.25">
      <c r="A221" s="11">
        <v>42063</v>
      </c>
      <c r="B221" s="5">
        <f t="shared" si="86"/>
        <v>47</v>
      </c>
      <c r="C221" s="5">
        <f t="shared" si="87"/>
        <v>22</v>
      </c>
      <c r="D221" s="5">
        <f t="shared" si="88"/>
        <v>20</v>
      </c>
      <c r="E221" s="8">
        <v>175</v>
      </c>
      <c r="J221" s="8">
        <f t="shared" si="82"/>
        <v>673.9027973365711</v>
      </c>
      <c r="L221" s="8">
        <f t="shared" si="89"/>
        <v>30775</v>
      </c>
      <c r="M221" s="8">
        <f>IF(K221=0,M220+J221,M220+K221)</f>
        <v>1339.400616481691</v>
      </c>
      <c r="N221" s="8">
        <f t="shared" si="90"/>
        <v>68239.182530993683</v>
      </c>
    </row>
    <row r="222" spans="1:17" x14ac:dyDescent="0.25">
      <c r="A222" s="11">
        <v>42094</v>
      </c>
      <c r="B222" s="5">
        <f t="shared" si="86"/>
        <v>47</v>
      </c>
      <c r="C222" s="5">
        <f t="shared" si="87"/>
        <v>22</v>
      </c>
      <c r="D222" s="5">
        <f t="shared" si="88"/>
        <v>20</v>
      </c>
      <c r="E222" s="8">
        <v>175</v>
      </c>
      <c r="J222" s="8">
        <f t="shared" si="82"/>
        <v>682.39182530993673</v>
      </c>
      <c r="L222" s="8">
        <f t="shared" si="89"/>
        <v>30950</v>
      </c>
      <c r="M222" s="8">
        <f t="shared" ref="M222:M231" si="91">IF(K222=0,M221+J222,M221+K222)</f>
        <v>2021.7924417916279</v>
      </c>
      <c r="N222" s="8">
        <f t="shared" si="90"/>
        <v>69096.574356303623</v>
      </c>
    </row>
    <row r="223" spans="1:17" x14ac:dyDescent="0.25">
      <c r="A223" s="11">
        <v>42124</v>
      </c>
      <c r="B223" s="5">
        <f t="shared" si="86"/>
        <v>48</v>
      </c>
      <c r="C223" s="5">
        <f t="shared" si="87"/>
        <v>23</v>
      </c>
      <c r="D223" s="5">
        <f t="shared" si="88"/>
        <v>20</v>
      </c>
      <c r="E223" s="8">
        <v>175</v>
      </c>
      <c r="I223" s="8">
        <f>-Q219</f>
        <v>-1792.5898086510228</v>
      </c>
      <c r="J223" s="8">
        <f t="shared" si="82"/>
        <v>690.9657435630362</v>
      </c>
      <c r="L223" s="8">
        <f t="shared" si="89"/>
        <v>31125</v>
      </c>
      <c r="M223" s="8">
        <f t="shared" si="91"/>
        <v>2712.758185354664</v>
      </c>
      <c r="N223" s="8">
        <f t="shared" si="90"/>
        <v>68169.950291215631</v>
      </c>
    </row>
    <row r="224" spans="1:17" x14ac:dyDescent="0.25">
      <c r="A224" s="11">
        <v>42155</v>
      </c>
      <c r="B224" s="5">
        <f t="shared" si="86"/>
        <v>48</v>
      </c>
      <c r="C224" s="5">
        <f t="shared" si="87"/>
        <v>23</v>
      </c>
      <c r="D224" s="5">
        <f t="shared" si="88"/>
        <v>20</v>
      </c>
      <c r="E224" s="8">
        <v>175</v>
      </c>
      <c r="J224" s="8">
        <f t="shared" si="82"/>
        <v>681.69950291215628</v>
      </c>
      <c r="L224" s="8">
        <f t="shared" si="89"/>
        <v>31300</v>
      </c>
      <c r="M224" s="8">
        <f t="shared" si="91"/>
        <v>3394.4576882668202</v>
      </c>
      <c r="N224" s="8">
        <f t="shared" si="90"/>
        <v>69026.649794127792</v>
      </c>
    </row>
    <row r="225" spans="1:17" x14ac:dyDescent="0.25">
      <c r="A225" s="11">
        <v>42185</v>
      </c>
      <c r="B225" s="5">
        <f t="shared" si="86"/>
        <v>48</v>
      </c>
      <c r="C225" s="5">
        <f t="shared" si="87"/>
        <v>23</v>
      </c>
      <c r="D225" s="5">
        <f t="shared" si="88"/>
        <v>20</v>
      </c>
      <c r="E225" s="8">
        <v>175</v>
      </c>
      <c r="J225" s="8">
        <f t="shared" si="82"/>
        <v>690.26649794127786</v>
      </c>
      <c r="L225" s="8">
        <f t="shared" si="89"/>
        <v>31475</v>
      </c>
      <c r="M225" s="8">
        <f t="shared" si="91"/>
        <v>4084.7241862080982</v>
      </c>
      <c r="N225" s="8">
        <f t="shared" si="90"/>
        <v>69891.916292069072</v>
      </c>
    </row>
    <row r="226" spans="1:17" x14ac:dyDescent="0.25">
      <c r="A226" s="11">
        <v>42216</v>
      </c>
      <c r="B226" s="5">
        <f t="shared" si="86"/>
        <v>48</v>
      </c>
      <c r="C226" s="5">
        <f t="shared" si="87"/>
        <v>23</v>
      </c>
      <c r="D226" s="5">
        <f t="shared" si="88"/>
        <v>20</v>
      </c>
      <c r="E226" s="8">
        <v>175</v>
      </c>
      <c r="J226" s="8">
        <f t="shared" si="82"/>
        <v>698.91916292069072</v>
      </c>
      <c r="L226" s="8">
        <f t="shared" si="89"/>
        <v>31650</v>
      </c>
      <c r="M226" s="8">
        <f t="shared" si="91"/>
        <v>4783.6433491287889</v>
      </c>
      <c r="N226" s="8">
        <f t="shared" si="90"/>
        <v>70765.835454989763</v>
      </c>
    </row>
    <row r="227" spans="1:17" x14ac:dyDescent="0.25">
      <c r="A227" s="11">
        <v>42247</v>
      </c>
      <c r="B227" s="5">
        <f t="shared" si="86"/>
        <v>48</v>
      </c>
      <c r="C227" s="5">
        <f t="shared" si="87"/>
        <v>23</v>
      </c>
      <c r="D227" s="5">
        <f t="shared" si="88"/>
        <v>20</v>
      </c>
      <c r="E227" s="8">
        <v>175</v>
      </c>
      <c r="J227" s="8">
        <f t="shared" si="82"/>
        <v>707.65835454989758</v>
      </c>
      <c r="L227" s="8">
        <f t="shared" si="89"/>
        <v>31825</v>
      </c>
      <c r="M227" s="8">
        <f t="shared" si="91"/>
        <v>5491.3017036786869</v>
      </c>
      <c r="N227" s="8">
        <f t="shared" si="90"/>
        <v>71648.493809539665</v>
      </c>
    </row>
    <row r="228" spans="1:17" x14ac:dyDescent="0.25">
      <c r="A228" s="11">
        <v>42277</v>
      </c>
      <c r="B228" s="5">
        <f t="shared" si="86"/>
        <v>48</v>
      </c>
      <c r="C228" s="5">
        <f t="shared" si="87"/>
        <v>23</v>
      </c>
      <c r="D228" s="5">
        <f t="shared" si="88"/>
        <v>20</v>
      </c>
      <c r="E228" s="8">
        <v>175</v>
      </c>
      <c r="J228" s="8">
        <f t="shared" si="82"/>
        <v>716.48493809539661</v>
      </c>
      <c r="L228" s="8">
        <f t="shared" si="89"/>
        <v>32000</v>
      </c>
      <c r="M228" s="8">
        <f t="shared" si="91"/>
        <v>6207.7866417740834</v>
      </c>
      <c r="N228" s="8">
        <f t="shared" si="90"/>
        <v>72539.978747635061</v>
      </c>
    </row>
    <row r="229" spans="1:17" x14ac:dyDescent="0.25">
      <c r="A229" s="11">
        <v>42308</v>
      </c>
      <c r="B229" s="5">
        <f t="shared" si="86"/>
        <v>48</v>
      </c>
      <c r="C229" s="5">
        <f t="shared" si="87"/>
        <v>23</v>
      </c>
      <c r="D229" s="5">
        <f t="shared" si="88"/>
        <v>20</v>
      </c>
      <c r="E229" s="8">
        <v>175</v>
      </c>
      <c r="H229" s="8">
        <v>-750</v>
      </c>
      <c r="J229" s="8">
        <f t="shared" si="82"/>
        <v>725.39978747635053</v>
      </c>
      <c r="L229" s="8">
        <f t="shared" si="89"/>
        <v>32175</v>
      </c>
      <c r="M229" s="8">
        <f t="shared" si="91"/>
        <v>6933.1864292504342</v>
      </c>
      <c r="N229" s="8">
        <f t="shared" si="90"/>
        <v>72690.378535111406</v>
      </c>
    </row>
    <row r="230" spans="1:17" x14ac:dyDescent="0.25">
      <c r="A230" s="11">
        <v>42338</v>
      </c>
      <c r="B230" s="5">
        <f t="shared" ref="B230:B245" si="92">ROUND((A230-$B$1-210)/365,0)</f>
        <v>48</v>
      </c>
      <c r="C230" s="5">
        <f t="shared" ref="C230:C245" si="93">ROUND((A230-$C$1-210)/365,0)</f>
        <v>23</v>
      </c>
      <c r="D230" s="5">
        <f t="shared" ref="D230:D245" si="94">ROUND((A230-$D$1-210)/365,0)</f>
        <v>20</v>
      </c>
      <c r="E230" s="8">
        <v>175</v>
      </c>
      <c r="H230" s="8">
        <v>-750</v>
      </c>
      <c r="J230" s="8">
        <f t="shared" si="82"/>
        <v>726.90378535111404</v>
      </c>
      <c r="L230" s="8">
        <f t="shared" si="89"/>
        <v>32350</v>
      </c>
      <c r="M230" s="8">
        <f t="shared" si="91"/>
        <v>7660.0902146015487</v>
      </c>
      <c r="N230" s="8">
        <f t="shared" si="90"/>
        <v>72842.282320462517</v>
      </c>
    </row>
    <row r="231" spans="1:17" x14ac:dyDescent="0.25">
      <c r="A231" s="11">
        <v>42369</v>
      </c>
      <c r="B231" s="5">
        <f t="shared" si="92"/>
        <v>48</v>
      </c>
      <c r="C231" s="5">
        <f t="shared" si="93"/>
        <v>23</v>
      </c>
      <c r="D231" s="5">
        <f t="shared" si="94"/>
        <v>20</v>
      </c>
      <c r="E231" s="8">
        <v>175</v>
      </c>
      <c r="H231" s="8">
        <v>-750</v>
      </c>
      <c r="J231" s="8">
        <f t="shared" si="82"/>
        <v>728.42282320462516</v>
      </c>
      <c r="L231" s="8">
        <f t="shared" si="89"/>
        <v>32525</v>
      </c>
      <c r="M231" s="8">
        <f t="shared" si="91"/>
        <v>8388.5130378061731</v>
      </c>
      <c r="N231" s="8">
        <f t="shared" si="90"/>
        <v>72995.705143667146</v>
      </c>
      <c r="P231" s="8">
        <f>M231</f>
        <v>8388.5130378061731</v>
      </c>
      <c r="Q231" s="8">
        <f>IF(P231&lt;600,0,IF(P231&lt;1500,(P231-600)*0.15,(900*0.15)+((P231-1500))*0.28))</f>
        <v>2063.7836505857285</v>
      </c>
    </row>
    <row r="232" spans="1:17" x14ac:dyDescent="0.25">
      <c r="A232" s="11">
        <v>42400</v>
      </c>
      <c r="B232" s="5">
        <f t="shared" si="92"/>
        <v>48</v>
      </c>
      <c r="C232" s="5">
        <f t="shared" si="93"/>
        <v>23</v>
      </c>
      <c r="D232" s="5">
        <f t="shared" si="94"/>
        <v>20</v>
      </c>
      <c r="E232" s="8">
        <v>175</v>
      </c>
      <c r="H232" s="8">
        <v>-2750</v>
      </c>
      <c r="J232" s="8">
        <f t="shared" si="82"/>
        <v>729.95705143667146</v>
      </c>
      <c r="L232" s="8">
        <f t="shared" si="89"/>
        <v>32700</v>
      </c>
      <c r="M232" s="8">
        <f>IF(K232=0,J232,K232)</f>
        <v>729.95705143667146</v>
      </c>
      <c r="N232" s="8">
        <f t="shared" si="90"/>
        <v>71150.662195103825</v>
      </c>
    </row>
    <row r="233" spans="1:17" x14ac:dyDescent="0.25">
      <c r="A233" s="11">
        <v>42429</v>
      </c>
      <c r="B233" s="5">
        <f t="shared" si="92"/>
        <v>48</v>
      </c>
      <c r="C233" s="5">
        <f t="shared" si="93"/>
        <v>23</v>
      </c>
      <c r="D233" s="5">
        <f t="shared" si="94"/>
        <v>21</v>
      </c>
      <c r="E233" s="8">
        <v>175</v>
      </c>
      <c r="H233" s="8">
        <v>-750</v>
      </c>
      <c r="J233" s="8">
        <f t="shared" si="82"/>
        <v>711.50662195103826</v>
      </c>
      <c r="L233" s="8">
        <f t="shared" ref="L233:L248" si="95">L232+E233</f>
        <v>32875</v>
      </c>
      <c r="M233" s="8">
        <f>IF(K233=0,M232+J233,M232+K233)</f>
        <v>1441.4636733877096</v>
      </c>
      <c r="N233" s="8">
        <f t="shared" si="90"/>
        <v>71287.168817054859</v>
      </c>
    </row>
    <row r="234" spans="1:17" x14ac:dyDescent="0.25">
      <c r="A234" s="11">
        <v>42460</v>
      </c>
      <c r="B234" s="5">
        <f t="shared" si="92"/>
        <v>48</v>
      </c>
      <c r="C234" s="5">
        <f t="shared" si="93"/>
        <v>23</v>
      </c>
      <c r="D234" s="5">
        <f t="shared" si="94"/>
        <v>21</v>
      </c>
      <c r="E234" s="8">
        <v>175</v>
      </c>
      <c r="H234" s="8">
        <v>-750</v>
      </c>
      <c r="J234" s="8">
        <f t="shared" si="82"/>
        <v>712.87168817054862</v>
      </c>
      <c r="L234" s="8">
        <f t="shared" si="95"/>
        <v>33050</v>
      </c>
      <c r="M234" s="8">
        <f t="shared" ref="M234:M243" si="96">IF(K234=0,M233+J234,M233+K234)</f>
        <v>2154.3353615582582</v>
      </c>
      <c r="N234" s="8">
        <f t="shared" si="90"/>
        <v>71425.040505225406</v>
      </c>
    </row>
    <row r="235" spans="1:17" x14ac:dyDescent="0.25">
      <c r="A235" s="11">
        <v>42490</v>
      </c>
      <c r="B235" s="5">
        <f t="shared" si="92"/>
        <v>49</v>
      </c>
      <c r="C235" s="5">
        <f t="shared" si="93"/>
        <v>24</v>
      </c>
      <c r="D235" s="5">
        <f t="shared" si="94"/>
        <v>21</v>
      </c>
      <c r="E235" s="8">
        <v>175</v>
      </c>
      <c r="H235" s="8">
        <v>-750</v>
      </c>
      <c r="I235" s="8">
        <f>-Q231</f>
        <v>-2063.7836505857285</v>
      </c>
      <c r="J235" s="8">
        <f t="shared" si="82"/>
        <v>714.250405052254</v>
      </c>
      <c r="L235" s="8">
        <f t="shared" si="95"/>
        <v>33225</v>
      </c>
      <c r="M235" s="8">
        <f t="shared" si="96"/>
        <v>2868.5857666105121</v>
      </c>
      <c r="N235" s="8">
        <f t="shared" ref="N235:N250" si="97">IF(K235=0,N234+E235+F235+G235+H235+I235+J235,N234+E235+F235+G235+H235+I235+K235)</f>
        <v>69500.507259691934</v>
      </c>
    </row>
    <row r="236" spans="1:17" x14ac:dyDescent="0.25">
      <c r="A236" s="11">
        <v>42521</v>
      </c>
      <c r="B236" s="5">
        <f t="shared" si="92"/>
        <v>49</v>
      </c>
      <c r="C236" s="5">
        <f t="shared" si="93"/>
        <v>24</v>
      </c>
      <c r="D236" s="5">
        <f t="shared" si="94"/>
        <v>21</v>
      </c>
      <c r="E236" s="8">
        <v>175</v>
      </c>
      <c r="H236" s="8">
        <v>-750</v>
      </c>
      <c r="J236" s="8">
        <f t="shared" si="82"/>
        <v>695.00507259691938</v>
      </c>
      <c r="L236" s="8">
        <f t="shared" si="95"/>
        <v>33400</v>
      </c>
      <c r="M236" s="8">
        <f t="shared" si="96"/>
        <v>3563.5908392074316</v>
      </c>
      <c r="N236" s="8">
        <f t="shared" si="97"/>
        <v>69620.512332288854</v>
      </c>
    </row>
    <row r="237" spans="1:17" x14ac:dyDescent="0.25">
      <c r="A237" s="11">
        <v>42551</v>
      </c>
      <c r="B237" s="5">
        <f t="shared" si="92"/>
        <v>49</v>
      </c>
      <c r="C237" s="5">
        <f t="shared" si="93"/>
        <v>24</v>
      </c>
      <c r="D237" s="5">
        <f t="shared" si="94"/>
        <v>21</v>
      </c>
      <c r="E237" s="8">
        <v>175</v>
      </c>
      <c r="J237" s="8">
        <f t="shared" si="82"/>
        <v>696.20512332288854</v>
      </c>
      <c r="L237" s="8">
        <f t="shared" si="95"/>
        <v>33575</v>
      </c>
      <c r="M237" s="8">
        <f t="shared" si="96"/>
        <v>4259.7959625303201</v>
      </c>
      <c r="N237" s="8">
        <f t="shared" si="97"/>
        <v>70491.717455611739</v>
      </c>
    </row>
    <row r="238" spans="1:17" x14ac:dyDescent="0.25">
      <c r="A238" s="11">
        <v>42582</v>
      </c>
      <c r="B238" s="5">
        <f t="shared" si="92"/>
        <v>49</v>
      </c>
      <c r="C238" s="5">
        <f t="shared" si="93"/>
        <v>24</v>
      </c>
      <c r="D238" s="5">
        <f t="shared" si="94"/>
        <v>21</v>
      </c>
      <c r="E238" s="8">
        <v>175</v>
      </c>
      <c r="J238" s="8">
        <f t="shared" si="82"/>
        <v>704.9171745561174</v>
      </c>
      <c r="L238" s="8">
        <f t="shared" si="95"/>
        <v>33750</v>
      </c>
      <c r="M238" s="8">
        <f t="shared" si="96"/>
        <v>4964.7131370864372</v>
      </c>
      <c r="N238" s="8">
        <f t="shared" si="97"/>
        <v>71371.634630167857</v>
      </c>
    </row>
    <row r="239" spans="1:17" x14ac:dyDescent="0.25">
      <c r="A239" s="11">
        <v>42613</v>
      </c>
      <c r="B239" s="5">
        <f t="shared" si="92"/>
        <v>49</v>
      </c>
      <c r="C239" s="5">
        <f t="shared" si="93"/>
        <v>24</v>
      </c>
      <c r="D239" s="5">
        <f t="shared" si="94"/>
        <v>21</v>
      </c>
      <c r="E239" s="8">
        <v>175</v>
      </c>
      <c r="H239" s="8">
        <v>-2750</v>
      </c>
      <c r="J239" s="8">
        <f t="shared" si="82"/>
        <v>713.71634630167853</v>
      </c>
      <c r="L239" s="8">
        <f t="shared" si="95"/>
        <v>33925</v>
      </c>
      <c r="M239" s="8">
        <f t="shared" si="96"/>
        <v>5678.4294833881158</v>
      </c>
      <c r="N239" s="8">
        <f t="shared" si="97"/>
        <v>69510.350976469534</v>
      </c>
    </row>
    <row r="240" spans="1:17" x14ac:dyDescent="0.25">
      <c r="A240" s="11">
        <v>42643</v>
      </c>
      <c r="B240" s="5">
        <f t="shared" si="92"/>
        <v>49</v>
      </c>
      <c r="C240" s="5">
        <f t="shared" si="93"/>
        <v>24</v>
      </c>
      <c r="D240" s="5">
        <f t="shared" si="94"/>
        <v>21</v>
      </c>
      <c r="E240" s="8">
        <v>175</v>
      </c>
      <c r="H240" s="8">
        <v>-750</v>
      </c>
      <c r="J240" s="8">
        <f t="shared" si="82"/>
        <v>695.10350976469533</v>
      </c>
      <c r="L240" s="8">
        <f t="shared" si="95"/>
        <v>34100</v>
      </c>
      <c r="M240" s="8">
        <f t="shared" si="96"/>
        <v>6373.5329931528113</v>
      </c>
      <c r="N240" s="8">
        <f t="shared" si="97"/>
        <v>69630.45448623423</v>
      </c>
    </row>
    <row r="241" spans="1:17" x14ac:dyDescent="0.25">
      <c r="A241" s="11">
        <v>42674</v>
      </c>
      <c r="B241" s="5">
        <f t="shared" si="92"/>
        <v>49</v>
      </c>
      <c r="C241" s="5">
        <f t="shared" si="93"/>
        <v>24</v>
      </c>
      <c r="D241" s="5">
        <f t="shared" si="94"/>
        <v>21</v>
      </c>
      <c r="E241" s="8">
        <v>175</v>
      </c>
      <c r="H241" s="8">
        <v>-750</v>
      </c>
      <c r="J241" s="8">
        <f t="shared" si="82"/>
        <v>696.30454486234237</v>
      </c>
      <c r="L241" s="8">
        <f t="shared" si="95"/>
        <v>34275</v>
      </c>
      <c r="M241" s="8">
        <f t="shared" si="96"/>
        <v>7069.8375380151538</v>
      </c>
      <c r="N241" s="8">
        <f t="shared" si="97"/>
        <v>69751.759031096575</v>
      </c>
    </row>
    <row r="242" spans="1:17" x14ac:dyDescent="0.25">
      <c r="A242" s="11">
        <v>42704</v>
      </c>
      <c r="B242" s="5">
        <f t="shared" si="92"/>
        <v>49</v>
      </c>
      <c r="C242" s="5">
        <f t="shared" si="93"/>
        <v>24</v>
      </c>
      <c r="D242" s="5">
        <f t="shared" si="94"/>
        <v>21</v>
      </c>
      <c r="E242" s="8">
        <v>175</v>
      </c>
      <c r="H242" s="8">
        <v>-750</v>
      </c>
      <c r="J242" s="8">
        <f t="shared" si="82"/>
        <v>697.51759031096572</v>
      </c>
      <c r="L242" s="8">
        <f t="shared" si="95"/>
        <v>34450</v>
      </c>
      <c r="M242" s="8">
        <f t="shared" si="96"/>
        <v>7767.3551283261195</v>
      </c>
      <c r="N242" s="8">
        <f t="shared" si="97"/>
        <v>69874.276621407538</v>
      </c>
    </row>
    <row r="243" spans="1:17" x14ac:dyDescent="0.25">
      <c r="A243" s="11">
        <v>42735</v>
      </c>
      <c r="B243" s="5">
        <f t="shared" si="92"/>
        <v>49</v>
      </c>
      <c r="C243" s="5">
        <f t="shared" si="93"/>
        <v>24</v>
      </c>
      <c r="D243" s="5">
        <f t="shared" si="94"/>
        <v>21</v>
      </c>
      <c r="E243" s="8">
        <v>175</v>
      </c>
      <c r="H243" s="8">
        <v>-750</v>
      </c>
      <c r="J243" s="8">
        <f t="shared" si="82"/>
        <v>698.74276621407535</v>
      </c>
      <c r="L243" s="8">
        <f t="shared" si="95"/>
        <v>34625</v>
      </c>
      <c r="M243" s="8">
        <f t="shared" si="96"/>
        <v>8466.0978945401948</v>
      </c>
      <c r="N243" s="8">
        <f t="shared" si="97"/>
        <v>69998.019387621607</v>
      </c>
      <c r="P243" s="8">
        <f>M243</f>
        <v>8466.0978945401948</v>
      </c>
      <c r="Q243" s="8">
        <f>IF(P243&lt;600,0,IF(P243&lt;1500,(P243-600)*0.15,(900*0.15)+((P243-1500))*0.28))</f>
        <v>2085.5074104712548</v>
      </c>
    </row>
    <row r="244" spans="1:17" x14ac:dyDescent="0.25">
      <c r="A244" s="11">
        <v>42766</v>
      </c>
      <c r="B244" s="5">
        <f t="shared" si="92"/>
        <v>49</v>
      </c>
      <c r="C244" s="5">
        <f t="shared" si="93"/>
        <v>24</v>
      </c>
      <c r="D244" s="5">
        <f t="shared" si="94"/>
        <v>21</v>
      </c>
      <c r="E244" s="8">
        <v>175</v>
      </c>
      <c r="H244" s="8">
        <v>-2750</v>
      </c>
      <c r="J244" s="8">
        <f t="shared" si="82"/>
        <v>699.98019387621605</v>
      </c>
      <c r="L244" s="8">
        <f t="shared" si="95"/>
        <v>34800</v>
      </c>
      <c r="M244" s="8">
        <f>IF(K244=0,J244,K244)</f>
        <v>699.98019387621605</v>
      </c>
      <c r="N244" s="8">
        <f t="shared" si="97"/>
        <v>68122.999581497817</v>
      </c>
    </row>
    <row r="245" spans="1:17" x14ac:dyDescent="0.25">
      <c r="A245" s="11">
        <v>42794</v>
      </c>
      <c r="B245" s="5">
        <f t="shared" si="92"/>
        <v>49</v>
      </c>
      <c r="C245" s="5">
        <f t="shared" si="93"/>
        <v>24</v>
      </c>
      <c r="D245" s="5">
        <f t="shared" si="94"/>
        <v>22</v>
      </c>
      <c r="E245" s="8">
        <v>175</v>
      </c>
      <c r="H245" s="8">
        <v>-750</v>
      </c>
      <c r="J245" s="8">
        <f t="shared" si="82"/>
        <v>681.22999581497822</v>
      </c>
      <c r="L245" s="8">
        <f t="shared" si="95"/>
        <v>34975</v>
      </c>
      <c r="M245" s="8">
        <f>IF(K245=0,M244+J245,M244+K245)</f>
        <v>1381.2101896911943</v>
      </c>
      <c r="N245" s="8">
        <f t="shared" si="97"/>
        <v>68229.229577312799</v>
      </c>
    </row>
    <row r="246" spans="1:17" x14ac:dyDescent="0.25">
      <c r="A246" s="11">
        <v>42825</v>
      </c>
      <c r="B246" s="5">
        <f t="shared" ref="B246:B261" si="98">ROUND((A246-$B$1-210)/365,0)</f>
        <v>49</v>
      </c>
      <c r="C246" s="5">
        <f t="shared" ref="C246:C261" si="99">ROUND((A246-$C$1-210)/365,0)</f>
        <v>24</v>
      </c>
      <c r="D246" s="5">
        <f t="shared" ref="D246:D261" si="100">ROUND((A246-$D$1-210)/365,0)</f>
        <v>22</v>
      </c>
      <c r="E246" s="8">
        <v>175</v>
      </c>
      <c r="H246" s="8">
        <v>-750</v>
      </c>
      <c r="J246" s="8">
        <f t="shared" si="82"/>
        <v>682.29229577312799</v>
      </c>
      <c r="L246" s="8">
        <f t="shared" si="95"/>
        <v>35150</v>
      </c>
      <c r="M246" s="8">
        <f t="shared" ref="M246:M255" si="101">IF(K246=0,M245+J246,M245+K246)</f>
        <v>2063.5024854643225</v>
      </c>
      <c r="N246" s="8">
        <f t="shared" si="97"/>
        <v>68336.521873085934</v>
      </c>
    </row>
    <row r="247" spans="1:17" x14ac:dyDescent="0.25">
      <c r="A247" s="11">
        <v>42855</v>
      </c>
      <c r="B247" s="5">
        <f t="shared" si="98"/>
        <v>50</v>
      </c>
      <c r="C247" s="5">
        <f t="shared" si="99"/>
        <v>25</v>
      </c>
      <c r="D247" s="5">
        <f t="shared" si="100"/>
        <v>22</v>
      </c>
      <c r="E247" s="8">
        <v>175</v>
      </c>
      <c r="H247" s="8">
        <v>-750</v>
      </c>
      <c r="I247" s="8">
        <f>-Q243</f>
        <v>-2085.5074104712548</v>
      </c>
      <c r="J247" s="8">
        <f t="shared" si="82"/>
        <v>683.36521873085928</v>
      </c>
      <c r="L247" s="8">
        <f t="shared" si="95"/>
        <v>35325</v>
      </c>
      <c r="M247" s="8">
        <f t="shared" si="101"/>
        <v>2746.8677041951819</v>
      </c>
      <c r="N247" s="8">
        <f t="shared" si="97"/>
        <v>66359.379681345541</v>
      </c>
    </row>
    <row r="248" spans="1:17" x14ac:dyDescent="0.25">
      <c r="A248" s="11">
        <v>42886</v>
      </c>
      <c r="B248" s="5">
        <f t="shared" si="98"/>
        <v>50</v>
      </c>
      <c r="C248" s="5">
        <f t="shared" si="99"/>
        <v>25</v>
      </c>
      <c r="D248" s="5">
        <f t="shared" si="100"/>
        <v>22</v>
      </c>
      <c r="E248" s="8">
        <v>175</v>
      </c>
      <c r="H248" s="8">
        <v>-750</v>
      </c>
      <c r="J248" s="8">
        <f t="shared" si="82"/>
        <v>663.59379681345536</v>
      </c>
      <c r="L248" s="8">
        <f t="shared" si="95"/>
        <v>35500</v>
      </c>
      <c r="M248" s="8">
        <f t="shared" si="101"/>
        <v>3410.4615010086372</v>
      </c>
      <c r="N248" s="8">
        <f t="shared" si="97"/>
        <v>66447.973478158994</v>
      </c>
    </row>
    <row r="249" spans="1:17" x14ac:dyDescent="0.25">
      <c r="A249" s="11">
        <v>42916</v>
      </c>
      <c r="B249" s="5">
        <f t="shared" si="98"/>
        <v>50</v>
      </c>
      <c r="C249" s="5">
        <f t="shared" si="99"/>
        <v>25</v>
      </c>
      <c r="D249" s="5">
        <f t="shared" si="100"/>
        <v>22</v>
      </c>
      <c r="E249" s="8">
        <v>175</v>
      </c>
      <c r="J249" s="8">
        <f t="shared" si="82"/>
        <v>664.47973478158985</v>
      </c>
      <c r="L249" s="8">
        <f t="shared" ref="L249:L264" si="102">L248+E249</f>
        <v>35675</v>
      </c>
      <c r="M249" s="8">
        <f t="shared" si="101"/>
        <v>4074.941235790227</v>
      </c>
      <c r="N249" s="8">
        <f t="shared" si="97"/>
        <v>67287.453212940585</v>
      </c>
    </row>
    <row r="250" spans="1:17" x14ac:dyDescent="0.25">
      <c r="A250" s="11">
        <v>42947</v>
      </c>
      <c r="B250" s="5">
        <f t="shared" si="98"/>
        <v>50</v>
      </c>
      <c r="C250" s="5">
        <f t="shared" si="99"/>
        <v>25</v>
      </c>
      <c r="D250" s="5">
        <f t="shared" si="100"/>
        <v>22</v>
      </c>
      <c r="E250" s="8">
        <v>175</v>
      </c>
      <c r="J250" s="8">
        <f t="shared" si="82"/>
        <v>672.87453212940579</v>
      </c>
      <c r="L250" s="8">
        <f t="shared" si="102"/>
        <v>35850</v>
      </c>
      <c r="M250" s="8">
        <f t="shared" si="101"/>
        <v>4747.8157679196329</v>
      </c>
      <c r="N250" s="8">
        <f t="shared" si="97"/>
        <v>68135.327745069997</v>
      </c>
    </row>
    <row r="251" spans="1:17" x14ac:dyDescent="0.25">
      <c r="A251" s="11">
        <v>42978</v>
      </c>
      <c r="B251" s="5">
        <f t="shared" si="98"/>
        <v>50</v>
      </c>
      <c r="C251" s="5">
        <f t="shared" si="99"/>
        <v>25</v>
      </c>
      <c r="D251" s="5">
        <f t="shared" si="100"/>
        <v>22</v>
      </c>
      <c r="E251" s="8">
        <v>175</v>
      </c>
      <c r="H251" s="8">
        <v>-2750</v>
      </c>
      <c r="J251" s="8">
        <f t="shared" si="82"/>
        <v>681.35327745069992</v>
      </c>
      <c r="L251" s="8">
        <f t="shared" si="102"/>
        <v>36025</v>
      </c>
      <c r="M251" s="8">
        <f t="shared" si="101"/>
        <v>5429.1690453703332</v>
      </c>
      <c r="N251" s="8">
        <f t="shared" ref="N251:N266" si="103">IF(K251=0,N250+E251+F251+G251+H251+I251+J251,N250+E251+F251+G251+H251+I251+K251)</f>
        <v>66241.681022520701</v>
      </c>
    </row>
    <row r="252" spans="1:17" x14ac:dyDescent="0.25">
      <c r="A252" s="11">
        <v>43008</v>
      </c>
      <c r="B252" s="5">
        <f t="shared" si="98"/>
        <v>50</v>
      </c>
      <c r="C252" s="5">
        <f t="shared" si="99"/>
        <v>25</v>
      </c>
      <c r="D252" s="5">
        <f t="shared" si="100"/>
        <v>22</v>
      </c>
      <c r="E252" s="8">
        <v>175</v>
      </c>
      <c r="H252" s="8">
        <v>-750</v>
      </c>
      <c r="J252" s="8">
        <f t="shared" si="82"/>
        <v>662.41681022520697</v>
      </c>
      <c r="L252" s="8">
        <f t="shared" si="102"/>
        <v>36200</v>
      </c>
      <c r="M252" s="8">
        <f t="shared" si="101"/>
        <v>6091.5858555955401</v>
      </c>
      <c r="N252" s="8">
        <f t="shared" si="103"/>
        <v>66329.097832745902</v>
      </c>
    </row>
    <row r="253" spans="1:17" x14ac:dyDescent="0.25">
      <c r="A253" s="11">
        <v>43039</v>
      </c>
      <c r="B253" s="5">
        <f t="shared" si="98"/>
        <v>50</v>
      </c>
      <c r="C253" s="5">
        <f t="shared" si="99"/>
        <v>25</v>
      </c>
      <c r="D253" s="5">
        <f t="shared" si="100"/>
        <v>22</v>
      </c>
      <c r="E253" s="8">
        <v>175</v>
      </c>
      <c r="H253" s="8">
        <v>-750</v>
      </c>
      <c r="J253" s="8">
        <f t="shared" si="82"/>
        <v>663.29097832745902</v>
      </c>
      <c r="L253" s="8">
        <f t="shared" si="102"/>
        <v>36375</v>
      </c>
      <c r="M253" s="8">
        <f t="shared" si="101"/>
        <v>6754.8768339229991</v>
      </c>
      <c r="N253" s="8">
        <f t="shared" si="103"/>
        <v>66417.388811073353</v>
      </c>
    </row>
    <row r="254" spans="1:17" x14ac:dyDescent="0.25">
      <c r="A254" s="11">
        <v>43069</v>
      </c>
      <c r="B254" s="5">
        <f t="shared" si="98"/>
        <v>50</v>
      </c>
      <c r="C254" s="5">
        <f t="shared" si="99"/>
        <v>25</v>
      </c>
      <c r="D254" s="5">
        <f t="shared" si="100"/>
        <v>22</v>
      </c>
      <c r="E254" s="8">
        <v>175</v>
      </c>
      <c r="H254" s="8">
        <v>-750</v>
      </c>
      <c r="J254" s="8">
        <f t="shared" si="82"/>
        <v>664.17388811073351</v>
      </c>
      <c r="L254" s="8">
        <f t="shared" si="102"/>
        <v>36550</v>
      </c>
      <c r="M254" s="8">
        <f t="shared" si="101"/>
        <v>7419.0507220337331</v>
      </c>
      <c r="N254" s="8">
        <f t="shared" si="103"/>
        <v>66506.562699184084</v>
      </c>
    </row>
    <row r="255" spans="1:17" x14ac:dyDescent="0.25">
      <c r="A255" s="11">
        <v>43100</v>
      </c>
      <c r="B255" s="5">
        <f t="shared" si="98"/>
        <v>50</v>
      </c>
      <c r="C255" s="5">
        <f t="shared" si="99"/>
        <v>25</v>
      </c>
      <c r="D255" s="5">
        <f t="shared" si="100"/>
        <v>22</v>
      </c>
      <c r="E255" s="8">
        <v>175</v>
      </c>
      <c r="H255" s="8">
        <v>-750</v>
      </c>
      <c r="J255" s="8">
        <f t="shared" si="82"/>
        <v>665.06562699184076</v>
      </c>
      <c r="L255" s="8">
        <f t="shared" si="102"/>
        <v>36725</v>
      </c>
      <c r="M255" s="8">
        <f t="shared" si="101"/>
        <v>8084.116349025574</v>
      </c>
      <c r="N255" s="8">
        <f t="shared" si="103"/>
        <v>66596.628326175924</v>
      </c>
      <c r="P255" s="8">
        <f>M255</f>
        <v>8084.116349025574</v>
      </c>
      <c r="Q255" s="8">
        <f>IF(P255&lt;600,0,IF(P255&lt;1500,(P255-600)*0.15,(900*0.15)+((P255-1500))*0.28))</f>
        <v>1978.552577727161</v>
      </c>
    </row>
    <row r="256" spans="1:17" x14ac:dyDescent="0.25">
      <c r="A256" s="11">
        <v>43131</v>
      </c>
      <c r="B256" s="5">
        <f t="shared" si="98"/>
        <v>50</v>
      </c>
      <c r="C256" s="5">
        <f t="shared" si="99"/>
        <v>25</v>
      </c>
      <c r="D256" s="5">
        <f t="shared" si="100"/>
        <v>22</v>
      </c>
      <c r="E256" s="8">
        <v>175</v>
      </c>
      <c r="H256" s="8">
        <v>-2750</v>
      </c>
      <c r="J256" s="8">
        <f t="shared" si="82"/>
        <v>665.96628326175926</v>
      </c>
      <c r="L256" s="8">
        <f t="shared" si="102"/>
        <v>36900</v>
      </c>
      <c r="M256" s="8">
        <f>IF(K256=0,J256,K256)</f>
        <v>665.96628326175926</v>
      </c>
      <c r="N256" s="8">
        <f t="shared" si="103"/>
        <v>64687.594609437685</v>
      </c>
    </row>
    <row r="257" spans="1:17" x14ac:dyDescent="0.25">
      <c r="A257" s="11">
        <v>43159</v>
      </c>
      <c r="B257" s="5">
        <f t="shared" si="98"/>
        <v>50</v>
      </c>
      <c r="C257" s="5">
        <f t="shared" si="99"/>
        <v>25</v>
      </c>
      <c r="D257" s="5">
        <f t="shared" si="100"/>
        <v>23</v>
      </c>
      <c r="E257" s="8">
        <v>175</v>
      </c>
      <c r="H257" s="8">
        <v>-750</v>
      </c>
      <c r="J257" s="8">
        <f t="shared" si="82"/>
        <v>646.8759460943769</v>
      </c>
      <c r="L257" s="8">
        <f t="shared" si="102"/>
        <v>37075</v>
      </c>
      <c r="M257" s="8">
        <f>IF(K257=0,M256+J257,M256+K257)</f>
        <v>1312.8422293561362</v>
      </c>
      <c r="N257" s="8">
        <f t="shared" si="103"/>
        <v>64759.470555532062</v>
      </c>
    </row>
    <row r="258" spans="1:17" x14ac:dyDescent="0.25">
      <c r="A258" s="11">
        <v>43190</v>
      </c>
      <c r="B258" s="5">
        <f t="shared" si="98"/>
        <v>50</v>
      </c>
      <c r="C258" s="5">
        <f t="shared" si="99"/>
        <v>25</v>
      </c>
      <c r="D258" s="5">
        <f t="shared" si="100"/>
        <v>23</v>
      </c>
      <c r="E258" s="8">
        <v>175</v>
      </c>
      <c r="H258" s="8">
        <v>-750</v>
      </c>
      <c r="J258" s="8">
        <f t="shared" si="82"/>
        <v>647.59470555532062</v>
      </c>
      <c r="L258" s="8">
        <f t="shared" si="102"/>
        <v>37250</v>
      </c>
      <c r="M258" s="8">
        <f t="shared" ref="M258:M267" si="104">IF(K258=0,M257+J258,M257+K258)</f>
        <v>1960.4369349114568</v>
      </c>
      <c r="N258" s="8">
        <f t="shared" si="103"/>
        <v>64832.06526108738</v>
      </c>
    </row>
    <row r="259" spans="1:17" x14ac:dyDescent="0.25">
      <c r="A259" s="11">
        <v>43220</v>
      </c>
      <c r="B259" s="5">
        <f t="shared" si="98"/>
        <v>51</v>
      </c>
      <c r="C259" s="5">
        <f t="shared" si="99"/>
        <v>26</v>
      </c>
      <c r="D259" s="5">
        <f t="shared" si="100"/>
        <v>23</v>
      </c>
      <c r="E259" s="8">
        <v>175</v>
      </c>
      <c r="H259" s="8">
        <v>-750</v>
      </c>
      <c r="I259" s="8">
        <f>-Q255</f>
        <v>-1978.552577727161</v>
      </c>
      <c r="J259" s="8">
        <f t="shared" si="82"/>
        <v>648.32065261087371</v>
      </c>
      <c r="L259" s="8">
        <f t="shared" si="102"/>
        <v>37425</v>
      </c>
      <c r="M259" s="8">
        <f t="shared" si="104"/>
        <v>2608.7575875223306</v>
      </c>
      <c r="N259" s="8">
        <f t="shared" si="103"/>
        <v>62926.833335971096</v>
      </c>
    </row>
    <row r="260" spans="1:17" x14ac:dyDescent="0.25">
      <c r="A260" s="11">
        <v>43251</v>
      </c>
      <c r="B260" s="5">
        <f t="shared" si="98"/>
        <v>51</v>
      </c>
      <c r="C260" s="5">
        <f t="shared" si="99"/>
        <v>26</v>
      </c>
      <c r="D260" s="5">
        <f t="shared" si="100"/>
        <v>23</v>
      </c>
      <c r="E260" s="8">
        <v>175</v>
      </c>
      <c r="H260" s="8">
        <v>-750</v>
      </c>
      <c r="J260" s="8">
        <f t="shared" si="82"/>
        <v>629.26833335971094</v>
      </c>
      <c r="L260" s="8">
        <f t="shared" si="102"/>
        <v>37600</v>
      </c>
      <c r="M260" s="8">
        <f t="shared" si="104"/>
        <v>3238.0259208820416</v>
      </c>
      <c r="N260" s="8">
        <f t="shared" si="103"/>
        <v>62981.101669330805</v>
      </c>
    </row>
    <row r="261" spans="1:17" x14ac:dyDescent="0.25">
      <c r="A261" s="11">
        <v>43281</v>
      </c>
      <c r="B261" s="5">
        <f t="shared" si="98"/>
        <v>51</v>
      </c>
      <c r="C261" s="5">
        <f t="shared" si="99"/>
        <v>26</v>
      </c>
      <c r="D261" s="5">
        <f t="shared" si="100"/>
        <v>23</v>
      </c>
      <c r="E261" s="8">
        <v>175</v>
      </c>
      <c r="J261" s="8">
        <f t="shared" si="82"/>
        <v>629.81101669330803</v>
      </c>
      <c r="L261" s="8">
        <f t="shared" si="102"/>
        <v>37775</v>
      </c>
      <c r="M261" s="8">
        <f t="shared" si="104"/>
        <v>3867.8369375753496</v>
      </c>
      <c r="N261" s="8">
        <f t="shared" si="103"/>
        <v>63785.912686024116</v>
      </c>
    </row>
    <row r="262" spans="1:17" x14ac:dyDescent="0.25">
      <c r="A262" s="11">
        <v>43312</v>
      </c>
      <c r="B262" s="5">
        <f t="shared" ref="B262:B272" si="105">ROUND((A262-$B$1-210)/365,0)</f>
        <v>51</v>
      </c>
      <c r="C262" s="5">
        <f t="shared" ref="C262:C272" si="106">ROUND((A262-$C$1-210)/365,0)</f>
        <v>26</v>
      </c>
      <c r="D262" s="5">
        <f t="shared" ref="D262:D272" si="107">ROUND((A262-$D$1-210)/365,0)</f>
        <v>23</v>
      </c>
      <c r="E262" s="8">
        <v>175</v>
      </c>
      <c r="J262" s="8">
        <f t="shared" si="82"/>
        <v>637.85912686024119</v>
      </c>
      <c r="L262" s="8">
        <f t="shared" si="102"/>
        <v>37950</v>
      </c>
      <c r="M262" s="8">
        <f t="shared" si="104"/>
        <v>4505.6960644355904</v>
      </c>
      <c r="N262" s="8">
        <f t="shared" si="103"/>
        <v>64598.771812884355</v>
      </c>
    </row>
    <row r="263" spans="1:17" x14ac:dyDescent="0.25">
      <c r="A263" s="11">
        <v>43343</v>
      </c>
      <c r="B263" s="5">
        <f t="shared" si="105"/>
        <v>51</v>
      </c>
      <c r="C263" s="5">
        <f t="shared" si="106"/>
        <v>26</v>
      </c>
      <c r="D263" s="5">
        <f t="shared" si="107"/>
        <v>23</v>
      </c>
      <c r="E263" s="8">
        <v>175</v>
      </c>
      <c r="H263" s="8">
        <v>-2750</v>
      </c>
      <c r="J263" s="8">
        <f t="shared" si="82"/>
        <v>645.98771812884354</v>
      </c>
      <c r="L263" s="8">
        <f t="shared" si="102"/>
        <v>38125</v>
      </c>
      <c r="M263" s="8">
        <f t="shared" si="104"/>
        <v>5151.6837825644343</v>
      </c>
      <c r="N263" s="8">
        <f t="shared" si="103"/>
        <v>62669.759531013202</v>
      </c>
    </row>
    <row r="264" spans="1:17" x14ac:dyDescent="0.25">
      <c r="A264" s="11">
        <v>43373</v>
      </c>
      <c r="B264" s="5">
        <f t="shared" si="105"/>
        <v>51</v>
      </c>
      <c r="C264" s="5">
        <f t="shared" si="106"/>
        <v>26</v>
      </c>
      <c r="D264" s="5">
        <f t="shared" si="107"/>
        <v>23</v>
      </c>
      <c r="E264" s="8">
        <v>175</v>
      </c>
      <c r="H264" s="8">
        <v>-750</v>
      </c>
      <c r="J264" s="8">
        <f t="shared" ref="J264:J272" si="108">N263*$J$1/12</f>
        <v>626.69759531013199</v>
      </c>
      <c r="L264" s="8">
        <f t="shared" si="102"/>
        <v>38300</v>
      </c>
      <c r="M264" s="8">
        <f t="shared" si="104"/>
        <v>5778.3813778745662</v>
      </c>
      <c r="N264" s="8">
        <f t="shared" si="103"/>
        <v>62721.457126323337</v>
      </c>
    </row>
    <row r="265" spans="1:17" x14ac:dyDescent="0.25">
      <c r="A265" s="11">
        <v>43404</v>
      </c>
      <c r="B265" s="5">
        <f t="shared" si="105"/>
        <v>51</v>
      </c>
      <c r="C265" s="5">
        <f t="shared" si="106"/>
        <v>26</v>
      </c>
      <c r="D265" s="5">
        <f t="shared" si="107"/>
        <v>23</v>
      </c>
      <c r="E265" s="8">
        <v>175</v>
      </c>
      <c r="H265" s="8">
        <v>-750</v>
      </c>
      <c r="J265" s="8">
        <f t="shared" si="108"/>
        <v>627.21457126323332</v>
      </c>
      <c r="L265" s="8">
        <f t="shared" ref="L265:L272" si="109">L264+E265</f>
        <v>38475</v>
      </c>
      <c r="M265" s="8">
        <f t="shared" si="104"/>
        <v>6405.5959491377998</v>
      </c>
      <c r="N265" s="8">
        <f t="shared" si="103"/>
        <v>62773.671697586571</v>
      </c>
    </row>
    <row r="266" spans="1:17" x14ac:dyDescent="0.25">
      <c r="A266" s="11">
        <v>43434</v>
      </c>
      <c r="B266" s="5">
        <f t="shared" si="105"/>
        <v>51</v>
      </c>
      <c r="C266" s="5">
        <f t="shared" si="106"/>
        <v>26</v>
      </c>
      <c r="D266" s="5">
        <f t="shared" si="107"/>
        <v>23</v>
      </c>
      <c r="E266" s="8">
        <v>175</v>
      </c>
      <c r="H266" s="8">
        <v>-750</v>
      </c>
      <c r="J266" s="8">
        <f t="shared" si="108"/>
        <v>627.73671697586576</v>
      </c>
      <c r="L266" s="8">
        <f t="shared" si="109"/>
        <v>38650</v>
      </c>
      <c r="M266" s="8">
        <f t="shared" si="104"/>
        <v>7033.3326661136653</v>
      </c>
      <c r="N266" s="8">
        <f t="shared" si="103"/>
        <v>62826.408414562437</v>
      </c>
    </row>
    <row r="267" spans="1:17" x14ac:dyDescent="0.25">
      <c r="A267" s="11">
        <v>43465</v>
      </c>
      <c r="B267" s="5">
        <f t="shared" si="105"/>
        <v>51</v>
      </c>
      <c r="C267" s="5">
        <f t="shared" si="106"/>
        <v>26</v>
      </c>
      <c r="D267" s="5">
        <f t="shared" si="107"/>
        <v>23</v>
      </c>
      <c r="E267" s="8">
        <v>175</v>
      </c>
      <c r="H267" s="8">
        <v>-750</v>
      </c>
      <c r="J267" s="8">
        <f t="shared" si="108"/>
        <v>628.26408414562434</v>
      </c>
      <c r="L267" s="8">
        <f t="shared" si="109"/>
        <v>38825</v>
      </c>
      <c r="M267" s="8">
        <f t="shared" si="104"/>
        <v>7661.5967502592894</v>
      </c>
      <c r="N267" s="8">
        <f t="shared" ref="N267:N272" si="110">IF(K267=0,N266+E267+F267+G267+H267+I267+J267,N266+E267+F267+G267+H267+I267+K267)</f>
        <v>62879.67249870806</v>
      </c>
      <c r="P267" s="8">
        <f>M267</f>
        <v>7661.5967502592894</v>
      </c>
      <c r="Q267" s="8">
        <f>IF(P267&lt;600,0,IF(P267&lt;1500,(P267-600)*0.15,(900*0.15)+((P267-1500))*0.28))</f>
        <v>1860.2470900726012</v>
      </c>
    </row>
    <row r="268" spans="1:17" x14ac:dyDescent="0.25">
      <c r="A268" s="11">
        <v>43496</v>
      </c>
      <c r="B268" s="5">
        <f t="shared" si="105"/>
        <v>51</v>
      </c>
      <c r="C268" s="5">
        <f t="shared" si="106"/>
        <v>26</v>
      </c>
      <c r="D268" s="5">
        <f t="shared" si="107"/>
        <v>23</v>
      </c>
      <c r="E268" s="8">
        <v>175</v>
      </c>
      <c r="H268" s="8">
        <v>-2750</v>
      </c>
      <c r="J268" s="8">
        <f t="shared" si="108"/>
        <v>628.79672498708055</v>
      </c>
      <c r="L268" s="8">
        <f t="shared" si="109"/>
        <v>39000</v>
      </c>
      <c r="M268" s="8">
        <f>IF(K268=0,J268,K268)</f>
        <v>628.79672498708055</v>
      </c>
      <c r="N268" s="8">
        <f t="shared" si="110"/>
        <v>60933.469223695138</v>
      </c>
    </row>
    <row r="269" spans="1:17" x14ac:dyDescent="0.25">
      <c r="A269" s="11">
        <v>43524</v>
      </c>
      <c r="B269" s="5">
        <f t="shared" si="105"/>
        <v>51</v>
      </c>
      <c r="C269" s="5">
        <f t="shared" si="106"/>
        <v>26</v>
      </c>
      <c r="D269" s="5">
        <f t="shared" si="107"/>
        <v>24</v>
      </c>
      <c r="E269" s="8">
        <v>175</v>
      </c>
      <c r="H269" s="8">
        <v>-750</v>
      </c>
      <c r="J269" s="8">
        <f t="shared" si="108"/>
        <v>609.33469223695135</v>
      </c>
      <c r="L269" s="8">
        <f t="shared" si="109"/>
        <v>39175</v>
      </c>
      <c r="M269" s="8">
        <f>IF(K269=0,M268+J269,M268+K269)</f>
        <v>1238.1314172240318</v>
      </c>
      <c r="N269" s="8">
        <f t="shared" si="110"/>
        <v>60967.803915932091</v>
      </c>
    </row>
    <row r="270" spans="1:17" x14ac:dyDescent="0.25">
      <c r="A270" s="11">
        <v>43555</v>
      </c>
      <c r="B270" s="5">
        <f t="shared" si="105"/>
        <v>51</v>
      </c>
      <c r="C270" s="5">
        <f t="shared" si="106"/>
        <v>26</v>
      </c>
      <c r="D270" s="5">
        <f t="shared" si="107"/>
        <v>24</v>
      </c>
      <c r="E270" s="8">
        <v>175</v>
      </c>
      <c r="H270" s="8">
        <v>-750</v>
      </c>
      <c r="J270" s="8">
        <f t="shared" si="108"/>
        <v>609.67803915932086</v>
      </c>
      <c r="L270" s="8">
        <f t="shared" si="109"/>
        <v>39350</v>
      </c>
      <c r="M270" s="8">
        <f>IF(K270=0,M269+J270,M269+K270)</f>
        <v>1847.8094563833527</v>
      </c>
      <c r="N270" s="8">
        <f t="shared" si="110"/>
        <v>61002.481955091411</v>
      </c>
    </row>
    <row r="271" spans="1:17" x14ac:dyDescent="0.25">
      <c r="A271" s="11">
        <v>43585</v>
      </c>
      <c r="B271" s="5">
        <f t="shared" si="105"/>
        <v>52</v>
      </c>
      <c r="C271" s="5">
        <f t="shared" si="106"/>
        <v>27</v>
      </c>
      <c r="D271" s="5">
        <f t="shared" si="107"/>
        <v>24</v>
      </c>
      <c r="E271" s="8">
        <v>175</v>
      </c>
      <c r="H271" s="8">
        <v>-750</v>
      </c>
      <c r="I271" s="8">
        <f>-Q267</f>
        <v>-1860.2470900726012</v>
      </c>
      <c r="J271" s="8">
        <f t="shared" si="108"/>
        <v>610.02481955091412</v>
      </c>
      <c r="L271" s="8">
        <f t="shared" si="109"/>
        <v>39525</v>
      </c>
      <c r="M271" s="8">
        <f>IF(K271=0,M270+J271,M270+K271)</f>
        <v>2457.8342759342668</v>
      </c>
      <c r="N271" s="8">
        <f t="shared" si="110"/>
        <v>59177.259684569719</v>
      </c>
    </row>
    <row r="272" spans="1:17" x14ac:dyDescent="0.25">
      <c r="A272" s="11">
        <v>43616</v>
      </c>
      <c r="B272" s="5">
        <f t="shared" si="105"/>
        <v>52</v>
      </c>
      <c r="C272" s="5">
        <f t="shared" si="106"/>
        <v>27</v>
      </c>
      <c r="D272" s="5">
        <f t="shared" si="107"/>
        <v>24</v>
      </c>
      <c r="E272" s="8">
        <v>175</v>
      </c>
      <c r="H272" s="8">
        <v>-750</v>
      </c>
      <c r="I272" s="8">
        <f>-Q272</f>
        <v>-568.88992437838988</v>
      </c>
      <c r="J272" s="8">
        <f t="shared" si="108"/>
        <v>591.77259684569719</v>
      </c>
      <c r="L272" s="8">
        <f t="shared" si="109"/>
        <v>39700</v>
      </c>
      <c r="M272" s="8">
        <f>IF(K272=0,M271+J272,M271+K272)</f>
        <v>3049.6068727799639</v>
      </c>
      <c r="N272" s="8">
        <f t="shared" si="110"/>
        <v>58625.142357037024</v>
      </c>
      <c r="P272" s="8">
        <f>M272</f>
        <v>3049.6068727799639</v>
      </c>
      <c r="Q272" s="8">
        <f>IF(P272&lt;600,0,IF(P272&lt;1500,(P272-600)*0.15,(900*0.15)+((P272-1500))*0.28))</f>
        <v>568.88992437838988</v>
      </c>
    </row>
    <row r="273" spans="1:17" x14ac:dyDescent="0.25">
      <c r="A273" s="1"/>
      <c r="C273" s="4"/>
      <c r="D273" s="4"/>
    </row>
    <row r="274" spans="1:17" x14ac:dyDescent="0.25">
      <c r="A274" s="1"/>
      <c r="C274" s="4"/>
      <c r="D274" s="4"/>
      <c r="E274" s="8">
        <f t="shared" ref="E274:Q274" si="111">SUM(E8:E272)</f>
        <v>39700</v>
      </c>
      <c r="F274" s="8">
        <f t="shared" si="111"/>
        <v>0</v>
      </c>
      <c r="G274" s="8">
        <f t="shared" si="111"/>
        <v>4100</v>
      </c>
      <c r="H274" s="8">
        <f t="shared" si="111"/>
        <v>-50500</v>
      </c>
      <c r="I274" s="8">
        <f t="shared" si="111"/>
        <v>-18042.867395812598</v>
      </c>
      <c r="J274" s="8">
        <f t="shared" si="111"/>
        <v>83417.025052849669</v>
      </c>
      <c r="O274" s="8"/>
      <c r="P274" s="8">
        <f t="shared" si="111"/>
        <v>83368.009752849626</v>
      </c>
      <c r="Q274" s="8">
        <f t="shared" si="111"/>
        <v>18042.867395812598</v>
      </c>
    </row>
    <row r="275" spans="1:17" x14ac:dyDescent="0.25">
      <c r="A275" s="1"/>
      <c r="C275" s="4"/>
      <c r="D275" s="4"/>
    </row>
    <row r="276" spans="1:17" x14ac:dyDescent="0.25">
      <c r="A276" s="1"/>
      <c r="C276" s="4"/>
      <c r="D276" s="4"/>
    </row>
    <row r="277" spans="1:17" x14ac:dyDescent="0.25">
      <c r="A277" s="1"/>
      <c r="C277" s="4"/>
      <c r="D277" s="4"/>
    </row>
    <row r="278" spans="1:17" x14ac:dyDescent="0.25">
      <c r="A278" s="1"/>
      <c r="C278" s="4"/>
      <c r="D278" s="4"/>
    </row>
    <row r="279" spans="1:17" x14ac:dyDescent="0.25">
      <c r="A279" s="1"/>
      <c r="C279" s="4"/>
      <c r="D279" s="4"/>
    </row>
    <row r="280" spans="1:17" x14ac:dyDescent="0.25">
      <c r="A280" s="1"/>
      <c r="C280" s="4"/>
      <c r="D280" s="4"/>
    </row>
    <row r="281" spans="1:17" x14ac:dyDescent="0.25">
      <c r="A281" s="1"/>
      <c r="C281" s="4"/>
      <c r="D281" s="4"/>
    </row>
    <row r="282" spans="1:17" x14ac:dyDescent="0.25">
      <c r="A282" s="1"/>
      <c r="C282" s="4"/>
      <c r="D282" s="4"/>
    </row>
    <row r="283" spans="1:17" x14ac:dyDescent="0.25">
      <c r="A283" s="1"/>
    </row>
    <row r="284" spans="1:17" x14ac:dyDescent="0.25">
      <c r="A284" s="1"/>
    </row>
    <row r="285" spans="1:17" x14ac:dyDescent="0.25">
      <c r="A285" s="1"/>
    </row>
    <row r="286" spans="1:17" x14ac:dyDescent="0.25">
      <c r="A286" s="1"/>
    </row>
    <row r="287" spans="1:17" x14ac:dyDescent="0.25">
      <c r="A287" s="1"/>
    </row>
    <row r="288" spans="1:17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</sheetData>
  <printOptions gridLines="1" gridLinesSet="0"/>
  <pageMargins left="0.75" right="0.75" top="1" bottom="1" header="0.5" footer="0.5"/>
  <pageSetup orientation="portrait" horizont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0"/>
  <sheetViews>
    <sheetView zoomScale="70" workbookViewId="0">
      <pane ySplit="3" topLeftCell="A236" activePane="bottomLeft" state="frozen"/>
      <selection pane="bottomLeft" activeCell="S65" sqref="S65"/>
    </sheetView>
  </sheetViews>
  <sheetFormatPr defaultRowHeight="13.2" x14ac:dyDescent="0.25"/>
  <cols>
    <col min="1" max="1" width="10.33203125" bestFit="1" customWidth="1"/>
    <col min="2" max="3" width="6.6640625" customWidth="1"/>
    <col min="4" max="4" width="7.33203125" bestFit="1" customWidth="1"/>
    <col min="5" max="5" width="9.6640625" style="8" customWidth="1"/>
    <col min="6" max="6" width="8.6640625" style="8" customWidth="1"/>
    <col min="7" max="7" width="12.88671875" style="8" bestFit="1" customWidth="1"/>
    <col min="8" max="8" width="11.109375" style="8" bestFit="1" customWidth="1"/>
    <col min="9" max="9" width="10.88671875" style="8" bestFit="1" customWidth="1"/>
    <col min="10" max="10" width="10.5546875" style="8" bestFit="1" customWidth="1"/>
    <col min="11" max="11" width="8.109375" style="8" bestFit="1" customWidth="1"/>
    <col min="12" max="12" width="10" style="8" bestFit="1" customWidth="1"/>
    <col min="13" max="13" width="9.5546875" style="8" bestFit="1" customWidth="1"/>
    <col min="14" max="14" width="10" style="8" bestFit="1" customWidth="1"/>
    <col min="15" max="15" width="3.88671875" customWidth="1"/>
    <col min="16" max="16" width="11.33203125" customWidth="1"/>
    <col min="17" max="17" width="11.33203125" style="8" customWidth="1"/>
  </cols>
  <sheetData>
    <row r="1" spans="1:21" x14ac:dyDescent="0.25">
      <c r="A1" s="11"/>
      <c r="B1" s="1">
        <v>24563</v>
      </c>
      <c r="C1" s="1">
        <v>33695</v>
      </c>
      <c r="D1" s="1">
        <v>34731</v>
      </c>
      <c r="J1" s="9">
        <v>0.12</v>
      </c>
    </row>
    <row r="2" spans="1:21" s="2" customFormat="1" x14ac:dyDescent="0.25">
      <c r="A2" s="10"/>
      <c r="E2" s="6"/>
      <c r="F2" s="6"/>
      <c r="G2" s="6"/>
      <c r="H2" s="6"/>
      <c r="I2" s="6" t="s">
        <v>20</v>
      </c>
      <c r="J2" s="2" t="s">
        <v>2</v>
      </c>
      <c r="K2" s="9" t="s">
        <v>3</v>
      </c>
      <c r="L2" s="6"/>
      <c r="M2" s="6" t="s">
        <v>4</v>
      </c>
      <c r="N2" s="6"/>
      <c r="P2" s="2" t="s">
        <v>5</v>
      </c>
      <c r="Q2" s="6" t="s">
        <v>2</v>
      </c>
    </row>
    <row r="3" spans="1:21" s="2" customFormat="1" x14ac:dyDescent="0.25">
      <c r="A3" s="10"/>
      <c r="B3" s="3" t="s">
        <v>6</v>
      </c>
      <c r="C3" s="3" t="s">
        <v>7</v>
      </c>
      <c r="D3" s="3" t="s">
        <v>8</v>
      </c>
      <c r="E3" s="7" t="s">
        <v>9</v>
      </c>
      <c r="F3" s="7" t="s">
        <v>10</v>
      </c>
      <c r="G3" s="7" t="s">
        <v>19</v>
      </c>
      <c r="H3" s="7" t="s">
        <v>12</v>
      </c>
      <c r="I3" s="7"/>
      <c r="J3" s="7" t="s">
        <v>14</v>
      </c>
      <c r="K3" s="7" t="s">
        <v>14</v>
      </c>
      <c r="L3" s="7" t="s">
        <v>15</v>
      </c>
      <c r="M3" s="7" t="s">
        <v>14</v>
      </c>
      <c r="N3" s="7" t="s">
        <v>16</v>
      </c>
      <c r="P3" s="2" t="s">
        <v>17</v>
      </c>
      <c r="Q3" s="6" t="s">
        <v>18</v>
      </c>
      <c r="S3" s="2" t="s">
        <v>22</v>
      </c>
      <c r="T3" s="2" t="s">
        <v>21</v>
      </c>
      <c r="U3" s="2" t="s">
        <v>23</v>
      </c>
    </row>
    <row r="4" spans="1:21" s="2" customFormat="1" x14ac:dyDescent="0.25">
      <c r="A4" s="10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Q4" s="6"/>
    </row>
    <row r="5" spans="1:21" s="2" customFormat="1" x14ac:dyDescent="0.25">
      <c r="A5" s="11"/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8">
        <f>'Christopher-Custodial'!N5+'Carley-Custodial'!N5</f>
        <v>0</v>
      </c>
      <c r="Q5" s="6"/>
    </row>
    <row r="6" spans="1:21" s="2" customFormat="1" x14ac:dyDescent="0.25">
      <c r="A6" s="11">
        <v>35520</v>
      </c>
      <c r="B6" s="5">
        <f t="shared" ref="B6:B21" si="0">ROUND((A6-$B$1-210)/365,0)</f>
        <v>29</v>
      </c>
      <c r="C6" s="5">
        <f t="shared" ref="C6:C21" si="1">ROUND((A6-$C$1-210)/365,0)</f>
        <v>4</v>
      </c>
      <c r="D6" s="5">
        <f t="shared" ref="D6:D21" si="2">ROUND((A6-$D$1-210)/365,0)</f>
        <v>2</v>
      </c>
      <c r="E6" s="8">
        <f>'Christopher-Custodial'!E6+'Carley-Custodial'!E6</f>
        <v>500</v>
      </c>
      <c r="F6" s="8">
        <f>'Christopher-Custodial'!F6+'Carley-Custodial'!F6</f>
        <v>0</v>
      </c>
      <c r="G6" s="8">
        <f>'Christopher-Custodial'!G6+'Carley-Custodial'!G6</f>
        <v>0</v>
      </c>
      <c r="H6" s="8">
        <f>'Christopher-Custodial'!H6+'Carley-Custodial'!H6</f>
        <v>0</v>
      </c>
      <c r="I6" s="8">
        <f>'Christopher-Custodial'!I6+'Carley-Custodial'!I6</f>
        <v>0</v>
      </c>
      <c r="J6" s="8">
        <f>'Christopher-Custodial'!J6+'Carley-Custodial'!J6</f>
        <v>0</v>
      </c>
      <c r="K6" s="8">
        <f>'Christopher-Custodial'!K6+'Carley-Custodial'!K6</f>
        <v>0</v>
      </c>
      <c r="L6" s="8">
        <f>'Christopher-Custodial'!L6+'Carley-Custodial'!L6</f>
        <v>500</v>
      </c>
      <c r="M6" s="8">
        <f>'Christopher-Custodial'!M6+'Carley-Custodial'!M6</f>
        <v>0</v>
      </c>
      <c r="N6" s="8">
        <f>'Christopher-Custodial'!N6+'Carley-Custodial'!N6</f>
        <v>500</v>
      </c>
      <c r="Q6" s="6"/>
      <c r="S6" s="6">
        <f>E6+G6</f>
        <v>500</v>
      </c>
      <c r="T6" s="6">
        <f>F6</f>
        <v>0</v>
      </c>
      <c r="U6" s="6">
        <f>SUM(S6:T6)</f>
        <v>500</v>
      </c>
    </row>
    <row r="7" spans="1:21" x14ac:dyDescent="0.25">
      <c r="A7" s="11">
        <v>35550</v>
      </c>
      <c r="B7" s="5">
        <f t="shared" si="0"/>
        <v>30</v>
      </c>
      <c r="C7" s="5">
        <f t="shared" si="1"/>
        <v>5</v>
      </c>
      <c r="D7" s="5">
        <f t="shared" si="2"/>
        <v>2</v>
      </c>
      <c r="E7" s="8">
        <f>'Christopher-Custodial'!E7+'Carley-Custodial'!E7</f>
        <v>25</v>
      </c>
      <c r="F7" s="8">
        <f>'Christopher-Custodial'!F7+'Carley-Custodial'!F7</f>
        <v>0</v>
      </c>
      <c r="G7" s="8">
        <f>'Christopher-Custodial'!G7+'Carley-Custodial'!G7</f>
        <v>0</v>
      </c>
      <c r="H7" s="8">
        <f>'Christopher-Custodial'!H7+'Carley-Custodial'!H7</f>
        <v>0</v>
      </c>
      <c r="I7" s="8">
        <f>'Christopher-Custodial'!I7+'Carley-Custodial'!I7</f>
        <v>0</v>
      </c>
      <c r="J7" s="8">
        <f>'Christopher-Custodial'!J7+'Carley-Custodial'!J7</f>
        <v>5</v>
      </c>
      <c r="K7" s="8">
        <f>'Christopher-Custodial'!K7+'Carley-Custodial'!K7</f>
        <v>0</v>
      </c>
      <c r="L7" s="8">
        <f>'Christopher-Custodial'!L7+'Carley-Custodial'!L7</f>
        <v>525</v>
      </c>
      <c r="M7" s="8">
        <f>'Christopher-Custodial'!M7+'Carley-Custodial'!M7</f>
        <v>0</v>
      </c>
      <c r="N7" s="8">
        <f>'Christopher-Custodial'!N7+'Carley-Custodial'!N7</f>
        <v>525</v>
      </c>
      <c r="S7" s="6">
        <f t="shared" ref="S7:S70" si="3">E7+G7</f>
        <v>25</v>
      </c>
      <c r="T7" s="6">
        <f t="shared" ref="T7:T70" si="4">F7</f>
        <v>0</v>
      </c>
      <c r="U7" s="6">
        <f t="shared" ref="U7:U70" si="5">SUM(S7:T7)</f>
        <v>25</v>
      </c>
    </row>
    <row r="8" spans="1:21" x14ac:dyDescent="0.25">
      <c r="A8" s="11">
        <v>35581</v>
      </c>
      <c r="B8" s="5">
        <f t="shared" si="0"/>
        <v>30</v>
      </c>
      <c r="C8" s="5">
        <f t="shared" si="1"/>
        <v>5</v>
      </c>
      <c r="D8" s="5">
        <f t="shared" si="2"/>
        <v>2</v>
      </c>
      <c r="E8" s="8">
        <f>'Christopher-Custodial'!E8+'Carley-Custodial'!E8</f>
        <v>25</v>
      </c>
      <c r="F8" s="8">
        <f>'Christopher-Custodial'!F8+'Carley-Custodial'!F8</f>
        <v>0</v>
      </c>
      <c r="G8" s="8">
        <f>'Christopher-Custodial'!G8+'Carley-Custodial'!G8</f>
        <v>0</v>
      </c>
      <c r="H8" s="8">
        <f>'Christopher-Custodial'!H8+'Carley-Custodial'!H8</f>
        <v>0</v>
      </c>
      <c r="I8" s="8">
        <f>'Christopher-Custodial'!I8+'Carley-Custodial'!I8</f>
        <v>0</v>
      </c>
      <c r="J8" s="8">
        <f>'Christopher-Custodial'!J8+'Carley-Custodial'!J8</f>
        <v>5.25</v>
      </c>
      <c r="K8" s="8">
        <f>'Christopher-Custodial'!K8+'Carley-Custodial'!K8</f>
        <v>0</v>
      </c>
      <c r="L8" s="8">
        <f>'Christopher-Custodial'!L8+'Carley-Custodial'!L8</f>
        <v>550</v>
      </c>
      <c r="M8" s="8">
        <f>'Christopher-Custodial'!M8+'Carley-Custodial'!M8</f>
        <v>0</v>
      </c>
      <c r="N8" s="8">
        <f>'Christopher-Custodial'!N8+'Carley-Custodial'!N8</f>
        <v>550</v>
      </c>
      <c r="S8" s="6">
        <f t="shared" si="3"/>
        <v>25</v>
      </c>
      <c r="T8" s="6">
        <f t="shared" si="4"/>
        <v>0</v>
      </c>
      <c r="U8" s="6">
        <f t="shared" si="5"/>
        <v>25</v>
      </c>
    </row>
    <row r="9" spans="1:21" x14ac:dyDescent="0.25">
      <c r="A9" s="11">
        <v>35611</v>
      </c>
      <c r="B9" s="5">
        <f t="shared" si="0"/>
        <v>30</v>
      </c>
      <c r="C9" s="5">
        <f t="shared" si="1"/>
        <v>5</v>
      </c>
      <c r="D9" s="5">
        <f t="shared" si="2"/>
        <v>2</v>
      </c>
      <c r="E9" s="8">
        <f>'Christopher-Custodial'!E9+'Carley-Custodial'!E9</f>
        <v>25</v>
      </c>
      <c r="F9" s="8">
        <f>'Christopher-Custodial'!F9+'Carley-Custodial'!F9</f>
        <v>0</v>
      </c>
      <c r="G9" s="8">
        <f>'Christopher-Custodial'!G9+'Carley-Custodial'!G9</f>
        <v>0</v>
      </c>
      <c r="H9" s="8">
        <f>'Christopher-Custodial'!H9+'Carley-Custodial'!H9</f>
        <v>0</v>
      </c>
      <c r="I9" s="8">
        <f>'Christopher-Custodial'!I9+'Carley-Custodial'!I9</f>
        <v>0</v>
      </c>
      <c r="J9" s="8">
        <f>'Christopher-Custodial'!J9+'Carley-Custodial'!J9</f>
        <v>5.5</v>
      </c>
      <c r="K9" s="8">
        <f>'Christopher-Custodial'!K9+'Carley-Custodial'!K9</f>
        <v>9</v>
      </c>
      <c r="L9" s="8">
        <f>'Christopher-Custodial'!L9+'Carley-Custodial'!L9</f>
        <v>575</v>
      </c>
      <c r="M9" s="8">
        <f>'Christopher-Custodial'!M9+'Carley-Custodial'!M9</f>
        <v>0</v>
      </c>
      <c r="N9" s="8">
        <f>'Christopher-Custodial'!N9+'Carley-Custodial'!N9</f>
        <v>584</v>
      </c>
      <c r="S9" s="6">
        <f t="shared" si="3"/>
        <v>25</v>
      </c>
      <c r="T9" s="6">
        <f t="shared" si="4"/>
        <v>0</v>
      </c>
      <c r="U9" s="6">
        <f t="shared" si="5"/>
        <v>25</v>
      </c>
    </row>
    <row r="10" spans="1:21" x14ac:dyDescent="0.25">
      <c r="A10" s="11">
        <v>35642</v>
      </c>
      <c r="B10" s="5">
        <f t="shared" si="0"/>
        <v>30</v>
      </c>
      <c r="C10" s="5">
        <f t="shared" si="1"/>
        <v>5</v>
      </c>
      <c r="D10" s="5">
        <f t="shared" si="2"/>
        <v>2</v>
      </c>
      <c r="E10" s="8">
        <f>'Christopher-Custodial'!E10+'Carley-Custodial'!E10</f>
        <v>25</v>
      </c>
      <c r="F10" s="8">
        <f>'Christopher-Custodial'!F10+'Carley-Custodial'!F10</f>
        <v>0</v>
      </c>
      <c r="G10" s="8">
        <f>'Christopher-Custodial'!G10+'Carley-Custodial'!G10</f>
        <v>0</v>
      </c>
      <c r="H10" s="8">
        <f>'Christopher-Custodial'!H10+'Carley-Custodial'!H10</f>
        <v>0</v>
      </c>
      <c r="I10" s="8">
        <f>'Christopher-Custodial'!I10+'Carley-Custodial'!I10</f>
        <v>0</v>
      </c>
      <c r="J10" s="8">
        <f>'Christopher-Custodial'!J10+'Carley-Custodial'!J10</f>
        <v>5.84</v>
      </c>
      <c r="K10" s="8">
        <f>'Christopher-Custodial'!K10+'Carley-Custodial'!K10</f>
        <v>0</v>
      </c>
      <c r="L10" s="8">
        <f>'Christopher-Custodial'!L10+'Carley-Custodial'!L10</f>
        <v>600</v>
      </c>
      <c r="M10" s="8">
        <f>'Christopher-Custodial'!M10+'Carley-Custodial'!M10</f>
        <v>0</v>
      </c>
      <c r="N10" s="8">
        <f>'Christopher-Custodial'!N10+'Carley-Custodial'!N10</f>
        <v>609</v>
      </c>
      <c r="S10" s="6">
        <f t="shared" si="3"/>
        <v>25</v>
      </c>
      <c r="T10" s="6">
        <f t="shared" si="4"/>
        <v>0</v>
      </c>
      <c r="U10" s="6">
        <f t="shared" si="5"/>
        <v>25</v>
      </c>
    </row>
    <row r="11" spans="1:21" x14ac:dyDescent="0.25">
      <c r="A11" s="11">
        <v>35673</v>
      </c>
      <c r="B11" s="5">
        <f t="shared" si="0"/>
        <v>30</v>
      </c>
      <c r="C11" s="5">
        <f t="shared" si="1"/>
        <v>5</v>
      </c>
      <c r="D11" s="5">
        <f t="shared" si="2"/>
        <v>2</v>
      </c>
      <c r="E11" s="8">
        <f>'Christopher-Custodial'!E11+'Carley-Custodial'!E11</f>
        <v>50</v>
      </c>
      <c r="F11" s="8">
        <f>'Christopher-Custodial'!F11+'Carley-Custodial'!F11</f>
        <v>0</v>
      </c>
      <c r="G11" s="8">
        <f>'Christopher-Custodial'!G11+'Carley-Custodial'!G11</f>
        <v>0</v>
      </c>
      <c r="H11" s="8">
        <f>'Christopher-Custodial'!H11+'Carley-Custodial'!H11</f>
        <v>0</v>
      </c>
      <c r="I11" s="8">
        <f>'Christopher-Custodial'!I11+'Carley-Custodial'!I11</f>
        <v>0</v>
      </c>
      <c r="J11" s="8">
        <f>'Christopher-Custodial'!J11+'Carley-Custodial'!J11</f>
        <v>6.09</v>
      </c>
      <c r="K11" s="8">
        <f>'Christopher-Custodial'!K11+'Carley-Custodial'!K11</f>
        <v>2</v>
      </c>
      <c r="L11" s="8">
        <f>'Christopher-Custodial'!L11+'Carley-Custodial'!L11</f>
        <v>650</v>
      </c>
      <c r="M11" s="8">
        <f>'Christopher-Custodial'!M11+'Carley-Custodial'!M11</f>
        <v>2</v>
      </c>
      <c r="N11" s="8">
        <f>'Christopher-Custodial'!N11+'Carley-Custodial'!N11</f>
        <v>661</v>
      </c>
      <c r="S11" s="6">
        <f t="shared" si="3"/>
        <v>50</v>
      </c>
      <c r="T11" s="6">
        <f t="shared" si="4"/>
        <v>0</v>
      </c>
      <c r="U11" s="6">
        <f t="shared" si="5"/>
        <v>50</v>
      </c>
    </row>
    <row r="12" spans="1:21" x14ac:dyDescent="0.25">
      <c r="A12" s="11">
        <v>35703</v>
      </c>
      <c r="B12" s="5">
        <f t="shared" si="0"/>
        <v>30</v>
      </c>
      <c r="C12" s="5">
        <f t="shared" si="1"/>
        <v>5</v>
      </c>
      <c r="D12" s="5">
        <f t="shared" si="2"/>
        <v>2</v>
      </c>
      <c r="E12" s="8">
        <f>'Christopher-Custodial'!E12+'Carley-Custodial'!E12</f>
        <v>50</v>
      </c>
      <c r="F12" s="8">
        <f>'Christopher-Custodial'!F12+'Carley-Custodial'!F12</f>
        <v>100</v>
      </c>
      <c r="G12" s="8">
        <f>'Christopher-Custodial'!G12+'Carley-Custodial'!G12</f>
        <v>100</v>
      </c>
      <c r="H12" s="8">
        <f>'Christopher-Custodial'!H12+'Carley-Custodial'!H12</f>
        <v>0</v>
      </c>
      <c r="I12" s="8">
        <f>'Christopher-Custodial'!I12+'Carley-Custodial'!I12</f>
        <v>0</v>
      </c>
      <c r="J12" s="8">
        <f>'Christopher-Custodial'!J12+'Carley-Custodial'!J12</f>
        <v>6.6099999999999994</v>
      </c>
      <c r="K12" s="8">
        <f>'Christopher-Custodial'!K12+'Carley-Custodial'!K12</f>
        <v>3</v>
      </c>
      <c r="L12" s="8">
        <f>'Christopher-Custodial'!L12+'Carley-Custodial'!L12</f>
        <v>900</v>
      </c>
      <c r="M12" s="8">
        <f>'Christopher-Custodial'!M12+'Carley-Custodial'!M12</f>
        <v>5</v>
      </c>
      <c r="N12" s="8">
        <f>'Christopher-Custodial'!N12+'Carley-Custodial'!N12</f>
        <v>914</v>
      </c>
      <c r="S12" s="6">
        <f t="shared" si="3"/>
        <v>150</v>
      </c>
      <c r="T12" s="6">
        <f t="shared" si="4"/>
        <v>100</v>
      </c>
      <c r="U12" s="6">
        <f t="shared" si="5"/>
        <v>250</v>
      </c>
    </row>
    <row r="13" spans="1:21" x14ac:dyDescent="0.25">
      <c r="A13" s="11">
        <v>35734</v>
      </c>
      <c r="B13" s="5">
        <f t="shared" si="0"/>
        <v>30</v>
      </c>
      <c r="C13" s="5">
        <f t="shared" si="1"/>
        <v>5</v>
      </c>
      <c r="D13" s="5">
        <f t="shared" si="2"/>
        <v>2</v>
      </c>
      <c r="E13" s="8">
        <f>'Christopher-Custodial'!E13+'Carley-Custodial'!E13</f>
        <v>50</v>
      </c>
      <c r="F13" s="8">
        <f>'Christopher-Custodial'!F13+'Carley-Custodial'!F13</f>
        <v>100</v>
      </c>
      <c r="G13" s="8">
        <f>'Christopher-Custodial'!G13+'Carley-Custodial'!G13</f>
        <v>100</v>
      </c>
      <c r="H13" s="8">
        <f>'Christopher-Custodial'!H13+'Carley-Custodial'!H13</f>
        <v>0</v>
      </c>
      <c r="I13" s="8">
        <f>'Christopher-Custodial'!I13+'Carley-Custodial'!I13</f>
        <v>0</v>
      </c>
      <c r="J13" s="8">
        <f>'Christopher-Custodial'!J13+'Carley-Custodial'!J13</f>
        <v>9.1399999999999988</v>
      </c>
      <c r="K13" s="8">
        <f>'Christopher-Custodial'!K13+'Carley-Custodial'!K13</f>
        <v>-33.590000000000003</v>
      </c>
      <c r="L13" s="8">
        <f>'Christopher-Custodial'!L13+'Carley-Custodial'!L13</f>
        <v>1150</v>
      </c>
      <c r="M13" s="8">
        <f>'Christopher-Custodial'!M13+'Carley-Custodial'!M13</f>
        <v>-28.590000000000003</v>
      </c>
      <c r="N13" s="8">
        <f>'Christopher-Custodial'!N13+'Carley-Custodial'!N13</f>
        <v>1130.4100000000001</v>
      </c>
      <c r="S13" s="6">
        <f t="shared" si="3"/>
        <v>150</v>
      </c>
      <c r="T13" s="6">
        <f t="shared" si="4"/>
        <v>100</v>
      </c>
      <c r="U13" s="6">
        <f t="shared" si="5"/>
        <v>250</v>
      </c>
    </row>
    <row r="14" spans="1:21" x14ac:dyDescent="0.25">
      <c r="A14" s="11">
        <v>35764</v>
      </c>
      <c r="B14" s="5">
        <f t="shared" si="0"/>
        <v>30</v>
      </c>
      <c r="C14" s="5">
        <f t="shared" si="1"/>
        <v>5</v>
      </c>
      <c r="D14" s="5">
        <f t="shared" si="2"/>
        <v>2</v>
      </c>
      <c r="E14" s="8">
        <f>'Christopher-Custodial'!E14+'Carley-Custodial'!E14</f>
        <v>50</v>
      </c>
      <c r="F14" s="8">
        <f>'Christopher-Custodial'!F14+'Carley-Custodial'!F14</f>
        <v>100</v>
      </c>
      <c r="G14" s="8">
        <f>'Christopher-Custodial'!G14+'Carley-Custodial'!G14</f>
        <v>100</v>
      </c>
      <c r="H14" s="8">
        <f>'Christopher-Custodial'!H14+'Carley-Custodial'!H14</f>
        <v>0</v>
      </c>
      <c r="I14" s="8">
        <f>'Christopher-Custodial'!I14+'Carley-Custodial'!I14</f>
        <v>0</v>
      </c>
      <c r="J14" s="8">
        <f>'Christopher-Custodial'!J14+'Carley-Custodial'!J14</f>
        <v>11.3041</v>
      </c>
      <c r="K14" s="8">
        <f>'Christopher-Custodial'!K14+'Carley-Custodial'!K14</f>
        <v>50.95</v>
      </c>
      <c r="L14" s="8">
        <f>'Christopher-Custodial'!L14+'Carley-Custodial'!L14</f>
        <v>1400</v>
      </c>
      <c r="M14" s="8">
        <f>'Christopher-Custodial'!M14+'Carley-Custodial'!M14</f>
        <v>22.36</v>
      </c>
      <c r="N14" s="8">
        <f>'Christopher-Custodial'!N14+'Carley-Custodial'!N14</f>
        <v>1431.3600000000001</v>
      </c>
      <c r="S14" s="6">
        <f t="shared" si="3"/>
        <v>150</v>
      </c>
      <c r="T14" s="6">
        <f t="shared" si="4"/>
        <v>100</v>
      </c>
      <c r="U14" s="6">
        <f t="shared" si="5"/>
        <v>250</v>
      </c>
    </row>
    <row r="15" spans="1:21" x14ac:dyDescent="0.25">
      <c r="A15" s="11">
        <v>35795</v>
      </c>
      <c r="B15" s="5">
        <f t="shared" si="0"/>
        <v>30</v>
      </c>
      <c r="C15" s="5">
        <f t="shared" si="1"/>
        <v>5</v>
      </c>
      <c r="D15" s="5">
        <f t="shared" si="2"/>
        <v>2</v>
      </c>
      <c r="E15" s="8">
        <f>'Christopher-Custodial'!E15+'Carley-Custodial'!E15</f>
        <v>50</v>
      </c>
      <c r="F15" s="8">
        <f>'Christopher-Custodial'!F15+'Carley-Custodial'!F15</f>
        <v>100</v>
      </c>
      <c r="G15" s="8">
        <f>'Christopher-Custodial'!G15+'Carley-Custodial'!G15</f>
        <v>100</v>
      </c>
      <c r="H15" s="8">
        <f>'Christopher-Custodial'!H15+'Carley-Custodial'!H15</f>
        <v>0</v>
      </c>
      <c r="I15" s="8">
        <f>'Christopher-Custodial'!I15+'Carley-Custodial'!I15</f>
        <v>0</v>
      </c>
      <c r="J15" s="8">
        <f>'Christopher-Custodial'!J15+'Carley-Custodial'!J15</f>
        <v>14.313600000000001</v>
      </c>
      <c r="K15" s="8">
        <f>'Christopher-Custodial'!K15+'Carley-Custodial'!K15</f>
        <v>28.84</v>
      </c>
      <c r="L15" s="8">
        <f>'Christopher-Custodial'!L15+'Carley-Custodial'!L15</f>
        <v>1650</v>
      </c>
      <c r="M15" s="8">
        <f>'Christopher-Custodial'!M15+'Carley-Custodial'!M15</f>
        <v>51.2</v>
      </c>
      <c r="N15" s="8">
        <f>'Christopher-Custodial'!N15+'Carley-Custodial'!N15</f>
        <v>1710.2</v>
      </c>
      <c r="P15" s="8">
        <f>M15</f>
        <v>51.2</v>
      </c>
      <c r="Q15" s="8">
        <f>'Christopher-Custodial'!Q15+'Carley-Custodial'!Q15</f>
        <v>0</v>
      </c>
      <c r="S15" s="6">
        <f t="shared" si="3"/>
        <v>150</v>
      </c>
      <c r="T15" s="6">
        <f t="shared" si="4"/>
        <v>100</v>
      </c>
      <c r="U15" s="6">
        <f t="shared" si="5"/>
        <v>250</v>
      </c>
    </row>
    <row r="16" spans="1:21" x14ac:dyDescent="0.25">
      <c r="A16" s="11">
        <v>35826</v>
      </c>
      <c r="B16" s="5">
        <f t="shared" si="0"/>
        <v>30</v>
      </c>
      <c r="C16" s="5">
        <f t="shared" si="1"/>
        <v>5</v>
      </c>
      <c r="D16" s="5">
        <f t="shared" si="2"/>
        <v>2</v>
      </c>
      <c r="E16" s="8">
        <f>'Christopher-Custodial'!E16+'Carley-Custodial'!E16</f>
        <v>50</v>
      </c>
      <c r="F16" s="8">
        <f>'Christopher-Custodial'!F16+'Carley-Custodial'!F16</f>
        <v>100</v>
      </c>
      <c r="G16" s="8">
        <f>'Christopher-Custodial'!G16+'Carley-Custodial'!G16</f>
        <v>100</v>
      </c>
      <c r="H16" s="8">
        <f>'Christopher-Custodial'!H16+'Carley-Custodial'!H16</f>
        <v>0</v>
      </c>
      <c r="I16" s="8">
        <f>'Christopher-Custodial'!I16+'Carley-Custodial'!I16</f>
        <v>0</v>
      </c>
      <c r="J16" s="8">
        <f>'Christopher-Custodial'!J16+'Carley-Custodial'!J16</f>
        <v>17.102</v>
      </c>
      <c r="K16" s="8">
        <f>'Christopher-Custodial'!K16+'Carley-Custodial'!K16</f>
        <v>19.95</v>
      </c>
      <c r="L16" s="8">
        <f>'Christopher-Custodial'!L16+'Carley-Custodial'!L16</f>
        <v>1900</v>
      </c>
      <c r="M16" s="8">
        <f>'Christopher-Custodial'!M16+'Carley-Custodial'!M16</f>
        <v>19.95</v>
      </c>
      <c r="N16" s="8">
        <f>'Christopher-Custodial'!N16+'Carley-Custodial'!N16</f>
        <v>1980.15</v>
      </c>
      <c r="S16" s="6">
        <f t="shared" si="3"/>
        <v>150</v>
      </c>
      <c r="T16" s="6">
        <f t="shared" si="4"/>
        <v>100</v>
      </c>
      <c r="U16" s="6">
        <f t="shared" si="5"/>
        <v>250</v>
      </c>
    </row>
    <row r="17" spans="1:21" x14ac:dyDescent="0.25">
      <c r="A17" s="11">
        <v>35854</v>
      </c>
      <c r="B17" s="5">
        <f t="shared" si="0"/>
        <v>30</v>
      </c>
      <c r="C17" s="5">
        <f t="shared" si="1"/>
        <v>5</v>
      </c>
      <c r="D17" s="5">
        <f t="shared" si="2"/>
        <v>3</v>
      </c>
      <c r="E17" s="8">
        <f>'Christopher-Custodial'!E17+'Carley-Custodial'!E17</f>
        <v>50</v>
      </c>
      <c r="F17" s="8">
        <f>'Christopher-Custodial'!F17+'Carley-Custodial'!F17</f>
        <v>100</v>
      </c>
      <c r="G17" s="8">
        <f>'Christopher-Custodial'!G17+'Carley-Custodial'!G17</f>
        <v>100</v>
      </c>
      <c r="H17" s="8">
        <f>'Christopher-Custodial'!H17+'Carley-Custodial'!H17</f>
        <v>0</v>
      </c>
      <c r="I17" s="8">
        <f>'Christopher-Custodial'!I17+'Carley-Custodial'!I17</f>
        <v>0</v>
      </c>
      <c r="J17" s="8">
        <f>'Christopher-Custodial'!J17+'Carley-Custodial'!J17</f>
        <v>19.801500000000001</v>
      </c>
      <c r="K17" s="8">
        <f>'Christopher-Custodial'!K17+'Carley-Custodial'!K17</f>
        <v>145.36000000000001</v>
      </c>
      <c r="L17" s="8">
        <f>'Christopher-Custodial'!L17+'Carley-Custodial'!L17</f>
        <v>2150</v>
      </c>
      <c r="M17" s="8">
        <f>'Christopher-Custodial'!M17+'Carley-Custodial'!M17</f>
        <v>165.31</v>
      </c>
      <c r="N17" s="8">
        <f>'Christopher-Custodial'!N17+'Carley-Custodial'!N17</f>
        <v>2375.5100000000002</v>
      </c>
      <c r="S17" s="6">
        <f t="shared" si="3"/>
        <v>150</v>
      </c>
      <c r="T17" s="6">
        <f t="shared" si="4"/>
        <v>100</v>
      </c>
      <c r="U17" s="6">
        <f t="shared" si="5"/>
        <v>250</v>
      </c>
    </row>
    <row r="18" spans="1:21" x14ac:dyDescent="0.25">
      <c r="A18" s="11">
        <v>35885</v>
      </c>
      <c r="B18" s="5">
        <f t="shared" si="0"/>
        <v>30</v>
      </c>
      <c r="C18" s="5">
        <f t="shared" si="1"/>
        <v>5</v>
      </c>
      <c r="D18" s="5">
        <f t="shared" si="2"/>
        <v>3</v>
      </c>
      <c r="E18" s="8">
        <f>'Christopher-Custodial'!E18+'Carley-Custodial'!E18</f>
        <v>50</v>
      </c>
      <c r="F18" s="8">
        <f>'Christopher-Custodial'!F18+'Carley-Custodial'!F18</f>
        <v>100</v>
      </c>
      <c r="G18" s="8">
        <f>'Christopher-Custodial'!G18+'Carley-Custodial'!G18</f>
        <v>100</v>
      </c>
      <c r="H18" s="8">
        <f>'Christopher-Custodial'!H18+'Carley-Custodial'!H18</f>
        <v>0</v>
      </c>
      <c r="I18" s="8">
        <f>'Christopher-Custodial'!I18+'Carley-Custodial'!I18</f>
        <v>0</v>
      </c>
      <c r="J18" s="8">
        <f>'Christopher-Custodial'!J18+'Carley-Custodial'!J18</f>
        <v>23.755100000000002</v>
      </c>
      <c r="K18" s="8">
        <f>'Christopher-Custodial'!K18+'Carley-Custodial'!K18</f>
        <v>120.94</v>
      </c>
      <c r="L18" s="8">
        <f>'Christopher-Custodial'!L18+'Carley-Custodial'!L18</f>
        <v>2400</v>
      </c>
      <c r="M18" s="8">
        <f>'Christopher-Custodial'!M18+'Carley-Custodial'!M18</f>
        <v>286.25</v>
      </c>
      <c r="N18" s="8">
        <f>'Christopher-Custodial'!N18+'Carley-Custodial'!N18</f>
        <v>2746.4500000000003</v>
      </c>
      <c r="S18" s="6">
        <f t="shared" si="3"/>
        <v>150</v>
      </c>
      <c r="T18" s="6">
        <f t="shared" si="4"/>
        <v>100</v>
      </c>
      <c r="U18" s="6">
        <f t="shared" si="5"/>
        <v>250</v>
      </c>
    </row>
    <row r="19" spans="1:21" x14ac:dyDescent="0.25">
      <c r="A19" s="11">
        <v>35915</v>
      </c>
      <c r="B19" s="5">
        <f t="shared" si="0"/>
        <v>31</v>
      </c>
      <c r="C19" s="5">
        <f t="shared" si="1"/>
        <v>6</v>
      </c>
      <c r="D19" s="5">
        <f t="shared" si="2"/>
        <v>3</v>
      </c>
      <c r="E19" s="8">
        <f>'Christopher-Custodial'!E19+'Carley-Custodial'!E19</f>
        <v>50</v>
      </c>
      <c r="F19" s="8">
        <f>'Christopher-Custodial'!F19+'Carley-Custodial'!F19</f>
        <v>100</v>
      </c>
      <c r="G19" s="8">
        <f>'Christopher-Custodial'!G19+'Carley-Custodial'!G19</f>
        <v>100</v>
      </c>
      <c r="H19" s="8">
        <f>'Christopher-Custodial'!H19+'Carley-Custodial'!H19</f>
        <v>0</v>
      </c>
      <c r="I19" s="8">
        <f>'Christopher-Custodial'!I19+'Carley-Custodial'!I19</f>
        <v>0</v>
      </c>
      <c r="J19" s="8">
        <f>'Christopher-Custodial'!J19+'Carley-Custodial'!J19</f>
        <v>27.464500000000001</v>
      </c>
      <c r="K19" s="8">
        <f>'Christopher-Custodial'!K19+'Carley-Custodial'!K19</f>
        <v>23.25</v>
      </c>
      <c r="L19" s="8">
        <f>'Christopher-Custodial'!L19+'Carley-Custodial'!L19</f>
        <v>2650</v>
      </c>
      <c r="M19" s="8">
        <f>'Christopher-Custodial'!M19+'Carley-Custodial'!M19</f>
        <v>309.5</v>
      </c>
      <c r="N19" s="8">
        <f>'Christopher-Custodial'!N19+'Carley-Custodial'!N19</f>
        <v>3019.7000000000003</v>
      </c>
      <c r="S19" s="6">
        <f t="shared" si="3"/>
        <v>150</v>
      </c>
      <c r="T19" s="6">
        <f t="shared" si="4"/>
        <v>100</v>
      </c>
      <c r="U19" s="6">
        <f t="shared" si="5"/>
        <v>250</v>
      </c>
    </row>
    <row r="20" spans="1:21" x14ac:dyDescent="0.25">
      <c r="A20" s="11">
        <v>35946</v>
      </c>
      <c r="B20" s="5">
        <f t="shared" si="0"/>
        <v>31</v>
      </c>
      <c r="C20" s="5">
        <f t="shared" si="1"/>
        <v>6</v>
      </c>
      <c r="D20" s="5">
        <f t="shared" si="2"/>
        <v>3</v>
      </c>
      <c r="E20" s="8">
        <f>'Christopher-Custodial'!E20+'Carley-Custodial'!E20</f>
        <v>50</v>
      </c>
      <c r="F20" s="8">
        <f>'Christopher-Custodial'!F20+'Carley-Custodial'!F20</f>
        <v>0</v>
      </c>
      <c r="G20" s="8">
        <f>'Christopher-Custodial'!G20+'Carley-Custodial'!G20</f>
        <v>100</v>
      </c>
      <c r="H20" s="8">
        <f>'Christopher-Custodial'!H20+'Carley-Custodial'!H20</f>
        <v>-500</v>
      </c>
      <c r="I20" s="8">
        <f>'Christopher-Custodial'!I20+'Carley-Custodial'!I20</f>
        <v>0</v>
      </c>
      <c r="J20" s="8">
        <f>'Christopher-Custodial'!J20+'Carley-Custodial'!J20</f>
        <v>30.197000000000003</v>
      </c>
      <c r="K20" s="8">
        <f>'Christopher-Custodial'!K20+'Carley-Custodial'!K20</f>
        <v>-37.270000000000003</v>
      </c>
      <c r="L20" s="8">
        <f>'Christopher-Custodial'!L20+'Carley-Custodial'!L20</f>
        <v>2800</v>
      </c>
      <c r="M20" s="8">
        <f>'Christopher-Custodial'!M20+'Carley-Custodial'!M20</f>
        <v>272.23</v>
      </c>
      <c r="N20" s="8">
        <f>'Christopher-Custodial'!N20+'Carley-Custodial'!N20</f>
        <v>2632.4300000000003</v>
      </c>
      <c r="S20" s="6">
        <f t="shared" si="3"/>
        <v>150</v>
      </c>
      <c r="T20" s="6">
        <f t="shared" si="4"/>
        <v>0</v>
      </c>
      <c r="U20" s="6">
        <f t="shared" si="5"/>
        <v>150</v>
      </c>
    </row>
    <row r="21" spans="1:21" x14ac:dyDescent="0.25">
      <c r="A21" s="11">
        <v>35976</v>
      </c>
      <c r="B21" s="5">
        <f t="shared" si="0"/>
        <v>31</v>
      </c>
      <c r="C21" s="5">
        <f t="shared" si="1"/>
        <v>6</v>
      </c>
      <c r="D21" s="5">
        <f t="shared" si="2"/>
        <v>3</v>
      </c>
      <c r="E21" s="8">
        <f>'Christopher-Custodial'!E21+'Carley-Custodial'!E21</f>
        <v>550</v>
      </c>
      <c r="F21" s="8">
        <f>'Christopher-Custodial'!F21+'Carley-Custodial'!F21</f>
        <v>100</v>
      </c>
      <c r="G21" s="8">
        <f>'Christopher-Custodial'!G21+'Carley-Custodial'!G21</f>
        <v>100</v>
      </c>
      <c r="H21" s="8">
        <f>'Christopher-Custodial'!H21+'Carley-Custodial'!H21</f>
        <v>0</v>
      </c>
      <c r="I21" s="8">
        <f>'Christopher-Custodial'!I21+'Carley-Custodial'!I21</f>
        <v>0</v>
      </c>
      <c r="J21" s="8">
        <f>'Christopher-Custodial'!J21+'Carley-Custodial'!J21</f>
        <v>26.324300000000004</v>
      </c>
      <c r="K21" s="8">
        <f>'Christopher-Custodial'!K21+'Carley-Custodial'!K21</f>
        <v>66.64</v>
      </c>
      <c r="L21" s="8">
        <f>'Christopher-Custodial'!L21+'Carley-Custodial'!L21</f>
        <v>3550</v>
      </c>
      <c r="M21" s="8">
        <f>'Christopher-Custodial'!M21+'Carley-Custodial'!M21</f>
        <v>338.87</v>
      </c>
      <c r="N21" s="8">
        <f>'Christopher-Custodial'!N21+'Carley-Custodial'!N21</f>
        <v>3449.0700000000006</v>
      </c>
      <c r="S21" s="6">
        <f t="shared" si="3"/>
        <v>650</v>
      </c>
      <c r="T21" s="6">
        <f t="shared" si="4"/>
        <v>100</v>
      </c>
      <c r="U21" s="6">
        <f t="shared" si="5"/>
        <v>750</v>
      </c>
    </row>
    <row r="22" spans="1:21" x14ac:dyDescent="0.25">
      <c r="A22" s="11">
        <v>36007</v>
      </c>
      <c r="B22" s="5">
        <f t="shared" ref="B22:B37" si="6">ROUND((A22-$B$1-210)/365,0)</f>
        <v>31</v>
      </c>
      <c r="C22" s="5">
        <f t="shared" ref="C22:C37" si="7">ROUND((A22-$C$1-210)/365,0)</f>
        <v>6</v>
      </c>
      <c r="D22" s="5">
        <f t="shared" ref="D22:D37" si="8">ROUND((A22-$D$1-210)/365,0)</f>
        <v>3</v>
      </c>
      <c r="E22" s="8">
        <f>'Christopher-Custodial'!E22+'Carley-Custodial'!E22</f>
        <v>50</v>
      </c>
      <c r="F22" s="8">
        <f>'Christopher-Custodial'!F22+'Carley-Custodial'!F22</f>
        <v>100</v>
      </c>
      <c r="G22" s="8">
        <f>'Christopher-Custodial'!G22+'Carley-Custodial'!G22</f>
        <v>100</v>
      </c>
      <c r="H22" s="8">
        <f>'Christopher-Custodial'!H22+'Carley-Custodial'!H22</f>
        <v>0</v>
      </c>
      <c r="I22" s="8">
        <f>'Christopher-Custodial'!I22+'Carley-Custodial'!I22</f>
        <v>0</v>
      </c>
      <c r="J22" s="8">
        <f>'Christopher-Custodial'!J22+'Carley-Custodial'!J22</f>
        <v>34.490700000000004</v>
      </c>
      <c r="K22" s="8">
        <f>'Christopher-Custodial'!K22+'Carley-Custodial'!K22</f>
        <v>-3.1799999999999997</v>
      </c>
      <c r="L22" s="8">
        <f>'Christopher-Custodial'!L22+'Carley-Custodial'!L22</f>
        <v>3800</v>
      </c>
      <c r="M22" s="8">
        <f>'Christopher-Custodial'!M22+'Carley-Custodial'!M22</f>
        <v>335.69</v>
      </c>
      <c r="N22" s="8">
        <f>'Christopher-Custodial'!N22+'Carley-Custodial'!N22</f>
        <v>3695.8900000000003</v>
      </c>
      <c r="S22" s="6">
        <f t="shared" si="3"/>
        <v>150</v>
      </c>
      <c r="T22" s="6">
        <f t="shared" si="4"/>
        <v>100</v>
      </c>
      <c r="U22" s="6">
        <f t="shared" si="5"/>
        <v>250</v>
      </c>
    </row>
    <row r="23" spans="1:21" x14ac:dyDescent="0.25">
      <c r="A23" s="11">
        <v>36038</v>
      </c>
      <c r="B23" s="5">
        <f t="shared" si="6"/>
        <v>31</v>
      </c>
      <c r="C23" s="5">
        <f t="shared" si="7"/>
        <v>6</v>
      </c>
      <c r="D23" s="5">
        <f t="shared" si="8"/>
        <v>3</v>
      </c>
      <c r="E23" s="8">
        <f>'Christopher-Custodial'!E23+'Carley-Custodial'!E23</f>
        <v>50</v>
      </c>
      <c r="F23" s="8">
        <f>'Christopher-Custodial'!F23+'Carley-Custodial'!F23</f>
        <v>100</v>
      </c>
      <c r="G23" s="8">
        <f>'Christopher-Custodial'!G23+'Carley-Custodial'!G23</f>
        <v>100</v>
      </c>
      <c r="H23" s="8">
        <f>'Christopher-Custodial'!H23+'Carley-Custodial'!H23</f>
        <v>0</v>
      </c>
      <c r="I23" s="8">
        <f>'Christopher-Custodial'!I23+'Carley-Custodial'!I23</f>
        <v>0</v>
      </c>
      <c r="J23" s="8">
        <f>'Christopher-Custodial'!J23+'Carley-Custodial'!J23</f>
        <v>36.9589</v>
      </c>
      <c r="K23" s="8">
        <f>'Christopher-Custodial'!K23+'Carley-Custodial'!K23</f>
        <v>-525.39</v>
      </c>
      <c r="L23" s="8">
        <f>'Christopher-Custodial'!L23+'Carley-Custodial'!L23</f>
        <v>3950</v>
      </c>
      <c r="M23" s="8">
        <f>'Christopher-Custodial'!M23+'Carley-Custodial'!M23</f>
        <v>-189.7</v>
      </c>
      <c r="N23" s="8">
        <f>'Christopher-Custodial'!N23+'Carley-Custodial'!N23</f>
        <v>3420.5</v>
      </c>
      <c r="S23" s="6">
        <f t="shared" si="3"/>
        <v>150</v>
      </c>
      <c r="T23" s="6">
        <f t="shared" si="4"/>
        <v>100</v>
      </c>
      <c r="U23" s="6">
        <f t="shared" si="5"/>
        <v>250</v>
      </c>
    </row>
    <row r="24" spans="1:21" x14ac:dyDescent="0.25">
      <c r="A24" s="11">
        <v>36068</v>
      </c>
      <c r="B24" s="5">
        <f t="shared" si="6"/>
        <v>31</v>
      </c>
      <c r="C24" s="5">
        <f t="shared" si="7"/>
        <v>6</v>
      </c>
      <c r="D24" s="5">
        <f t="shared" si="8"/>
        <v>3</v>
      </c>
      <c r="E24" s="8">
        <f>'Christopher-Custodial'!E24+'Carley-Custodial'!E24</f>
        <v>50</v>
      </c>
      <c r="F24" s="8">
        <f>'Christopher-Custodial'!F24+'Carley-Custodial'!F24</f>
        <v>100</v>
      </c>
      <c r="G24" s="8">
        <f>'Christopher-Custodial'!G24+'Carley-Custodial'!G24</f>
        <v>100</v>
      </c>
      <c r="H24" s="8">
        <f>'Christopher-Custodial'!H24+'Carley-Custodial'!H24</f>
        <v>-500</v>
      </c>
      <c r="I24" s="8">
        <f>'Christopher-Custodial'!I24+'Carley-Custodial'!I24</f>
        <v>0</v>
      </c>
      <c r="J24" s="8">
        <f>'Christopher-Custodial'!J24+'Carley-Custodial'!J24</f>
        <v>34.205000000000005</v>
      </c>
      <c r="K24" s="8">
        <f>'Christopher-Custodial'!K24+'Carley-Custodial'!K24</f>
        <v>334.82</v>
      </c>
      <c r="L24" s="8">
        <f>'Christopher-Custodial'!L24+'Carley-Custodial'!L24</f>
        <v>4100</v>
      </c>
      <c r="M24" s="8">
        <f>'Christopher-Custodial'!M24+'Carley-Custodial'!M24</f>
        <v>145.12</v>
      </c>
      <c r="N24" s="8">
        <f>'Christopher-Custodial'!N24+'Carley-Custodial'!N24</f>
        <v>3505.32</v>
      </c>
      <c r="S24" s="6">
        <f t="shared" si="3"/>
        <v>150</v>
      </c>
      <c r="T24" s="6">
        <f t="shared" si="4"/>
        <v>100</v>
      </c>
      <c r="U24" s="6">
        <f t="shared" si="5"/>
        <v>250</v>
      </c>
    </row>
    <row r="25" spans="1:21" x14ac:dyDescent="0.25">
      <c r="A25" s="11">
        <v>36099</v>
      </c>
      <c r="B25" s="5">
        <f t="shared" si="6"/>
        <v>31</v>
      </c>
      <c r="C25" s="5">
        <f t="shared" si="7"/>
        <v>6</v>
      </c>
      <c r="D25" s="5">
        <f t="shared" si="8"/>
        <v>3</v>
      </c>
      <c r="E25" s="8">
        <f>'Christopher-Custodial'!E25+'Carley-Custodial'!E25</f>
        <v>50</v>
      </c>
      <c r="F25" s="8">
        <f>'Christopher-Custodial'!F25+'Carley-Custodial'!F25</f>
        <v>100</v>
      </c>
      <c r="G25" s="8">
        <f>'Christopher-Custodial'!G25+'Carley-Custodial'!G25</f>
        <v>100</v>
      </c>
      <c r="H25" s="8">
        <f>'Christopher-Custodial'!H25+'Carley-Custodial'!H25</f>
        <v>0</v>
      </c>
      <c r="I25" s="8">
        <f>'Christopher-Custodial'!I25+'Carley-Custodial'!I25</f>
        <v>0</v>
      </c>
      <c r="J25" s="8">
        <f>'Christopher-Custodial'!J25+'Carley-Custodial'!J25</f>
        <v>35.053200000000004</v>
      </c>
      <c r="K25" s="8">
        <f>'Christopher-Custodial'!K25+'Carley-Custodial'!K25</f>
        <v>222.54</v>
      </c>
      <c r="L25" s="8">
        <f>'Christopher-Custodial'!L25+'Carley-Custodial'!L25</f>
        <v>4250</v>
      </c>
      <c r="M25" s="8">
        <f>'Christopher-Custodial'!M25+'Carley-Custodial'!M25</f>
        <v>367.66</v>
      </c>
      <c r="N25" s="8">
        <f>'Christopher-Custodial'!N25+'Carley-Custodial'!N25</f>
        <v>3977.86</v>
      </c>
      <c r="S25" s="6">
        <f t="shared" si="3"/>
        <v>150</v>
      </c>
      <c r="T25" s="6">
        <f t="shared" si="4"/>
        <v>100</v>
      </c>
      <c r="U25" s="6">
        <f t="shared" si="5"/>
        <v>250</v>
      </c>
    </row>
    <row r="26" spans="1:21" x14ac:dyDescent="0.25">
      <c r="A26" s="11">
        <v>36129</v>
      </c>
      <c r="B26" s="5">
        <f t="shared" si="6"/>
        <v>31</v>
      </c>
      <c r="C26" s="5">
        <f t="shared" si="7"/>
        <v>6</v>
      </c>
      <c r="D26" s="5">
        <f t="shared" si="8"/>
        <v>3</v>
      </c>
      <c r="E26" s="8">
        <f>'Christopher-Custodial'!E26+'Carley-Custodial'!E26</f>
        <v>50</v>
      </c>
      <c r="F26" s="8">
        <f>'Christopher-Custodial'!F26+'Carley-Custodial'!F26</f>
        <v>100</v>
      </c>
      <c r="G26" s="8">
        <f>'Christopher-Custodial'!G26+'Carley-Custodial'!G26</f>
        <v>100</v>
      </c>
      <c r="H26" s="8">
        <f>'Christopher-Custodial'!H26+'Carley-Custodial'!H26</f>
        <v>0</v>
      </c>
      <c r="I26" s="8">
        <f>'Christopher-Custodial'!I26+'Carley-Custodial'!I26</f>
        <v>0</v>
      </c>
      <c r="J26" s="8">
        <f>'Christopher-Custodial'!J26+'Carley-Custodial'!J26</f>
        <v>39.778599999999997</v>
      </c>
      <c r="K26" s="8">
        <f>'Christopher-Custodial'!K26+'Carley-Custodial'!K26</f>
        <v>272.66000000000003</v>
      </c>
      <c r="L26" s="8">
        <f>'Christopher-Custodial'!L26+'Carley-Custodial'!L26</f>
        <v>4400</v>
      </c>
      <c r="M26" s="8">
        <f>'Christopher-Custodial'!M26+'Carley-Custodial'!M26</f>
        <v>640.32000000000005</v>
      </c>
      <c r="N26" s="8">
        <f>'Christopher-Custodial'!N26+'Carley-Custodial'!N26</f>
        <v>4500.5200000000004</v>
      </c>
      <c r="S26" s="6">
        <f t="shared" si="3"/>
        <v>150</v>
      </c>
      <c r="T26" s="6">
        <f t="shared" si="4"/>
        <v>100</v>
      </c>
      <c r="U26" s="6">
        <f t="shared" si="5"/>
        <v>250</v>
      </c>
    </row>
    <row r="27" spans="1:21" x14ac:dyDescent="0.25">
      <c r="A27" s="11">
        <v>36160</v>
      </c>
      <c r="B27" s="5">
        <f t="shared" si="6"/>
        <v>31</v>
      </c>
      <c r="C27" s="5">
        <f t="shared" si="7"/>
        <v>6</v>
      </c>
      <c r="D27" s="5">
        <f t="shared" si="8"/>
        <v>3</v>
      </c>
      <c r="E27" s="8">
        <f>'Christopher-Custodial'!E27+'Carley-Custodial'!E27</f>
        <v>50</v>
      </c>
      <c r="F27" s="8">
        <f>'Christopher-Custodial'!F27+'Carley-Custodial'!F27</f>
        <v>100</v>
      </c>
      <c r="G27" s="8">
        <f>'Christopher-Custodial'!G27+'Carley-Custodial'!G27</f>
        <v>100</v>
      </c>
      <c r="H27" s="8">
        <f>'Christopher-Custodial'!H27+'Carley-Custodial'!H27</f>
        <v>0</v>
      </c>
      <c r="I27" s="8">
        <f>'Christopher-Custodial'!I27+'Carley-Custodial'!I27</f>
        <v>0</v>
      </c>
      <c r="J27" s="8">
        <f>'Christopher-Custodial'!J27+'Carley-Custodial'!J27</f>
        <v>45.005200000000002</v>
      </c>
      <c r="K27" s="8">
        <f>'Christopher-Custodial'!K27+'Carley-Custodial'!K27</f>
        <v>358.5</v>
      </c>
      <c r="L27" s="8">
        <f>'Christopher-Custodial'!L27+'Carley-Custodial'!L27</f>
        <v>4550</v>
      </c>
      <c r="M27" s="8">
        <f>'Christopher-Custodial'!M27+'Carley-Custodial'!M27</f>
        <v>998.82</v>
      </c>
      <c r="N27" s="8">
        <f>'Christopher-Custodial'!N27+'Carley-Custodial'!N27</f>
        <v>5109.0200000000004</v>
      </c>
      <c r="P27" s="8">
        <f>M27</f>
        <v>998.82</v>
      </c>
      <c r="Q27" s="8">
        <f>'Christopher-Custodial'!Q27+'Carley-Custodial'!Q27</f>
        <v>58.069499999999998</v>
      </c>
      <c r="S27" s="6">
        <f t="shared" si="3"/>
        <v>150</v>
      </c>
      <c r="T27" s="6">
        <f t="shared" si="4"/>
        <v>100</v>
      </c>
      <c r="U27" s="6">
        <f t="shared" si="5"/>
        <v>250</v>
      </c>
    </row>
    <row r="28" spans="1:21" x14ac:dyDescent="0.25">
      <c r="A28" s="11">
        <v>36191</v>
      </c>
      <c r="B28" s="5">
        <f t="shared" si="6"/>
        <v>31</v>
      </c>
      <c r="C28" s="5">
        <f t="shared" si="7"/>
        <v>6</v>
      </c>
      <c r="D28" s="5">
        <f t="shared" si="8"/>
        <v>3</v>
      </c>
      <c r="E28" s="8">
        <f>'Christopher-Custodial'!E28+'Carley-Custodial'!E28</f>
        <v>50</v>
      </c>
      <c r="F28" s="8">
        <f>'Christopher-Custodial'!F28+'Carley-Custodial'!F28</f>
        <v>0</v>
      </c>
      <c r="G28" s="8">
        <f>'Christopher-Custodial'!G28+'Carley-Custodial'!G28</f>
        <v>100</v>
      </c>
      <c r="H28" s="8">
        <f>'Christopher-Custodial'!H28+'Carley-Custodial'!H28</f>
        <v>0</v>
      </c>
      <c r="I28" s="8">
        <f>'Christopher-Custodial'!I28+'Carley-Custodial'!I28</f>
        <v>0</v>
      </c>
      <c r="J28" s="8">
        <f>'Christopher-Custodial'!J28+'Carley-Custodial'!J28</f>
        <v>51.090199999999996</v>
      </c>
      <c r="K28" s="8">
        <f>'Christopher-Custodial'!K28+'Carley-Custodial'!K28</f>
        <v>511.98</v>
      </c>
      <c r="L28" s="8">
        <f>'Christopher-Custodial'!L28+'Carley-Custodial'!L28</f>
        <v>4600</v>
      </c>
      <c r="M28" s="8">
        <f>'Christopher-Custodial'!M28+'Carley-Custodial'!M28</f>
        <v>511.98</v>
      </c>
      <c r="N28" s="8">
        <f>'Christopher-Custodial'!N28+'Carley-Custodial'!N28</f>
        <v>5771</v>
      </c>
      <c r="S28" s="6">
        <f t="shared" si="3"/>
        <v>150</v>
      </c>
      <c r="T28" s="6">
        <f t="shared" si="4"/>
        <v>0</v>
      </c>
      <c r="U28" s="6">
        <f t="shared" si="5"/>
        <v>150</v>
      </c>
    </row>
    <row r="29" spans="1:21" x14ac:dyDescent="0.25">
      <c r="A29" s="11">
        <v>36219</v>
      </c>
      <c r="B29" s="5">
        <f t="shared" si="6"/>
        <v>31</v>
      </c>
      <c r="C29" s="5">
        <f t="shared" si="7"/>
        <v>6</v>
      </c>
      <c r="D29" s="5">
        <f t="shared" si="8"/>
        <v>4</v>
      </c>
      <c r="E29" s="8">
        <f>'Christopher-Custodial'!E29+'Carley-Custodial'!E29</f>
        <v>75</v>
      </c>
      <c r="F29" s="8">
        <f>'Christopher-Custodial'!F29+'Carley-Custodial'!F29</f>
        <v>0</v>
      </c>
      <c r="G29" s="8">
        <f>'Christopher-Custodial'!G29+'Carley-Custodial'!G29</f>
        <v>100</v>
      </c>
      <c r="H29" s="8">
        <f>'Christopher-Custodial'!H29+'Carley-Custodial'!H29</f>
        <v>0</v>
      </c>
      <c r="I29" s="8">
        <f>'Christopher-Custodial'!I29+'Carley-Custodial'!I29</f>
        <v>0</v>
      </c>
      <c r="J29" s="8">
        <f>'Christopher-Custodial'!J29+'Carley-Custodial'!J29</f>
        <v>57.709999999999994</v>
      </c>
      <c r="K29" s="8">
        <f>'Christopher-Custodial'!K29+'Carley-Custodial'!K29</f>
        <v>-200</v>
      </c>
      <c r="L29" s="8">
        <f>'Christopher-Custodial'!L29+'Carley-Custodial'!L29</f>
        <v>4675</v>
      </c>
      <c r="M29" s="8">
        <f>'Christopher-Custodial'!M29+'Carley-Custodial'!M29</f>
        <v>311.98</v>
      </c>
      <c r="N29" s="8">
        <f>'Christopher-Custodial'!N29+'Carley-Custodial'!N29</f>
        <v>5746</v>
      </c>
      <c r="S29" s="6">
        <f t="shared" si="3"/>
        <v>175</v>
      </c>
      <c r="T29" s="6">
        <f t="shared" si="4"/>
        <v>0</v>
      </c>
      <c r="U29" s="6">
        <f t="shared" si="5"/>
        <v>175</v>
      </c>
    </row>
    <row r="30" spans="1:21" x14ac:dyDescent="0.25">
      <c r="A30" s="11">
        <v>36250</v>
      </c>
      <c r="B30" s="5">
        <f t="shared" si="6"/>
        <v>31</v>
      </c>
      <c r="C30" s="5">
        <f t="shared" si="7"/>
        <v>6</v>
      </c>
      <c r="D30" s="5">
        <f t="shared" si="8"/>
        <v>4</v>
      </c>
      <c r="E30" s="8">
        <f>'Christopher-Custodial'!E30+'Carley-Custodial'!E30</f>
        <v>75</v>
      </c>
      <c r="F30" s="8">
        <f>'Christopher-Custodial'!F30+'Carley-Custodial'!F30</f>
        <v>0</v>
      </c>
      <c r="G30" s="8">
        <f>'Christopher-Custodial'!G30+'Carley-Custodial'!G30</f>
        <v>100</v>
      </c>
      <c r="H30" s="8">
        <f>'Christopher-Custodial'!H30+'Carley-Custodial'!H30</f>
        <v>0</v>
      </c>
      <c r="I30" s="8">
        <f>'Christopher-Custodial'!I30+'Carley-Custodial'!I30</f>
        <v>0</v>
      </c>
      <c r="J30" s="8">
        <f>'Christopher-Custodial'!J30+'Carley-Custodial'!J30</f>
        <v>57.459999999999994</v>
      </c>
      <c r="K30" s="8">
        <f>'Christopher-Custodial'!K30+'Carley-Custodial'!K30</f>
        <v>-151</v>
      </c>
      <c r="L30" s="8">
        <f>'Christopher-Custodial'!L30+'Carley-Custodial'!L30</f>
        <v>4750</v>
      </c>
      <c r="M30" s="8">
        <f>'Christopher-Custodial'!M30+'Carley-Custodial'!M30</f>
        <v>160.98000000000002</v>
      </c>
      <c r="N30" s="8">
        <f>'Christopher-Custodial'!N30+'Carley-Custodial'!N30</f>
        <v>5770</v>
      </c>
      <c r="S30" s="6">
        <f t="shared" si="3"/>
        <v>175</v>
      </c>
      <c r="T30" s="6">
        <f t="shared" si="4"/>
        <v>0</v>
      </c>
      <c r="U30" s="6">
        <f t="shared" si="5"/>
        <v>175</v>
      </c>
    </row>
    <row r="31" spans="1:21" x14ac:dyDescent="0.25">
      <c r="A31" s="11">
        <v>36280</v>
      </c>
      <c r="B31" s="5">
        <f t="shared" si="6"/>
        <v>32</v>
      </c>
      <c r="C31" s="5">
        <f t="shared" si="7"/>
        <v>7</v>
      </c>
      <c r="D31" s="5">
        <f t="shared" si="8"/>
        <v>4</v>
      </c>
      <c r="E31" s="8">
        <f>'Christopher-Custodial'!E31+'Carley-Custodial'!E31</f>
        <v>75</v>
      </c>
      <c r="F31" s="8">
        <f>'Christopher-Custodial'!F31+'Carley-Custodial'!F31</f>
        <v>0</v>
      </c>
      <c r="G31" s="8">
        <f>'Christopher-Custodial'!G31+'Carley-Custodial'!G31</f>
        <v>100</v>
      </c>
      <c r="H31" s="8">
        <f>'Christopher-Custodial'!H31+'Carley-Custodial'!H31</f>
        <v>0</v>
      </c>
      <c r="I31" s="8">
        <f>'Christopher-Custodial'!I31+'Carley-Custodial'!I31</f>
        <v>0</v>
      </c>
      <c r="J31" s="8">
        <f>'Christopher-Custodial'!J31+'Carley-Custodial'!J31</f>
        <v>57.699999999999996</v>
      </c>
      <c r="K31" s="8">
        <f>'Christopher-Custodial'!K31+'Carley-Custodial'!K31</f>
        <v>-39</v>
      </c>
      <c r="L31" s="8">
        <f>'Christopher-Custodial'!L31+'Carley-Custodial'!L31</f>
        <v>4825</v>
      </c>
      <c r="M31" s="8">
        <f>'Christopher-Custodial'!M31+'Carley-Custodial'!M31</f>
        <v>121.98000000000002</v>
      </c>
      <c r="N31" s="8">
        <f>'Christopher-Custodial'!N31+'Carley-Custodial'!N31</f>
        <v>5906</v>
      </c>
      <c r="S31" s="6">
        <f t="shared" si="3"/>
        <v>175</v>
      </c>
      <c r="T31" s="6">
        <f t="shared" si="4"/>
        <v>0</v>
      </c>
      <c r="U31" s="6">
        <f t="shared" si="5"/>
        <v>175</v>
      </c>
    </row>
    <row r="32" spans="1:21" x14ac:dyDescent="0.25">
      <c r="A32" s="11">
        <v>36311</v>
      </c>
      <c r="B32" s="5">
        <f t="shared" si="6"/>
        <v>32</v>
      </c>
      <c r="C32" s="5">
        <f t="shared" si="7"/>
        <v>7</v>
      </c>
      <c r="D32" s="5">
        <f t="shared" si="8"/>
        <v>4</v>
      </c>
      <c r="E32" s="8">
        <f>'Christopher-Custodial'!E32+'Carley-Custodial'!E32</f>
        <v>75</v>
      </c>
      <c r="F32" s="8">
        <f>'Christopher-Custodial'!F32+'Carley-Custodial'!F32</f>
        <v>500</v>
      </c>
      <c r="G32" s="8">
        <f>'Christopher-Custodial'!G32+'Carley-Custodial'!G32</f>
        <v>100</v>
      </c>
      <c r="H32" s="8">
        <f>'Christopher-Custodial'!H32+'Carley-Custodial'!H32</f>
        <v>-1000</v>
      </c>
      <c r="I32" s="8">
        <f>'Christopher-Custodial'!I32+'Carley-Custodial'!I32</f>
        <v>0</v>
      </c>
      <c r="J32" s="8">
        <f>'Christopher-Custodial'!J32+'Carley-Custodial'!J32</f>
        <v>59.059999999999995</v>
      </c>
      <c r="K32" s="8">
        <f>'Christopher-Custodial'!K32+'Carley-Custodial'!K32</f>
        <v>0</v>
      </c>
      <c r="L32" s="8">
        <f>'Christopher-Custodial'!L32+'Carley-Custodial'!L32</f>
        <v>5400</v>
      </c>
      <c r="M32" s="8">
        <f>'Christopher-Custodial'!M32+'Carley-Custodial'!M32</f>
        <v>181.04000000000002</v>
      </c>
      <c r="N32" s="8">
        <f>'Christopher-Custodial'!N32+'Carley-Custodial'!N32</f>
        <v>5640.06</v>
      </c>
      <c r="S32" s="6">
        <f t="shared" si="3"/>
        <v>175</v>
      </c>
      <c r="T32" s="6">
        <f t="shared" si="4"/>
        <v>500</v>
      </c>
      <c r="U32" s="6">
        <f t="shared" si="5"/>
        <v>675</v>
      </c>
    </row>
    <row r="33" spans="1:21" x14ac:dyDescent="0.25">
      <c r="A33" s="11">
        <v>36341</v>
      </c>
      <c r="B33" s="5">
        <f t="shared" si="6"/>
        <v>32</v>
      </c>
      <c r="C33" s="5">
        <f t="shared" si="7"/>
        <v>7</v>
      </c>
      <c r="D33" s="5">
        <f t="shared" si="8"/>
        <v>4</v>
      </c>
      <c r="E33" s="8">
        <f>'Christopher-Custodial'!E33+'Carley-Custodial'!E33</f>
        <v>75</v>
      </c>
      <c r="F33" s="8">
        <f>'Christopher-Custodial'!F33+'Carley-Custodial'!F33</f>
        <v>100</v>
      </c>
      <c r="G33" s="8">
        <f>'Christopher-Custodial'!G33+'Carley-Custodial'!G33</f>
        <v>100</v>
      </c>
      <c r="H33" s="8">
        <f>'Christopher-Custodial'!H33+'Carley-Custodial'!H33</f>
        <v>0</v>
      </c>
      <c r="I33" s="8">
        <f>'Christopher-Custodial'!I33+'Carley-Custodial'!I33</f>
        <v>0</v>
      </c>
      <c r="J33" s="8">
        <f>'Christopher-Custodial'!J33+'Carley-Custodial'!J33</f>
        <v>56.400600000000004</v>
      </c>
      <c r="K33" s="8">
        <f>'Christopher-Custodial'!K33+'Carley-Custodial'!K33</f>
        <v>0</v>
      </c>
      <c r="L33" s="8">
        <f>'Christopher-Custodial'!L33+'Carley-Custodial'!L33</f>
        <v>5575</v>
      </c>
      <c r="M33" s="8">
        <f>'Christopher-Custodial'!M33+'Carley-Custodial'!M33</f>
        <v>237.44060000000002</v>
      </c>
      <c r="N33" s="8">
        <f>'Christopher-Custodial'!N33+'Carley-Custodial'!N33</f>
        <v>5971.4606000000003</v>
      </c>
      <c r="S33" s="6">
        <f t="shared" si="3"/>
        <v>175</v>
      </c>
      <c r="T33" s="6">
        <f t="shared" si="4"/>
        <v>100</v>
      </c>
      <c r="U33" s="6">
        <f t="shared" si="5"/>
        <v>275</v>
      </c>
    </row>
    <row r="34" spans="1:21" x14ac:dyDescent="0.25">
      <c r="A34" s="11">
        <v>36372</v>
      </c>
      <c r="B34" s="5">
        <f t="shared" si="6"/>
        <v>32</v>
      </c>
      <c r="C34" s="5">
        <f t="shared" si="7"/>
        <v>7</v>
      </c>
      <c r="D34" s="5">
        <f t="shared" si="8"/>
        <v>4</v>
      </c>
      <c r="E34" s="8">
        <f>'Christopher-Custodial'!E34+'Carley-Custodial'!E34</f>
        <v>75</v>
      </c>
      <c r="F34" s="8">
        <f>'Christopher-Custodial'!F34+'Carley-Custodial'!F34</f>
        <v>100</v>
      </c>
      <c r="G34" s="8">
        <f>'Christopher-Custodial'!G34+'Carley-Custodial'!G34</f>
        <v>100</v>
      </c>
      <c r="H34" s="8">
        <f>'Christopher-Custodial'!H34+'Carley-Custodial'!H34</f>
        <v>0</v>
      </c>
      <c r="I34" s="8">
        <f>'Christopher-Custodial'!I34+'Carley-Custodial'!I34</f>
        <v>0</v>
      </c>
      <c r="J34" s="8">
        <f>'Christopher-Custodial'!J34+'Carley-Custodial'!J34</f>
        <v>59.714605999999996</v>
      </c>
      <c r="K34" s="8">
        <f>'Christopher-Custodial'!K34+'Carley-Custodial'!K34</f>
        <v>0</v>
      </c>
      <c r="L34" s="8">
        <f>'Christopher-Custodial'!L34+'Carley-Custodial'!L34</f>
        <v>5750</v>
      </c>
      <c r="M34" s="8">
        <f>'Christopher-Custodial'!M34+'Carley-Custodial'!M34</f>
        <v>297.15520600000002</v>
      </c>
      <c r="N34" s="8">
        <f>'Christopher-Custodial'!N34+'Carley-Custodial'!N34</f>
        <v>6306.1752060000008</v>
      </c>
      <c r="S34" s="6">
        <f t="shared" si="3"/>
        <v>175</v>
      </c>
      <c r="T34" s="6">
        <f t="shared" si="4"/>
        <v>100</v>
      </c>
      <c r="U34" s="6">
        <f t="shared" si="5"/>
        <v>275</v>
      </c>
    </row>
    <row r="35" spans="1:21" x14ac:dyDescent="0.25">
      <c r="A35" s="11">
        <v>36403</v>
      </c>
      <c r="B35" s="5">
        <f t="shared" si="6"/>
        <v>32</v>
      </c>
      <c r="C35" s="5">
        <f t="shared" si="7"/>
        <v>7</v>
      </c>
      <c r="D35" s="5">
        <f t="shared" si="8"/>
        <v>4</v>
      </c>
      <c r="E35" s="8">
        <f>'Christopher-Custodial'!E35+'Carley-Custodial'!E35</f>
        <v>75</v>
      </c>
      <c r="F35" s="8">
        <f>'Christopher-Custodial'!F35+'Carley-Custodial'!F35</f>
        <v>100</v>
      </c>
      <c r="G35" s="8">
        <f>'Christopher-Custodial'!G35+'Carley-Custodial'!G35</f>
        <v>100</v>
      </c>
      <c r="H35" s="8">
        <f>'Christopher-Custodial'!H35+'Carley-Custodial'!H35</f>
        <v>0</v>
      </c>
      <c r="I35" s="8">
        <f>'Christopher-Custodial'!I35+'Carley-Custodial'!I35</f>
        <v>0</v>
      </c>
      <c r="J35" s="8">
        <f>'Christopher-Custodial'!J35+'Carley-Custodial'!J35</f>
        <v>63.061752060000003</v>
      </c>
      <c r="K35" s="8">
        <f>'Christopher-Custodial'!K35+'Carley-Custodial'!K35</f>
        <v>0</v>
      </c>
      <c r="L35" s="8">
        <f>'Christopher-Custodial'!L35+'Carley-Custodial'!L35</f>
        <v>5925</v>
      </c>
      <c r="M35" s="8">
        <f>'Christopher-Custodial'!M35+'Carley-Custodial'!M35</f>
        <v>360.21695806000002</v>
      </c>
      <c r="N35" s="8">
        <f>'Christopher-Custodial'!N35+'Carley-Custodial'!N35</f>
        <v>6644.2369580600007</v>
      </c>
      <c r="S35" s="6">
        <f t="shared" si="3"/>
        <v>175</v>
      </c>
      <c r="T35" s="6">
        <f t="shared" si="4"/>
        <v>100</v>
      </c>
      <c r="U35" s="6">
        <f t="shared" si="5"/>
        <v>275</v>
      </c>
    </row>
    <row r="36" spans="1:21" x14ac:dyDescent="0.25">
      <c r="A36" s="11">
        <v>36433</v>
      </c>
      <c r="B36" s="5">
        <f t="shared" si="6"/>
        <v>32</v>
      </c>
      <c r="C36" s="5">
        <f t="shared" si="7"/>
        <v>7</v>
      </c>
      <c r="D36" s="5">
        <f t="shared" si="8"/>
        <v>4</v>
      </c>
      <c r="E36" s="8">
        <f>'Christopher-Custodial'!E36+'Carley-Custodial'!E36</f>
        <v>75</v>
      </c>
      <c r="F36" s="8">
        <f>'Christopher-Custodial'!F36+'Carley-Custodial'!F36</f>
        <v>100</v>
      </c>
      <c r="G36" s="8">
        <f>'Christopher-Custodial'!G36+'Carley-Custodial'!G36</f>
        <v>100</v>
      </c>
      <c r="H36" s="8">
        <f>'Christopher-Custodial'!H36+'Carley-Custodial'!H36</f>
        <v>0</v>
      </c>
      <c r="I36" s="8">
        <f>'Christopher-Custodial'!I36+'Carley-Custodial'!I36</f>
        <v>0</v>
      </c>
      <c r="J36" s="8">
        <f>'Christopher-Custodial'!J36+'Carley-Custodial'!J36</f>
        <v>66.442369580600001</v>
      </c>
      <c r="K36" s="8">
        <f>'Christopher-Custodial'!K36+'Carley-Custodial'!K36</f>
        <v>0</v>
      </c>
      <c r="L36" s="8">
        <f>'Christopher-Custodial'!L36+'Carley-Custodial'!L36</f>
        <v>6100</v>
      </c>
      <c r="M36" s="8">
        <f>'Christopher-Custodial'!M36+'Carley-Custodial'!M36</f>
        <v>426.65932764060005</v>
      </c>
      <c r="N36" s="8">
        <f>'Christopher-Custodial'!N36+'Carley-Custodial'!N36</f>
        <v>6985.6793276406006</v>
      </c>
      <c r="S36" s="6">
        <f t="shared" si="3"/>
        <v>175</v>
      </c>
      <c r="T36" s="6">
        <f t="shared" si="4"/>
        <v>100</v>
      </c>
      <c r="U36" s="6">
        <f t="shared" si="5"/>
        <v>275</v>
      </c>
    </row>
    <row r="37" spans="1:21" x14ac:dyDescent="0.25">
      <c r="A37" s="11">
        <v>36464</v>
      </c>
      <c r="B37" s="5">
        <f t="shared" si="6"/>
        <v>32</v>
      </c>
      <c r="C37" s="5">
        <f t="shared" si="7"/>
        <v>7</v>
      </c>
      <c r="D37" s="5">
        <f t="shared" si="8"/>
        <v>4</v>
      </c>
      <c r="E37" s="8">
        <f>'Christopher-Custodial'!E37+'Carley-Custodial'!E37</f>
        <v>75</v>
      </c>
      <c r="F37" s="8">
        <f>'Christopher-Custodial'!F37+'Carley-Custodial'!F37</f>
        <v>100</v>
      </c>
      <c r="G37" s="8">
        <f>'Christopher-Custodial'!G37+'Carley-Custodial'!G37</f>
        <v>100</v>
      </c>
      <c r="H37" s="8">
        <f>'Christopher-Custodial'!H37+'Carley-Custodial'!H37</f>
        <v>0</v>
      </c>
      <c r="I37" s="8">
        <f>'Christopher-Custodial'!I37+'Carley-Custodial'!I37</f>
        <v>0</v>
      </c>
      <c r="J37" s="8">
        <f>'Christopher-Custodial'!J37+'Carley-Custodial'!J37</f>
        <v>69.856793276405995</v>
      </c>
      <c r="K37" s="8">
        <f>'Christopher-Custodial'!K37+'Carley-Custodial'!K37</f>
        <v>0</v>
      </c>
      <c r="L37" s="8">
        <f>'Christopher-Custodial'!L37+'Carley-Custodial'!L37</f>
        <v>6275</v>
      </c>
      <c r="M37" s="8">
        <f>'Christopher-Custodial'!M37+'Carley-Custodial'!M37</f>
        <v>496.51612091700605</v>
      </c>
      <c r="N37" s="8">
        <f>'Christopher-Custodial'!N37+'Carley-Custodial'!N37</f>
        <v>7330.536120917006</v>
      </c>
      <c r="S37" s="6">
        <f t="shared" si="3"/>
        <v>175</v>
      </c>
      <c r="T37" s="6">
        <f t="shared" si="4"/>
        <v>100</v>
      </c>
      <c r="U37" s="6">
        <f t="shared" si="5"/>
        <v>275</v>
      </c>
    </row>
    <row r="38" spans="1:21" x14ac:dyDescent="0.25">
      <c r="A38" s="11">
        <v>36494</v>
      </c>
      <c r="B38" s="5">
        <f t="shared" ref="B38:B53" si="9">ROUND((A38-$B$1-210)/365,0)</f>
        <v>32</v>
      </c>
      <c r="C38" s="5">
        <f t="shared" ref="C38:C53" si="10">ROUND((A38-$C$1-210)/365,0)</f>
        <v>7</v>
      </c>
      <c r="D38" s="5">
        <f t="shared" ref="D38:D53" si="11">ROUND((A38-$D$1-210)/365,0)</f>
        <v>4</v>
      </c>
      <c r="E38" s="8">
        <f>'Christopher-Custodial'!E38+'Carley-Custodial'!E38</f>
        <v>75</v>
      </c>
      <c r="F38" s="8">
        <f>'Christopher-Custodial'!F38+'Carley-Custodial'!F38</f>
        <v>100</v>
      </c>
      <c r="G38" s="8">
        <f>'Christopher-Custodial'!G38+'Carley-Custodial'!G38</f>
        <v>100</v>
      </c>
      <c r="H38" s="8">
        <f>'Christopher-Custodial'!H38+'Carley-Custodial'!H38</f>
        <v>0</v>
      </c>
      <c r="I38" s="8">
        <f>'Christopher-Custodial'!I38+'Carley-Custodial'!I38</f>
        <v>0</v>
      </c>
      <c r="J38" s="8">
        <f>'Christopher-Custodial'!J38+'Carley-Custodial'!J38</f>
        <v>73.305361209170059</v>
      </c>
      <c r="K38" s="8">
        <f>'Christopher-Custodial'!K38+'Carley-Custodial'!K38</f>
        <v>0</v>
      </c>
      <c r="L38" s="8">
        <f>'Christopher-Custodial'!L38+'Carley-Custodial'!L38</f>
        <v>6450</v>
      </c>
      <c r="M38" s="8">
        <f>'Christopher-Custodial'!M38+'Carley-Custodial'!M38</f>
        <v>569.82148212617608</v>
      </c>
      <c r="N38" s="8">
        <f>'Christopher-Custodial'!N38+'Carley-Custodial'!N38</f>
        <v>7678.8414821261758</v>
      </c>
      <c r="S38" s="6">
        <f t="shared" si="3"/>
        <v>175</v>
      </c>
      <c r="T38" s="6">
        <f t="shared" si="4"/>
        <v>100</v>
      </c>
      <c r="U38" s="6">
        <f t="shared" si="5"/>
        <v>275</v>
      </c>
    </row>
    <row r="39" spans="1:21" x14ac:dyDescent="0.25">
      <c r="A39" s="11">
        <v>36525</v>
      </c>
      <c r="B39" s="5">
        <f t="shared" si="9"/>
        <v>32</v>
      </c>
      <c r="C39" s="5">
        <f t="shared" si="10"/>
        <v>7</v>
      </c>
      <c r="D39" s="5">
        <f t="shared" si="11"/>
        <v>4</v>
      </c>
      <c r="E39" s="8">
        <f>'Christopher-Custodial'!E39+'Carley-Custodial'!E39</f>
        <v>75</v>
      </c>
      <c r="F39" s="8">
        <f>'Christopher-Custodial'!F39+'Carley-Custodial'!F39</f>
        <v>100</v>
      </c>
      <c r="G39" s="8">
        <f>'Christopher-Custodial'!G39+'Carley-Custodial'!G39</f>
        <v>100</v>
      </c>
      <c r="H39" s="8">
        <f>'Christopher-Custodial'!H39+'Carley-Custodial'!H39</f>
        <v>0</v>
      </c>
      <c r="I39" s="8">
        <f>'Christopher-Custodial'!I39+'Carley-Custodial'!I39</f>
        <v>0</v>
      </c>
      <c r="J39" s="8">
        <f>'Christopher-Custodial'!J39+'Carley-Custodial'!J39</f>
        <v>76.788414821261753</v>
      </c>
      <c r="K39" s="8">
        <f>'Christopher-Custodial'!K39+'Carley-Custodial'!K39</f>
        <v>0</v>
      </c>
      <c r="L39" s="8">
        <f>'Christopher-Custodial'!L39+'Carley-Custodial'!L39</f>
        <v>6625</v>
      </c>
      <c r="M39" s="8">
        <f>'Christopher-Custodial'!M39+'Carley-Custodial'!M39</f>
        <v>646.60989694743785</v>
      </c>
      <c r="N39" s="8">
        <f>'Christopher-Custodial'!N39+'Carley-Custodial'!N39</f>
        <v>8030.6298969474374</v>
      </c>
      <c r="P39" s="8">
        <f>M39</f>
        <v>646.60989694743785</v>
      </c>
      <c r="Q39" s="8">
        <f>'Christopher-Custodial'!Q39+'Carley-Custodial'!Q39</f>
        <v>0</v>
      </c>
      <c r="S39" s="6">
        <f t="shared" si="3"/>
        <v>175</v>
      </c>
      <c r="T39" s="6">
        <f t="shared" si="4"/>
        <v>100</v>
      </c>
      <c r="U39" s="6">
        <f t="shared" si="5"/>
        <v>275</v>
      </c>
    </row>
    <row r="40" spans="1:21" x14ac:dyDescent="0.25">
      <c r="A40" s="11">
        <v>36556</v>
      </c>
      <c r="B40" s="5">
        <f t="shared" si="9"/>
        <v>32</v>
      </c>
      <c r="C40" s="5">
        <f t="shared" si="10"/>
        <v>7</v>
      </c>
      <c r="D40" s="5">
        <f t="shared" si="11"/>
        <v>4</v>
      </c>
      <c r="E40" s="8">
        <f>'Christopher-Custodial'!E40+'Carley-Custodial'!E40</f>
        <v>75</v>
      </c>
      <c r="F40" s="8">
        <f>'Christopher-Custodial'!F40+'Carley-Custodial'!F40</f>
        <v>100</v>
      </c>
      <c r="G40" s="8">
        <f>'Christopher-Custodial'!G40+'Carley-Custodial'!G40</f>
        <v>100</v>
      </c>
      <c r="H40" s="8">
        <f>'Christopher-Custodial'!H40+'Carley-Custodial'!H40</f>
        <v>-1000</v>
      </c>
      <c r="I40" s="8">
        <f>'Christopher-Custodial'!I40+'Carley-Custodial'!I40</f>
        <v>0</v>
      </c>
      <c r="J40" s="8">
        <f>'Christopher-Custodial'!J40+'Carley-Custodial'!J40</f>
        <v>80.306298969474369</v>
      </c>
      <c r="K40" s="8">
        <f>'Christopher-Custodial'!K40+'Carley-Custodial'!K40</f>
        <v>0</v>
      </c>
      <c r="L40" s="8">
        <f>'Christopher-Custodial'!L40+'Carley-Custodial'!L40</f>
        <v>6800</v>
      </c>
      <c r="M40" s="8">
        <f>'Christopher-Custodial'!M40+'Carley-Custodial'!M40</f>
        <v>80.306298969474369</v>
      </c>
      <c r="N40" s="8">
        <f>'Christopher-Custodial'!N40+'Carley-Custodial'!N40</f>
        <v>7385.9361959169119</v>
      </c>
      <c r="S40" s="6">
        <f t="shared" si="3"/>
        <v>175</v>
      </c>
      <c r="T40" s="6">
        <f t="shared" si="4"/>
        <v>100</v>
      </c>
      <c r="U40" s="6">
        <f t="shared" si="5"/>
        <v>275</v>
      </c>
    </row>
    <row r="41" spans="1:21" x14ac:dyDescent="0.25">
      <c r="A41" s="11">
        <v>36585</v>
      </c>
      <c r="B41" s="5">
        <f t="shared" si="9"/>
        <v>32</v>
      </c>
      <c r="C41" s="5">
        <f t="shared" si="10"/>
        <v>7</v>
      </c>
      <c r="D41" s="5">
        <f t="shared" si="11"/>
        <v>5</v>
      </c>
      <c r="E41" s="8">
        <f>'Christopher-Custodial'!E41+'Carley-Custodial'!E41</f>
        <v>125</v>
      </c>
      <c r="F41" s="8">
        <f>'Christopher-Custodial'!F41+'Carley-Custodial'!F41</f>
        <v>100</v>
      </c>
      <c r="G41" s="8">
        <f>'Christopher-Custodial'!G41+'Carley-Custodial'!G41</f>
        <v>100</v>
      </c>
      <c r="H41" s="8">
        <f>'Christopher-Custodial'!H41+'Carley-Custodial'!H41</f>
        <v>0</v>
      </c>
      <c r="I41" s="8">
        <f>'Christopher-Custodial'!I41+'Carley-Custodial'!I41</f>
        <v>0</v>
      </c>
      <c r="J41" s="8">
        <f>'Christopher-Custodial'!J41+'Carley-Custodial'!J41</f>
        <v>73.859361959169121</v>
      </c>
      <c r="K41" s="8">
        <f>'Christopher-Custodial'!K41+'Carley-Custodial'!K41</f>
        <v>0</v>
      </c>
      <c r="L41" s="8">
        <f>'Christopher-Custodial'!L41+'Carley-Custodial'!L41</f>
        <v>7025</v>
      </c>
      <c r="M41" s="8">
        <f>'Christopher-Custodial'!M41+'Carley-Custodial'!M41</f>
        <v>154.16566092864349</v>
      </c>
      <c r="N41" s="8">
        <f>'Christopher-Custodial'!N41+'Carley-Custodial'!N41</f>
        <v>7784.7955578760802</v>
      </c>
      <c r="S41" s="6">
        <f t="shared" si="3"/>
        <v>225</v>
      </c>
      <c r="T41" s="6">
        <f t="shared" si="4"/>
        <v>100</v>
      </c>
      <c r="U41" s="6">
        <f t="shared" si="5"/>
        <v>325</v>
      </c>
    </row>
    <row r="42" spans="1:21" x14ac:dyDescent="0.25">
      <c r="A42" s="11">
        <v>36616</v>
      </c>
      <c r="B42" s="5">
        <f t="shared" si="9"/>
        <v>32</v>
      </c>
      <c r="C42" s="5">
        <f t="shared" si="10"/>
        <v>7</v>
      </c>
      <c r="D42" s="5">
        <f t="shared" si="11"/>
        <v>5</v>
      </c>
      <c r="E42" s="8">
        <f>'Christopher-Custodial'!E42+'Carley-Custodial'!E42</f>
        <v>125</v>
      </c>
      <c r="F42" s="8">
        <f>'Christopher-Custodial'!F42+'Carley-Custodial'!F42</f>
        <v>100</v>
      </c>
      <c r="G42" s="8">
        <f>'Christopher-Custodial'!G42+'Carley-Custodial'!G42</f>
        <v>100</v>
      </c>
      <c r="H42" s="8">
        <f>'Christopher-Custodial'!H42+'Carley-Custodial'!H42</f>
        <v>0</v>
      </c>
      <c r="I42" s="8">
        <f>'Christopher-Custodial'!I42+'Carley-Custodial'!I42</f>
        <v>0</v>
      </c>
      <c r="J42" s="8">
        <f>'Christopher-Custodial'!J42+'Carley-Custodial'!J42</f>
        <v>77.847955578760804</v>
      </c>
      <c r="K42" s="8">
        <f>'Christopher-Custodial'!K42+'Carley-Custodial'!K42</f>
        <v>0</v>
      </c>
      <c r="L42" s="8">
        <f>'Christopher-Custodial'!L42+'Carley-Custodial'!L42</f>
        <v>7250</v>
      </c>
      <c r="M42" s="8">
        <f>'Christopher-Custodial'!M42+'Carley-Custodial'!M42</f>
        <v>232.01361650740427</v>
      </c>
      <c r="N42" s="8">
        <f>'Christopher-Custodial'!N42+'Carley-Custodial'!N42</f>
        <v>8187.643513454841</v>
      </c>
      <c r="S42" s="6">
        <f t="shared" si="3"/>
        <v>225</v>
      </c>
      <c r="T42" s="6">
        <f t="shared" si="4"/>
        <v>100</v>
      </c>
      <c r="U42" s="6">
        <f t="shared" si="5"/>
        <v>325</v>
      </c>
    </row>
    <row r="43" spans="1:21" x14ac:dyDescent="0.25">
      <c r="A43" s="11">
        <v>36646</v>
      </c>
      <c r="B43" s="5">
        <f t="shared" si="9"/>
        <v>33</v>
      </c>
      <c r="C43" s="5">
        <f t="shared" si="10"/>
        <v>8</v>
      </c>
      <c r="D43" s="5">
        <f t="shared" si="11"/>
        <v>5</v>
      </c>
      <c r="E43" s="8">
        <f>'Christopher-Custodial'!E43+'Carley-Custodial'!E43</f>
        <v>125</v>
      </c>
      <c r="F43" s="8">
        <f>'Christopher-Custodial'!F43+'Carley-Custodial'!F43</f>
        <v>100</v>
      </c>
      <c r="G43" s="8">
        <f>'Christopher-Custodial'!G43+'Carley-Custodial'!G43</f>
        <v>100</v>
      </c>
      <c r="H43" s="8">
        <f>'Christopher-Custodial'!H43+'Carley-Custodial'!H43</f>
        <v>0</v>
      </c>
      <c r="I43" s="8">
        <f>'Christopher-Custodial'!I43+'Carley-Custodial'!I43</f>
        <v>0</v>
      </c>
      <c r="J43" s="8">
        <f>'Christopher-Custodial'!J43+'Carley-Custodial'!J43</f>
        <v>81.876435134548416</v>
      </c>
      <c r="K43" s="8">
        <f>'Christopher-Custodial'!K43+'Carley-Custodial'!K43</f>
        <v>0</v>
      </c>
      <c r="L43" s="8">
        <f>'Christopher-Custodial'!L43+'Carley-Custodial'!L43</f>
        <v>7475</v>
      </c>
      <c r="M43" s="8">
        <f>'Christopher-Custodial'!M43+'Carley-Custodial'!M43</f>
        <v>313.89005164195271</v>
      </c>
      <c r="N43" s="8">
        <f>'Christopher-Custodial'!N43+'Carley-Custodial'!N43</f>
        <v>8594.51994858939</v>
      </c>
      <c r="S43" s="6">
        <f t="shared" si="3"/>
        <v>225</v>
      </c>
      <c r="T43" s="6">
        <f t="shared" si="4"/>
        <v>100</v>
      </c>
      <c r="U43" s="6">
        <f t="shared" si="5"/>
        <v>325</v>
      </c>
    </row>
    <row r="44" spans="1:21" x14ac:dyDescent="0.25">
      <c r="A44" s="11">
        <v>36677</v>
      </c>
      <c r="B44" s="5">
        <f t="shared" si="9"/>
        <v>33</v>
      </c>
      <c r="C44" s="5">
        <f t="shared" si="10"/>
        <v>8</v>
      </c>
      <c r="D44" s="5">
        <f t="shared" si="11"/>
        <v>5</v>
      </c>
      <c r="E44" s="8">
        <f>'Christopher-Custodial'!E44+'Carley-Custodial'!E44</f>
        <v>125</v>
      </c>
      <c r="F44" s="8">
        <f>'Christopher-Custodial'!F44+'Carley-Custodial'!F44</f>
        <v>100</v>
      </c>
      <c r="G44" s="8">
        <f>'Christopher-Custodial'!G44+'Carley-Custodial'!G44</f>
        <v>100</v>
      </c>
      <c r="H44" s="8">
        <f>'Christopher-Custodial'!H44+'Carley-Custodial'!H44</f>
        <v>0</v>
      </c>
      <c r="I44" s="8">
        <f>'Christopher-Custodial'!I44+'Carley-Custodial'!I44</f>
        <v>0</v>
      </c>
      <c r="J44" s="8">
        <f>'Christopher-Custodial'!J44+'Carley-Custodial'!J44</f>
        <v>85.945199485893895</v>
      </c>
      <c r="K44" s="8">
        <f>'Christopher-Custodial'!K44+'Carley-Custodial'!K44</f>
        <v>0</v>
      </c>
      <c r="L44" s="8">
        <f>'Christopher-Custodial'!L44+'Carley-Custodial'!L44</f>
        <v>7700</v>
      </c>
      <c r="M44" s="8">
        <f>'Christopher-Custodial'!M44+'Carley-Custodial'!M44</f>
        <v>399.83525112784656</v>
      </c>
      <c r="N44" s="8">
        <f>'Christopher-Custodial'!N44+'Carley-Custodial'!N44</f>
        <v>9005.4651480752837</v>
      </c>
      <c r="S44" s="6">
        <f t="shared" si="3"/>
        <v>225</v>
      </c>
      <c r="T44" s="6">
        <f t="shared" si="4"/>
        <v>100</v>
      </c>
      <c r="U44" s="6">
        <f t="shared" si="5"/>
        <v>325</v>
      </c>
    </row>
    <row r="45" spans="1:21" x14ac:dyDescent="0.25">
      <c r="A45" s="11">
        <v>36707</v>
      </c>
      <c r="B45" s="5">
        <f t="shared" si="9"/>
        <v>33</v>
      </c>
      <c r="C45" s="5">
        <f t="shared" si="10"/>
        <v>8</v>
      </c>
      <c r="D45" s="5">
        <f t="shared" si="11"/>
        <v>5</v>
      </c>
      <c r="E45" s="8">
        <f>'Christopher-Custodial'!E45+'Carley-Custodial'!E45</f>
        <v>125</v>
      </c>
      <c r="F45" s="8">
        <f>'Christopher-Custodial'!F45+'Carley-Custodial'!F45</f>
        <v>100</v>
      </c>
      <c r="G45" s="8">
        <f>'Christopher-Custodial'!G45+'Carley-Custodial'!G45</f>
        <v>100</v>
      </c>
      <c r="H45" s="8">
        <f>'Christopher-Custodial'!H45+'Carley-Custodial'!H45</f>
        <v>0</v>
      </c>
      <c r="I45" s="8">
        <f>'Christopher-Custodial'!I45+'Carley-Custodial'!I45</f>
        <v>0</v>
      </c>
      <c r="J45" s="8">
        <f>'Christopher-Custodial'!J45+'Carley-Custodial'!J45</f>
        <v>90.054651480752838</v>
      </c>
      <c r="K45" s="8">
        <f>'Christopher-Custodial'!K45+'Carley-Custodial'!K45</f>
        <v>0</v>
      </c>
      <c r="L45" s="8">
        <f>'Christopher-Custodial'!L45+'Carley-Custodial'!L45</f>
        <v>7925</v>
      </c>
      <c r="M45" s="8">
        <f>'Christopher-Custodial'!M45+'Carley-Custodial'!M45</f>
        <v>489.88990260859941</v>
      </c>
      <c r="N45" s="8">
        <f>'Christopher-Custodial'!N45+'Carley-Custodial'!N45</f>
        <v>9420.5197995560375</v>
      </c>
      <c r="S45" s="6">
        <f t="shared" si="3"/>
        <v>225</v>
      </c>
      <c r="T45" s="6">
        <f t="shared" si="4"/>
        <v>100</v>
      </c>
      <c r="U45" s="6">
        <f t="shared" si="5"/>
        <v>325</v>
      </c>
    </row>
    <row r="46" spans="1:21" x14ac:dyDescent="0.25">
      <c r="A46" s="11">
        <v>36738</v>
      </c>
      <c r="B46" s="5">
        <f t="shared" si="9"/>
        <v>33</v>
      </c>
      <c r="C46" s="5">
        <f t="shared" si="10"/>
        <v>8</v>
      </c>
      <c r="D46" s="5">
        <f t="shared" si="11"/>
        <v>5</v>
      </c>
      <c r="E46" s="8">
        <f>'Christopher-Custodial'!E46+'Carley-Custodial'!E46</f>
        <v>125</v>
      </c>
      <c r="F46" s="8">
        <f>'Christopher-Custodial'!F46+'Carley-Custodial'!F46</f>
        <v>100</v>
      </c>
      <c r="G46" s="8">
        <f>'Christopher-Custodial'!G46+'Carley-Custodial'!G46</f>
        <v>100</v>
      </c>
      <c r="H46" s="8">
        <f>'Christopher-Custodial'!H46+'Carley-Custodial'!H46</f>
        <v>0</v>
      </c>
      <c r="I46" s="8">
        <f>'Christopher-Custodial'!I46+'Carley-Custodial'!I46</f>
        <v>0</v>
      </c>
      <c r="J46" s="8">
        <f>'Christopher-Custodial'!J46+'Carley-Custodial'!J46</f>
        <v>94.205197995560368</v>
      </c>
      <c r="K46" s="8">
        <f>'Christopher-Custodial'!K46+'Carley-Custodial'!K46</f>
        <v>0</v>
      </c>
      <c r="L46" s="8">
        <f>'Christopher-Custodial'!L46+'Carley-Custodial'!L46</f>
        <v>8150</v>
      </c>
      <c r="M46" s="8">
        <f>'Christopher-Custodial'!M46+'Carley-Custodial'!M46</f>
        <v>584.09510060415982</v>
      </c>
      <c r="N46" s="8">
        <f>'Christopher-Custodial'!N46+'Carley-Custodial'!N46</f>
        <v>9839.724997551597</v>
      </c>
      <c r="S46" s="6">
        <f t="shared" si="3"/>
        <v>225</v>
      </c>
      <c r="T46" s="6">
        <f t="shared" si="4"/>
        <v>100</v>
      </c>
      <c r="U46" s="6">
        <f t="shared" si="5"/>
        <v>325</v>
      </c>
    </row>
    <row r="47" spans="1:21" x14ac:dyDescent="0.25">
      <c r="A47" s="11">
        <v>36769</v>
      </c>
      <c r="B47" s="5">
        <f t="shared" si="9"/>
        <v>33</v>
      </c>
      <c r="C47" s="5">
        <f t="shared" si="10"/>
        <v>8</v>
      </c>
      <c r="D47" s="5">
        <f t="shared" si="11"/>
        <v>5</v>
      </c>
      <c r="E47" s="8">
        <f>'Christopher-Custodial'!E47+'Carley-Custodial'!E47</f>
        <v>125</v>
      </c>
      <c r="F47" s="8">
        <f>'Christopher-Custodial'!F47+'Carley-Custodial'!F47</f>
        <v>100</v>
      </c>
      <c r="G47" s="8">
        <f>'Christopher-Custodial'!G47+'Carley-Custodial'!G47</f>
        <v>100</v>
      </c>
      <c r="H47" s="8">
        <f>'Christopher-Custodial'!H47+'Carley-Custodial'!H47</f>
        <v>0</v>
      </c>
      <c r="I47" s="8">
        <f>'Christopher-Custodial'!I47+'Carley-Custodial'!I47</f>
        <v>0</v>
      </c>
      <c r="J47" s="8">
        <f>'Christopher-Custodial'!J47+'Carley-Custodial'!J47</f>
        <v>98.397249975515962</v>
      </c>
      <c r="K47" s="8">
        <f>'Christopher-Custodial'!K47+'Carley-Custodial'!K47</f>
        <v>0</v>
      </c>
      <c r="L47" s="8">
        <f>'Christopher-Custodial'!L47+'Carley-Custodial'!L47</f>
        <v>8375</v>
      </c>
      <c r="M47" s="8">
        <f>'Christopher-Custodial'!M47+'Carley-Custodial'!M47</f>
        <v>682.49235057967576</v>
      </c>
      <c r="N47" s="8">
        <f>'Christopher-Custodial'!N47+'Carley-Custodial'!N47</f>
        <v>10263.122247527113</v>
      </c>
      <c r="S47" s="6">
        <f t="shared" si="3"/>
        <v>225</v>
      </c>
      <c r="T47" s="6">
        <f t="shared" si="4"/>
        <v>100</v>
      </c>
      <c r="U47" s="6">
        <f t="shared" si="5"/>
        <v>325</v>
      </c>
    </row>
    <row r="48" spans="1:21" x14ac:dyDescent="0.25">
      <c r="A48" s="11">
        <v>36799</v>
      </c>
      <c r="B48" s="5">
        <f t="shared" si="9"/>
        <v>33</v>
      </c>
      <c r="C48" s="5">
        <f t="shared" si="10"/>
        <v>8</v>
      </c>
      <c r="D48" s="5">
        <f t="shared" si="11"/>
        <v>5</v>
      </c>
      <c r="E48" s="8">
        <f>'Christopher-Custodial'!E48+'Carley-Custodial'!E48</f>
        <v>125</v>
      </c>
      <c r="F48" s="8">
        <f>'Christopher-Custodial'!F48+'Carley-Custodial'!F48</f>
        <v>100</v>
      </c>
      <c r="G48" s="8">
        <f>'Christopher-Custodial'!G48+'Carley-Custodial'!G48</f>
        <v>100</v>
      </c>
      <c r="H48" s="8">
        <f>'Christopher-Custodial'!H48+'Carley-Custodial'!H48</f>
        <v>0</v>
      </c>
      <c r="I48" s="8">
        <f>'Christopher-Custodial'!I48+'Carley-Custodial'!I48</f>
        <v>0</v>
      </c>
      <c r="J48" s="8">
        <f>'Christopher-Custodial'!J48+'Carley-Custodial'!J48</f>
        <v>102.63122247527113</v>
      </c>
      <c r="K48" s="8">
        <f>'Christopher-Custodial'!K48+'Carley-Custodial'!K48</f>
        <v>0</v>
      </c>
      <c r="L48" s="8">
        <f>'Christopher-Custodial'!L48+'Carley-Custodial'!L48</f>
        <v>8600</v>
      </c>
      <c r="M48" s="8">
        <f>'Christopher-Custodial'!M48+'Carley-Custodial'!M48</f>
        <v>785.12357305494675</v>
      </c>
      <c r="N48" s="8">
        <f>'Christopher-Custodial'!N48+'Carley-Custodial'!N48</f>
        <v>10690.753470002384</v>
      </c>
      <c r="S48" s="6">
        <f t="shared" si="3"/>
        <v>225</v>
      </c>
      <c r="T48" s="6">
        <f t="shared" si="4"/>
        <v>100</v>
      </c>
      <c r="U48" s="6">
        <f t="shared" si="5"/>
        <v>325</v>
      </c>
    </row>
    <row r="49" spans="1:21" x14ac:dyDescent="0.25">
      <c r="A49" s="11">
        <v>36830</v>
      </c>
      <c r="B49" s="5">
        <f t="shared" si="9"/>
        <v>33</v>
      </c>
      <c r="C49" s="5">
        <f t="shared" si="10"/>
        <v>8</v>
      </c>
      <c r="D49" s="5">
        <f t="shared" si="11"/>
        <v>5</v>
      </c>
      <c r="E49" s="8">
        <f>'Christopher-Custodial'!E49+'Carley-Custodial'!E49</f>
        <v>125</v>
      </c>
      <c r="F49" s="8">
        <f>'Christopher-Custodial'!F49+'Carley-Custodial'!F49</f>
        <v>100</v>
      </c>
      <c r="G49" s="8">
        <f>'Christopher-Custodial'!G49+'Carley-Custodial'!G49</f>
        <v>100</v>
      </c>
      <c r="H49" s="8">
        <f>'Christopher-Custodial'!H49+'Carley-Custodial'!H49</f>
        <v>0</v>
      </c>
      <c r="I49" s="8">
        <f>'Christopher-Custodial'!I49+'Carley-Custodial'!I49</f>
        <v>0</v>
      </c>
      <c r="J49" s="8">
        <f>'Christopher-Custodial'!J49+'Carley-Custodial'!J49</f>
        <v>106.90753470002385</v>
      </c>
      <c r="K49" s="8">
        <f>'Christopher-Custodial'!K49+'Carley-Custodial'!K49</f>
        <v>0</v>
      </c>
      <c r="L49" s="8">
        <f>'Christopher-Custodial'!L49+'Carley-Custodial'!L49</f>
        <v>8825</v>
      </c>
      <c r="M49" s="8">
        <f>'Christopher-Custodial'!M49+'Carley-Custodial'!M49</f>
        <v>892.03110775497066</v>
      </c>
      <c r="N49" s="8">
        <f>'Christopher-Custodial'!N49+'Carley-Custodial'!N49</f>
        <v>11122.661004702408</v>
      </c>
      <c r="S49" s="6">
        <f t="shared" si="3"/>
        <v>225</v>
      </c>
      <c r="T49" s="6">
        <f t="shared" si="4"/>
        <v>100</v>
      </c>
      <c r="U49" s="6">
        <f t="shared" si="5"/>
        <v>325</v>
      </c>
    </row>
    <row r="50" spans="1:21" x14ac:dyDescent="0.25">
      <c r="A50" s="11">
        <v>36860</v>
      </c>
      <c r="B50" s="5">
        <f t="shared" si="9"/>
        <v>33</v>
      </c>
      <c r="C50" s="5">
        <f t="shared" si="10"/>
        <v>8</v>
      </c>
      <c r="D50" s="5">
        <f t="shared" si="11"/>
        <v>5</v>
      </c>
      <c r="E50" s="8">
        <f>'Christopher-Custodial'!E50+'Carley-Custodial'!E50</f>
        <v>125</v>
      </c>
      <c r="F50" s="8">
        <f>'Christopher-Custodial'!F50+'Carley-Custodial'!F50</f>
        <v>100</v>
      </c>
      <c r="G50" s="8">
        <f>'Christopher-Custodial'!G50+'Carley-Custodial'!G50</f>
        <v>100</v>
      </c>
      <c r="H50" s="8">
        <f>'Christopher-Custodial'!H50+'Carley-Custodial'!H50</f>
        <v>0</v>
      </c>
      <c r="I50" s="8">
        <f>'Christopher-Custodial'!I50+'Carley-Custodial'!I50</f>
        <v>0</v>
      </c>
      <c r="J50" s="8">
        <f>'Christopher-Custodial'!J50+'Carley-Custodial'!J50</f>
        <v>111.22661004702408</v>
      </c>
      <c r="K50" s="8">
        <f>'Christopher-Custodial'!K50+'Carley-Custodial'!K50</f>
        <v>0</v>
      </c>
      <c r="L50" s="8">
        <f>'Christopher-Custodial'!L50+'Carley-Custodial'!L50</f>
        <v>9050</v>
      </c>
      <c r="M50" s="8">
        <f>'Christopher-Custodial'!M50+'Carley-Custodial'!M50</f>
        <v>1003.2577178019947</v>
      </c>
      <c r="N50" s="8">
        <f>'Christopher-Custodial'!N50+'Carley-Custodial'!N50</f>
        <v>11558.887614749432</v>
      </c>
      <c r="S50" s="6">
        <f t="shared" si="3"/>
        <v>225</v>
      </c>
      <c r="T50" s="6">
        <f t="shared" si="4"/>
        <v>100</v>
      </c>
      <c r="U50" s="6">
        <f t="shared" si="5"/>
        <v>325</v>
      </c>
    </row>
    <row r="51" spans="1:21" x14ac:dyDescent="0.25">
      <c r="A51" s="11">
        <v>36891</v>
      </c>
      <c r="B51" s="5">
        <f t="shared" si="9"/>
        <v>33</v>
      </c>
      <c r="C51" s="5">
        <f t="shared" si="10"/>
        <v>8</v>
      </c>
      <c r="D51" s="5">
        <f t="shared" si="11"/>
        <v>5</v>
      </c>
      <c r="E51" s="8">
        <f>'Christopher-Custodial'!E51+'Carley-Custodial'!E51</f>
        <v>125</v>
      </c>
      <c r="F51" s="8">
        <f>'Christopher-Custodial'!F51+'Carley-Custodial'!F51</f>
        <v>100</v>
      </c>
      <c r="G51" s="8">
        <f>'Christopher-Custodial'!G51+'Carley-Custodial'!G51</f>
        <v>100</v>
      </c>
      <c r="H51" s="8">
        <f>'Christopher-Custodial'!H51+'Carley-Custodial'!H51</f>
        <v>0</v>
      </c>
      <c r="I51" s="8">
        <f>'Christopher-Custodial'!I51+'Carley-Custodial'!I51</f>
        <v>0</v>
      </c>
      <c r="J51" s="8">
        <f>'Christopher-Custodial'!J51+'Carley-Custodial'!J51</f>
        <v>115.58887614749432</v>
      </c>
      <c r="K51" s="8">
        <f>'Christopher-Custodial'!K51+'Carley-Custodial'!K51</f>
        <v>0</v>
      </c>
      <c r="L51" s="8">
        <f>'Christopher-Custodial'!L51+'Carley-Custodial'!L51</f>
        <v>9275</v>
      </c>
      <c r="M51" s="8">
        <f>'Christopher-Custodial'!M51+'Carley-Custodial'!M51</f>
        <v>1118.846593949489</v>
      </c>
      <c r="N51" s="8">
        <f>'Christopher-Custodial'!N51+'Carley-Custodial'!N51</f>
        <v>11999.476490896926</v>
      </c>
      <c r="P51" s="8">
        <f>M51</f>
        <v>1118.846593949489</v>
      </c>
      <c r="Q51" s="8">
        <f>'Christopher-Custodial'!Q51+'Carley-Custodial'!Q51</f>
        <v>27.331902545437661</v>
      </c>
      <c r="S51" s="6">
        <f t="shared" si="3"/>
        <v>225</v>
      </c>
      <c r="T51" s="6">
        <f t="shared" si="4"/>
        <v>100</v>
      </c>
      <c r="U51" s="6">
        <f t="shared" si="5"/>
        <v>325</v>
      </c>
    </row>
    <row r="52" spans="1:21" x14ac:dyDescent="0.25">
      <c r="A52" s="11">
        <v>36922</v>
      </c>
      <c r="B52" s="5">
        <f t="shared" si="9"/>
        <v>33</v>
      </c>
      <c r="C52" s="5">
        <f t="shared" si="10"/>
        <v>8</v>
      </c>
      <c r="D52" s="5">
        <f t="shared" si="11"/>
        <v>5</v>
      </c>
      <c r="E52" s="8">
        <f>'Christopher-Custodial'!E52+'Carley-Custodial'!E52</f>
        <v>125</v>
      </c>
      <c r="F52" s="8">
        <f>'Christopher-Custodial'!F52+'Carley-Custodial'!F52</f>
        <v>100</v>
      </c>
      <c r="G52" s="8">
        <f>'Christopher-Custodial'!G52+'Carley-Custodial'!G52</f>
        <v>100</v>
      </c>
      <c r="H52" s="8">
        <f>'Christopher-Custodial'!H52+'Carley-Custodial'!H52</f>
        <v>-1000</v>
      </c>
      <c r="I52" s="8">
        <f>'Christopher-Custodial'!I52+'Carley-Custodial'!I52</f>
        <v>0</v>
      </c>
      <c r="J52" s="8">
        <f>'Christopher-Custodial'!J52+'Carley-Custodial'!J52</f>
        <v>119.99476490896924</v>
      </c>
      <c r="K52" s="8">
        <f>'Christopher-Custodial'!K52+'Carley-Custodial'!K52</f>
        <v>0</v>
      </c>
      <c r="L52" s="8">
        <f>'Christopher-Custodial'!L52+'Carley-Custodial'!L52</f>
        <v>9500</v>
      </c>
      <c r="M52" s="8">
        <f>'Christopher-Custodial'!M52+'Carley-Custodial'!M52</f>
        <v>119.99476490896924</v>
      </c>
      <c r="N52" s="8">
        <f>'Christopher-Custodial'!N52+'Carley-Custodial'!N52</f>
        <v>11444.471255805895</v>
      </c>
      <c r="S52" s="6">
        <f t="shared" si="3"/>
        <v>225</v>
      </c>
      <c r="T52" s="6">
        <f t="shared" si="4"/>
        <v>100</v>
      </c>
      <c r="U52" s="6">
        <f t="shared" si="5"/>
        <v>325</v>
      </c>
    </row>
    <row r="53" spans="1:21" x14ac:dyDescent="0.25">
      <c r="A53" s="11">
        <v>36950</v>
      </c>
      <c r="B53" s="5">
        <f t="shared" si="9"/>
        <v>33</v>
      </c>
      <c r="C53" s="5">
        <f t="shared" si="10"/>
        <v>8</v>
      </c>
      <c r="D53" s="5">
        <f t="shared" si="11"/>
        <v>6</v>
      </c>
      <c r="E53" s="8">
        <f>'Christopher-Custodial'!E53+'Carley-Custodial'!E53</f>
        <v>150</v>
      </c>
      <c r="F53" s="8">
        <f>'Christopher-Custodial'!F53+'Carley-Custodial'!F53</f>
        <v>100</v>
      </c>
      <c r="G53" s="8">
        <f>'Christopher-Custodial'!G53+'Carley-Custodial'!G53</f>
        <v>100</v>
      </c>
      <c r="H53" s="8">
        <f>'Christopher-Custodial'!H53+'Carley-Custodial'!H53</f>
        <v>0</v>
      </c>
      <c r="I53" s="8">
        <f>'Christopher-Custodial'!I53+'Carley-Custodial'!I53</f>
        <v>0</v>
      </c>
      <c r="J53" s="8">
        <f>'Christopher-Custodial'!J53+'Carley-Custodial'!J53</f>
        <v>114.44471255805894</v>
      </c>
      <c r="K53" s="8">
        <f>'Christopher-Custodial'!K53+'Carley-Custodial'!K53</f>
        <v>0</v>
      </c>
      <c r="L53" s="8">
        <f>'Christopher-Custodial'!L53+'Carley-Custodial'!L53</f>
        <v>9750</v>
      </c>
      <c r="M53" s="8">
        <f>'Christopher-Custodial'!M53+'Carley-Custodial'!M53</f>
        <v>234.43947746702821</v>
      </c>
      <c r="N53" s="8">
        <f>'Christopher-Custodial'!N53+'Carley-Custodial'!N53</f>
        <v>11908.915968363954</v>
      </c>
      <c r="S53" s="6">
        <f t="shared" si="3"/>
        <v>250</v>
      </c>
      <c r="T53" s="6">
        <f t="shared" si="4"/>
        <v>100</v>
      </c>
      <c r="U53" s="6">
        <f t="shared" si="5"/>
        <v>350</v>
      </c>
    </row>
    <row r="54" spans="1:21" x14ac:dyDescent="0.25">
      <c r="A54" s="11">
        <v>36981</v>
      </c>
      <c r="B54" s="5">
        <f t="shared" ref="B54:B69" si="12">ROUND((A54-$B$1-210)/365,0)</f>
        <v>33</v>
      </c>
      <c r="C54" s="5">
        <f t="shared" ref="C54:C69" si="13">ROUND((A54-$C$1-210)/365,0)</f>
        <v>8</v>
      </c>
      <c r="D54" s="5">
        <f t="shared" ref="D54:D69" si="14">ROUND((A54-$D$1-210)/365,0)</f>
        <v>6</v>
      </c>
      <c r="E54" s="8">
        <f>'Christopher-Custodial'!E54+'Carley-Custodial'!E54</f>
        <v>150</v>
      </c>
      <c r="F54" s="8">
        <f>'Christopher-Custodial'!F54+'Carley-Custodial'!F54</f>
        <v>100</v>
      </c>
      <c r="G54" s="8">
        <f>'Christopher-Custodial'!G54+'Carley-Custodial'!G54</f>
        <v>100</v>
      </c>
      <c r="H54" s="8">
        <f>'Christopher-Custodial'!H54+'Carley-Custodial'!H54</f>
        <v>0</v>
      </c>
      <c r="I54" s="8">
        <f>'Christopher-Custodial'!I54+'Carley-Custodial'!I54</f>
        <v>0</v>
      </c>
      <c r="J54" s="8">
        <f>'Christopher-Custodial'!J54+'Carley-Custodial'!J54</f>
        <v>119.08915968363952</v>
      </c>
      <c r="K54" s="8">
        <f>'Christopher-Custodial'!K54+'Carley-Custodial'!K54</f>
        <v>0</v>
      </c>
      <c r="L54" s="8">
        <f>'Christopher-Custodial'!L54+'Carley-Custodial'!L54</f>
        <v>10000</v>
      </c>
      <c r="M54" s="8">
        <f>'Christopher-Custodial'!M54+'Carley-Custodial'!M54</f>
        <v>353.52863715066775</v>
      </c>
      <c r="N54" s="8">
        <f>'Christopher-Custodial'!N54+'Carley-Custodial'!N54</f>
        <v>12378.005128047593</v>
      </c>
      <c r="S54" s="6">
        <f t="shared" si="3"/>
        <v>250</v>
      </c>
      <c r="T54" s="6">
        <f t="shared" si="4"/>
        <v>100</v>
      </c>
      <c r="U54" s="6">
        <f t="shared" si="5"/>
        <v>350</v>
      </c>
    </row>
    <row r="55" spans="1:21" x14ac:dyDescent="0.25">
      <c r="A55" s="11">
        <v>37011</v>
      </c>
      <c r="B55" s="5">
        <f t="shared" si="12"/>
        <v>34</v>
      </c>
      <c r="C55" s="5">
        <f t="shared" si="13"/>
        <v>9</v>
      </c>
      <c r="D55" s="5">
        <f t="shared" si="14"/>
        <v>6</v>
      </c>
      <c r="E55" s="8">
        <f>'Christopher-Custodial'!E55+'Carley-Custodial'!E55</f>
        <v>150</v>
      </c>
      <c r="F55" s="8">
        <f>'Christopher-Custodial'!F55+'Carley-Custodial'!F55</f>
        <v>100</v>
      </c>
      <c r="G55" s="8">
        <f>'Christopher-Custodial'!G55+'Carley-Custodial'!G55</f>
        <v>100</v>
      </c>
      <c r="H55" s="8">
        <f>'Christopher-Custodial'!H55+'Carley-Custodial'!H55</f>
        <v>0</v>
      </c>
      <c r="I55" s="8">
        <f>'Christopher-Custodial'!I55+'Carley-Custodial'!I55</f>
        <v>-27.331902545437661</v>
      </c>
      <c r="J55" s="8">
        <f>'Christopher-Custodial'!J55+'Carley-Custodial'!J55</f>
        <v>123.78005128047593</v>
      </c>
      <c r="K55" s="8">
        <f>'Christopher-Custodial'!K55+'Carley-Custodial'!K55</f>
        <v>0</v>
      </c>
      <c r="L55" s="8">
        <f>'Christopher-Custodial'!L55+'Carley-Custodial'!L55</f>
        <v>10250</v>
      </c>
      <c r="M55" s="8">
        <f>'Christopher-Custodial'!M55+'Carley-Custodial'!M55</f>
        <v>477.30868843114365</v>
      </c>
      <c r="N55" s="8">
        <f>'Christopher-Custodial'!N55+'Carley-Custodial'!N55</f>
        <v>12824.453276782631</v>
      </c>
      <c r="S55" s="6">
        <f t="shared" si="3"/>
        <v>250</v>
      </c>
      <c r="T55" s="6">
        <f t="shared" si="4"/>
        <v>100</v>
      </c>
      <c r="U55" s="6">
        <f t="shared" si="5"/>
        <v>350</v>
      </c>
    </row>
    <row r="56" spans="1:21" x14ac:dyDescent="0.25">
      <c r="A56" s="11">
        <v>37042</v>
      </c>
      <c r="B56" s="5">
        <f t="shared" si="12"/>
        <v>34</v>
      </c>
      <c r="C56" s="5">
        <f t="shared" si="13"/>
        <v>9</v>
      </c>
      <c r="D56" s="5">
        <f t="shared" si="14"/>
        <v>6</v>
      </c>
      <c r="E56" s="8">
        <f>'Christopher-Custodial'!E56+'Carley-Custodial'!E56</f>
        <v>150</v>
      </c>
      <c r="F56" s="8">
        <f>'Christopher-Custodial'!F56+'Carley-Custodial'!F56</f>
        <v>100</v>
      </c>
      <c r="G56" s="8">
        <f>'Christopher-Custodial'!G56+'Carley-Custodial'!G56</f>
        <v>100</v>
      </c>
      <c r="H56" s="8">
        <f>'Christopher-Custodial'!H56+'Carley-Custodial'!H56</f>
        <v>0</v>
      </c>
      <c r="I56" s="8">
        <f>'Christopher-Custodial'!I56+'Carley-Custodial'!I56</f>
        <v>0</v>
      </c>
      <c r="J56" s="8">
        <f>'Christopher-Custodial'!J56+'Carley-Custodial'!J56</f>
        <v>128.24453276782629</v>
      </c>
      <c r="K56" s="8">
        <f>'Christopher-Custodial'!K56+'Carley-Custodial'!K56</f>
        <v>0</v>
      </c>
      <c r="L56" s="8">
        <f>'Christopher-Custodial'!L56+'Carley-Custodial'!L56</f>
        <v>10500</v>
      </c>
      <c r="M56" s="8">
        <f>'Christopher-Custodial'!M56+'Carley-Custodial'!M56</f>
        <v>605.55322119896994</v>
      </c>
      <c r="N56" s="8">
        <f>'Christopher-Custodial'!N56+'Carley-Custodial'!N56</f>
        <v>13302.697809550456</v>
      </c>
      <c r="S56" s="6">
        <f t="shared" si="3"/>
        <v>250</v>
      </c>
      <c r="T56" s="6">
        <f t="shared" si="4"/>
        <v>100</v>
      </c>
      <c r="U56" s="6">
        <f t="shared" si="5"/>
        <v>350</v>
      </c>
    </row>
    <row r="57" spans="1:21" x14ac:dyDescent="0.25">
      <c r="A57" s="11">
        <v>37072</v>
      </c>
      <c r="B57" s="5">
        <f t="shared" si="12"/>
        <v>34</v>
      </c>
      <c r="C57" s="5">
        <f t="shared" si="13"/>
        <v>9</v>
      </c>
      <c r="D57" s="5">
        <f t="shared" si="14"/>
        <v>6</v>
      </c>
      <c r="E57" s="8">
        <f>'Christopher-Custodial'!E57+'Carley-Custodial'!E57</f>
        <v>150</v>
      </c>
      <c r="F57" s="8">
        <f>'Christopher-Custodial'!F57+'Carley-Custodial'!F57</f>
        <v>100</v>
      </c>
      <c r="G57" s="8">
        <f>'Christopher-Custodial'!G57+'Carley-Custodial'!G57</f>
        <v>100</v>
      </c>
      <c r="H57" s="8">
        <f>'Christopher-Custodial'!H57+'Carley-Custodial'!H57</f>
        <v>0</v>
      </c>
      <c r="I57" s="8">
        <f>'Christopher-Custodial'!I57+'Carley-Custodial'!I57</f>
        <v>0</v>
      </c>
      <c r="J57" s="8">
        <f>'Christopher-Custodial'!J57+'Carley-Custodial'!J57</f>
        <v>133.02697809550457</v>
      </c>
      <c r="K57" s="8">
        <f>'Christopher-Custodial'!K57+'Carley-Custodial'!K57</f>
        <v>0</v>
      </c>
      <c r="L57" s="8">
        <f>'Christopher-Custodial'!L57+'Carley-Custodial'!L57</f>
        <v>10750</v>
      </c>
      <c r="M57" s="8">
        <f>'Christopher-Custodial'!M57+'Carley-Custodial'!M57</f>
        <v>738.58019929447448</v>
      </c>
      <c r="N57" s="8">
        <f>'Christopher-Custodial'!N57+'Carley-Custodial'!N57</f>
        <v>13785.724787645962</v>
      </c>
      <c r="S57" s="6">
        <f t="shared" si="3"/>
        <v>250</v>
      </c>
      <c r="T57" s="6">
        <f t="shared" si="4"/>
        <v>100</v>
      </c>
      <c r="U57" s="6">
        <f t="shared" si="5"/>
        <v>350</v>
      </c>
    </row>
    <row r="58" spans="1:21" x14ac:dyDescent="0.25">
      <c r="A58" s="11">
        <v>37103</v>
      </c>
      <c r="B58" s="5">
        <f t="shared" si="12"/>
        <v>34</v>
      </c>
      <c r="C58" s="5">
        <f t="shared" si="13"/>
        <v>9</v>
      </c>
      <c r="D58" s="5">
        <f t="shared" si="14"/>
        <v>6</v>
      </c>
      <c r="E58" s="8">
        <f>'Christopher-Custodial'!E58+'Carley-Custodial'!E58</f>
        <v>150</v>
      </c>
      <c r="F58" s="8">
        <f>'Christopher-Custodial'!F58+'Carley-Custodial'!F58</f>
        <v>100</v>
      </c>
      <c r="G58" s="8">
        <f>'Christopher-Custodial'!G58+'Carley-Custodial'!G58</f>
        <v>100</v>
      </c>
      <c r="H58" s="8">
        <f>'Christopher-Custodial'!H58+'Carley-Custodial'!H58</f>
        <v>0</v>
      </c>
      <c r="I58" s="8">
        <f>'Christopher-Custodial'!I58+'Carley-Custodial'!I58</f>
        <v>0</v>
      </c>
      <c r="J58" s="8">
        <f>'Christopher-Custodial'!J58+'Carley-Custodial'!J58</f>
        <v>137.85724787645961</v>
      </c>
      <c r="K58" s="8">
        <f>'Christopher-Custodial'!K58+'Carley-Custodial'!K58</f>
        <v>0</v>
      </c>
      <c r="L58" s="8">
        <f>'Christopher-Custodial'!L58+'Carley-Custodial'!L58</f>
        <v>11000</v>
      </c>
      <c r="M58" s="8">
        <f>'Christopher-Custodial'!M58+'Carley-Custodial'!M58</f>
        <v>876.43744717093409</v>
      </c>
      <c r="N58" s="8">
        <f>'Christopher-Custodial'!N58+'Carley-Custodial'!N58</f>
        <v>14273.58203552242</v>
      </c>
      <c r="S58" s="6">
        <f t="shared" si="3"/>
        <v>250</v>
      </c>
      <c r="T58" s="6">
        <f t="shared" si="4"/>
        <v>100</v>
      </c>
      <c r="U58" s="6">
        <f t="shared" si="5"/>
        <v>350</v>
      </c>
    </row>
    <row r="59" spans="1:21" x14ac:dyDescent="0.25">
      <c r="A59" s="11">
        <v>37134</v>
      </c>
      <c r="B59" s="5">
        <f t="shared" si="12"/>
        <v>34</v>
      </c>
      <c r="C59" s="5">
        <f t="shared" si="13"/>
        <v>9</v>
      </c>
      <c r="D59" s="5">
        <f t="shared" si="14"/>
        <v>6</v>
      </c>
      <c r="E59" s="8">
        <f>'Christopher-Custodial'!E59+'Carley-Custodial'!E59</f>
        <v>150</v>
      </c>
      <c r="F59" s="8">
        <f>'Christopher-Custodial'!F59+'Carley-Custodial'!F59</f>
        <v>100</v>
      </c>
      <c r="G59" s="8">
        <f>'Christopher-Custodial'!G59+'Carley-Custodial'!G59</f>
        <v>100</v>
      </c>
      <c r="H59" s="8">
        <f>'Christopher-Custodial'!H59+'Carley-Custodial'!H59</f>
        <v>0</v>
      </c>
      <c r="I59" s="8">
        <f>'Christopher-Custodial'!I59+'Carley-Custodial'!I59</f>
        <v>0</v>
      </c>
      <c r="J59" s="8">
        <f>'Christopher-Custodial'!J59+'Carley-Custodial'!J59</f>
        <v>142.73582035522421</v>
      </c>
      <c r="K59" s="8">
        <f>'Christopher-Custodial'!K59+'Carley-Custodial'!K59</f>
        <v>0</v>
      </c>
      <c r="L59" s="8">
        <f>'Christopher-Custodial'!L59+'Carley-Custodial'!L59</f>
        <v>11250</v>
      </c>
      <c r="M59" s="8">
        <f>'Christopher-Custodial'!M59+'Carley-Custodial'!M59</f>
        <v>1019.1732675261583</v>
      </c>
      <c r="N59" s="8">
        <f>'Christopher-Custodial'!N59+'Carley-Custodial'!N59</f>
        <v>14766.317855877645</v>
      </c>
      <c r="S59" s="6">
        <f t="shared" si="3"/>
        <v>250</v>
      </c>
      <c r="T59" s="6">
        <f t="shared" si="4"/>
        <v>100</v>
      </c>
      <c r="U59" s="6">
        <f t="shared" si="5"/>
        <v>350</v>
      </c>
    </row>
    <row r="60" spans="1:21" x14ac:dyDescent="0.25">
      <c r="A60" s="11">
        <v>37164</v>
      </c>
      <c r="B60" s="5">
        <f t="shared" si="12"/>
        <v>34</v>
      </c>
      <c r="C60" s="5">
        <f t="shared" si="13"/>
        <v>9</v>
      </c>
      <c r="D60" s="5">
        <f t="shared" si="14"/>
        <v>6</v>
      </c>
      <c r="E60" s="8">
        <f>'Christopher-Custodial'!E60+'Carley-Custodial'!E60</f>
        <v>150</v>
      </c>
      <c r="F60" s="8">
        <f>'Christopher-Custodial'!F60+'Carley-Custodial'!F60</f>
        <v>100</v>
      </c>
      <c r="G60" s="8">
        <f>'Christopher-Custodial'!G60+'Carley-Custodial'!G60</f>
        <v>100</v>
      </c>
      <c r="H60" s="8">
        <f>'Christopher-Custodial'!H60+'Carley-Custodial'!H60</f>
        <v>0</v>
      </c>
      <c r="I60" s="8">
        <f>'Christopher-Custodial'!I60+'Carley-Custodial'!I60</f>
        <v>0</v>
      </c>
      <c r="J60" s="8">
        <f>'Christopher-Custodial'!J60+'Carley-Custodial'!J60</f>
        <v>147.66317855877645</v>
      </c>
      <c r="K60" s="8">
        <f>'Christopher-Custodial'!K60+'Carley-Custodial'!K60</f>
        <v>0</v>
      </c>
      <c r="L60" s="8">
        <f>'Christopher-Custodial'!L60+'Carley-Custodial'!L60</f>
        <v>11500</v>
      </c>
      <c r="M60" s="8">
        <f>'Christopher-Custodial'!M60+'Carley-Custodial'!M60</f>
        <v>1166.8364460849348</v>
      </c>
      <c r="N60" s="8">
        <f>'Christopher-Custodial'!N60+'Carley-Custodial'!N60</f>
        <v>15263.981034436421</v>
      </c>
      <c r="S60" s="6">
        <f t="shared" si="3"/>
        <v>250</v>
      </c>
      <c r="T60" s="6">
        <f t="shared" si="4"/>
        <v>100</v>
      </c>
      <c r="U60" s="6">
        <f t="shared" si="5"/>
        <v>350</v>
      </c>
    </row>
    <row r="61" spans="1:21" x14ac:dyDescent="0.25">
      <c r="A61" s="11">
        <v>37195</v>
      </c>
      <c r="B61" s="5">
        <f t="shared" si="12"/>
        <v>34</v>
      </c>
      <c r="C61" s="5">
        <f t="shared" si="13"/>
        <v>9</v>
      </c>
      <c r="D61" s="5">
        <f t="shared" si="14"/>
        <v>6</v>
      </c>
      <c r="E61" s="8">
        <f>'Christopher-Custodial'!E61+'Carley-Custodial'!E61</f>
        <v>150</v>
      </c>
      <c r="F61" s="8">
        <f>'Christopher-Custodial'!F61+'Carley-Custodial'!F61</f>
        <v>100</v>
      </c>
      <c r="G61" s="8">
        <f>'Christopher-Custodial'!G61+'Carley-Custodial'!G61</f>
        <v>100</v>
      </c>
      <c r="H61" s="8">
        <f>'Christopher-Custodial'!H61+'Carley-Custodial'!H61</f>
        <v>0</v>
      </c>
      <c r="I61" s="8">
        <f>'Christopher-Custodial'!I61+'Carley-Custodial'!I61</f>
        <v>0</v>
      </c>
      <c r="J61" s="8">
        <f>'Christopher-Custodial'!J61+'Carley-Custodial'!J61</f>
        <v>152.63981034436421</v>
      </c>
      <c r="K61" s="8">
        <f>'Christopher-Custodial'!K61+'Carley-Custodial'!K61</f>
        <v>0</v>
      </c>
      <c r="L61" s="8">
        <f>'Christopher-Custodial'!L61+'Carley-Custodial'!L61</f>
        <v>11750</v>
      </c>
      <c r="M61" s="8">
        <f>'Christopher-Custodial'!M61+'Carley-Custodial'!M61</f>
        <v>1319.4762564292989</v>
      </c>
      <c r="N61" s="8">
        <f>'Christopher-Custodial'!N61+'Carley-Custodial'!N61</f>
        <v>15766.620844780786</v>
      </c>
      <c r="S61" s="6">
        <f t="shared" si="3"/>
        <v>250</v>
      </c>
      <c r="T61" s="6">
        <f t="shared" si="4"/>
        <v>100</v>
      </c>
      <c r="U61" s="6">
        <f t="shared" si="5"/>
        <v>350</v>
      </c>
    </row>
    <row r="62" spans="1:21" x14ac:dyDescent="0.25">
      <c r="A62" s="11">
        <v>37225</v>
      </c>
      <c r="B62" s="5">
        <f t="shared" si="12"/>
        <v>34</v>
      </c>
      <c r="C62" s="5">
        <f t="shared" si="13"/>
        <v>9</v>
      </c>
      <c r="D62" s="5">
        <f t="shared" si="14"/>
        <v>6</v>
      </c>
      <c r="E62" s="8">
        <f>'Christopher-Custodial'!E62+'Carley-Custodial'!E62</f>
        <v>150</v>
      </c>
      <c r="F62" s="8">
        <f>'Christopher-Custodial'!F62+'Carley-Custodial'!F62</f>
        <v>100</v>
      </c>
      <c r="G62" s="8">
        <f>'Christopher-Custodial'!G62+'Carley-Custodial'!G62</f>
        <v>100</v>
      </c>
      <c r="H62" s="8">
        <f>'Christopher-Custodial'!H62+'Carley-Custodial'!H62</f>
        <v>0</v>
      </c>
      <c r="I62" s="8">
        <f>'Christopher-Custodial'!I62+'Carley-Custodial'!I62</f>
        <v>0</v>
      </c>
      <c r="J62" s="8">
        <f>'Christopher-Custodial'!J62+'Carley-Custodial'!J62</f>
        <v>157.66620844780786</v>
      </c>
      <c r="K62" s="8">
        <f>'Christopher-Custodial'!K62+'Carley-Custodial'!K62</f>
        <v>0</v>
      </c>
      <c r="L62" s="8">
        <f>'Christopher-Custodial'!L62+'Carley-Custodial'!L62</f>
        <v>12000</v>
      </c>
      <c r="M62" s="8">
        <f>'Christopher-Custodial'!M62+'Carley-Custodial'!M62</f>
        <v>1477.1424648771069</v>
      </c>
      <c r="N62" s="8">
        <f>'Christopher-Custodial'!N62+'Carley-Custodial'!N62</f>
        <v>16274.287053228592</v>
      </c>
      <c r="S62" s="6">
        <f t="shared" si="3"/>
        <v>250</v>
      </c>
      <c r="T62" s="6">
        <f t="shared" si="4"/>
        <v>100</v>
      </c>
      <c r="U62" s="6">
        <f t="shared" si="5"/>
        <v>350</v>
      </c>
    </row>
    <row r="63" spans="1:21" x14ac:dyDescent="0.25">
      <c r="A63" s="11">
        <v>37256</v>
      </c>
      <c r="B63" s="5">
        <f t="shared" si="12"/>
        <v>34</v>
      </c>
      <c r="C63" s="5">
        <f t="shared" si="13"/>
        <v>9</v>
      </c>
      <c r="D63" s="5">
        <f t="shared" si="14"/>
        <v>6</v>
      </c>
      <c r="E63" s="8">
        <f>'Christopher-Custodial'!E63+'Carley-Custodial'!E63</f>
        <v>150</v>
      </c>
      <c r="F63" s="8">
        <f>'Christopher-Custodial'!F63+'Carley-Custodial'!F63</f>
        <v>100</v>
      </c>
      <c r="G63" s="8">
        <f>'Christopher-Custodial'!G63+'Carley-Custodial'!G63</f>
        <v>100</v>
      </c>
      <c r="H63" s="8">
        <f>'Christopher-Custodial'!H63+'Carley-Custodial'!H63</f>
        <v>0</v>
      </c>
      <c r="I63" s="8">
        <f>'Christopher-Custodial'!I63+'Carley-Custodial'!I63</f>
        <v>0</v>
      </c>
      <c r="J63" s="8">
        <f>'Christopher-Custodial'!J63+'Carley-Custodial'!J63</f>
        <v>162.74287053228593</v>
      </c>
      <c r="K63" s="8">
        <f>'Christopher-Custodial'!K63+'Carley-Custodial'!K63</f>
        <v>0</v>
      </c>
      <c r="L63" s="8">
        <f>'Christopher-Custodial'!L63+'Carley-Custodial'!L63</f>
        <v>12250</v>
      </c>
      <c r="M63" s="8">
        <f>'Christopher-Custodial'!M63+'Carley-Custodial'!M63</f>
        <v>1639.8853354093928</v>
      </c>
      <c r="N63" s="8">
        <f>'Christopher-Custodial'!N63+'Carley-Custodial'!N63</f>
        <v>16787.029923760878</v>
      </c>
      <c r="P63" s="8">
        <f>M63</f>
        <v>1639.8853354093928</v>
      </c>
      <c r="Q63" s="8">
        <f>'Christopher-Custodial'!Q63+'Carley-Custodial'!Q63</f>
        <v>68.687503222912582</v>
      </c>
      <c r="S63" s="6">
        <f t="shared" si="3"/>
        <v>250</v>
      </c>
      <c r="T63" s="6">
        <f t="shared" si="4"/>
        <v>100</v>
      </c>
      <c r="U63" s="6">
        <f t="shared" si="5"/>
        <v>350</v>
      </c>
    </row>
    <row r="64" spans="1:21" x14ac:dyDescent="0.25">
      <c r="A64" s="11">
        <v>37287</v>
      </c>
      <c r="B64" s="5">
        <f t="shared" si="12"/>
        <v>34</v>
      </c>
      <c r="C64" s="5">
        <f t="shared" si="13"/>
        <v>9</v>
      </c>
      <c r="D64" s="5">
        <f t="shared" si="14"/>
        <v>6</v>
      </c>
      <c r="E64" s="8">
        <f>'Christopher-Custodial'!E64+'Carley-Custodial'!E64</f>
        <v>250</v>
      </c>
      <c r="F64" s="8">
        <f>'Christopher-Custodial'!F64+'Carley-Custodial'!F64</f>
        <v>0</v>
      </c>
      <c r="G64" s="8">
        <f>'Christopher-Custodial'!G64+'Carley-Custodial'!G64</f>
        <v>0</v>
      </c>
      <c r="H64" s="8">
        <f>'Christopher-Custodial'!H64+'Carley-Custodial'!H64</f>
        <v>-1000</v>
      </c>
      <c r="I64" s="8">
        <f>'Christopher-Custodial'!I64+'Carley-Custodial'!I64</f>
        <v>0</v>
      </c>
      <c r="J64" s="8">
        <f>'Christopher-Custodial'!J64+'Carley-Custodial'!J64</f>
        <v>167.8702992376088</v>
      </c>
      <c r="K64" s="8">
        <f>'Christopher-Custodial'!K64+'Carley-Custodial'!K64</f>
        <v>0</v>
      </c>
      <c r="L64" s="8">
        <f>'Christopher-Custodial'!L64+'Carley-Custodial'!L64</f>
        <v>12500</v>
      </c>
      <c r="M64" s="8">
        <f>'Christopher-Custodial'!M64+'Carley-Custodial'!M64</f>
        <v>167.8702992376088</v>
      </c>
      <c r="N64" s="8">
        <f>'Christopher-Custodial'!N64+'Carley-Custodial'!N64</f>
        <v>16204.900222998487</v>
      </c>
      <c r="S64" s="6">
        <f t="shared" si="3"/>
        <v>250</v>
      </c>
      <c r="T64" s="6">
        <f t="shared" si="4"/>
        <v>0</v>
      </c>
      <c r="U64" s="6">
        <f t="shared" si="5"/>
        <v>250</v>
      </c>
    </row>
    <row r="65" spans="1:21" x14ac:dyDescent="0.25">
      <c r="A65" s="11">
        <v>37315</v>
      </c>
      <c r="B65" s="5">
        <f t="shared" si="12"/>
        <v>34</v>
      </c>
      <c r="C65" s="5">
        <f t="shared" si="13"/>
        <v>9</v>
      </c>
      <c r="D65" s="5">
        <f t="shared" si="14"/>
        <v>7</v>
      </c>
      <c r="E65" s="8">
        <f>'Christopher-Custodial'!E65+'Carley-Custodial'!E65</f>
        <v>300</v>
      </c>
      <c r="F65" s="8">
        <f>'Christopher-Custodial'!F65+'Carley-Custodial'!F65</f>
        <v>0</v>
      </c>
      <c r="G65" s="8">
        <f>'Christopher-Custodial'!G65+'Carley-Custodial'!G65</f>
        <v>0</v>
      </c>
      <c r="H65" s="8">
        <f>'Christopher-Custodial'!H65+'Carley-Custodial'!H65</f>
        <v>0</v>
      </c>
      <c r="I65" s="8">
        <f>'Christopher-Custodial'!I65+'Carley-Custodial'!I65</f>
        <v>0</v>
      </c>
      <c r="J65" s="8">
        <f>'Christopher-Custodial'!J65+'Carley-Custodial'!J65</f>
        <v>162.04900222998486</v>
      </c>
      <c r="K65" s="8">
        <f>'Christopher-Custodial'!K65+'Carley-Custodial'!K65</f>
        <v>0</v>
      </c>
      <c r="L65" s="8">
        <f>'Christopher-Custodial'!L65+'Carley-Custodial'!L65</f>
        <v>12800</v>
      </c>
      <c r="M65" s="8">
        <f>'Christopher-Custodial'!M65+'Carley-Custodial'!M65</f>
        <v>329.91930146759364</v>
      </c>
      <c r="N65" s="8">
        <f>'Christopher-Custodial'!N65+'Carley-Custodial'!N65</f>
        <v>16666.949225228473</v>
      </c>
      <c r="S65" s="6">
        <f t="shared" si="3"/>
        <v>300</v>
      </c>
      <c r="T65" s="6">
        <f t="shared" si="4"/>
        <v>0</v>
      </c>
      <c r="U65" s="6">
        <f t="shared" si="5"/>
        <v>300</v>
      </c>
    </row>
    <row r="66" spans="1:21" x14ac:dyDescent="0.25">
      <c r="A66" s="11">
        <v>37346</v>
      </c>
      <c r="B66" s="5">
        <f t="shared" si="12"/>
        <v>34</v>
      </c>
      <c r="C66" s="5">
        <f t="shared" si="13"/>
        <v>9</v>
      </c>
      <c r="D66" s="5">
        <f t="shared" si="14"/>
        <v>7</v>
      </c>
      <c r="E66" s="8">
        <f>'Christopher-Custodial'!E66+'Carley-Custodial'!E66</f>
        <v>300</v>
      </c>
      <c r="F66" s="8">
        <f>'Christopher-Custodial'!F66+'Carley-Custodial'!F66</f>
        <v>0</v>
      </c>
      <c r="G66" s="8">
        <f>'Christopher-Custodial'!G66+'Carley-Custodial'!G66</f>
        <v>0</v>
      </c>
      <c r="H66" s="8">
        <f>'Christopher-Custodial'!H66+'Carley-Custodial'!H66</f>
        <v>0</v>
      </c>
      <c r="I66" s="8">
        <f>'Christopher-Custodial'!I66+'Carley-Custodial'!I66</f>
        <v>0</v>
      </c>
      <c r="J66" s="8">
        <f>'Christopher-Custodial'!J66+'Carley-Custodial'!J66</f>
        <v>166.66949225228473</v>
      </c>
      <c r="K66" s="8">
        <f>'Christopher-Custodial'!K66+'Carley-Custodial'!K66</f>
        <v>0</v>
      </c>
      <c r="L66" s="8">
        <f>'Christopher-Custodial'!L66+'Carley-Custodial'!L66</f>
        <v>13100</v>
      </c>
      <c r="M66" s="8">
        <f>'Christopher-Custodial'!M66+'Carley-Custodial'!M66</f>
        <v>496.58879371987837</v>
      </c>
      <c r="N66" s="8">
        <f>'Christopher-Custodial'!N66+'Carley-Custodial'!N66</f>
        <v>17133.61871748076</v>
      </c>
      <c r="S66" s="6">
        <f t="shared" si="3"/>
        <v>300</v>
      </c>
      <c r="T66" s="6">
        <f t="shared" si="4"/>
        <v>0</v>
      </c>
      <c r="U66" s="6">
        <f t="shared" si="5"/>
        <v>300</v>
      </c>
    </row>
    <row r="67" spans="1:21" x14ac:dyDescent="0.25">
      <c r="A67" s="11">
        <v>37376</v>
      </c>
      <c r="B67" s="5">
        <f t="shared" si="12"/>
        <v>35</v>
      </c>
      <c r="C67" s="5">
        <f t="shared" si="13"/>
        <v>10</v>
      </c>
      <c r="D67" s="5">
        <f t="shared" si="14"/>
        <v>7</v>
      </c>
      <c r="E67" s="8">
        <f>'Christopher-Custodial'!E67+'Carley-Custodial'!E67</f>
        <v>300</v>
      </c>
      <c r="F67" s="8">
        <f>'Christopher-Custodial'!F67+'Carley-Custodial'!F67</f>
        <v>0</v>
      </c>
      <c r="G67" s="8">
        <f>'Christopher-Custodial'!G67+'Carley-Custodial'!G67</f>
        <v>0</v>
      </c>
      <c r="H67" s="8">
        <f>'Christopher-Custodial'!H67+'Carley-Custodial'!H67</f>
        <v>0</v>
      </c>
      <c r="I67" s="8">
        <f>'Christopher-Custodial'!I67+'Carley-Custodial'!I67</f>
        <v>-68.687503222912582</v>
      </c>
      <c r="J67" s="8">
        <f>'Christopher-Custodial'!J67+'Carley-Custodial'!J67</f>
        <v>171.33618717480758</v>
      </c>
      <c r="K67" s="8">
        <f>'Christopher-Custodial'!K67+'Carley-Custodial'!K67</f>
        <v>0</v>
      </c>
      <c r="L67" s="8">
        <f>'Christopher-Custodial'!L67+'Carley-Custodial'!L67</f>
        <v>13400</v>
      </c>
      <c r="M67" s="8">
        <f>'Christopher-Custodial'!M67+'Carley-Custodial'!M67</f>
        <v>667.92498089468586</v>
      </c>
      <c r="N67" s="8">
        <f>'Christopher-Custodial'!N67+'Carley-Custodial'!N67</f>
        <v>17536.267401432655</v>
      </c>
      <c r="S67" s="6">
        <f t="shared" si="3"/>
        <v>300</v>
      </c>
      <c r="T67" s="6">
        <f t="shared" si="4"/>
        <v>0</v>
      </c>
      <c r="U67" s="6">
        <f t="shared" si="5"/>
        <v>300</v>
      </c>
    </row>
    <row r="68" spans="1:21" x14ac:dyDescent="0.25">
      <c r="A68" s="11">
        <v>37407</v>
      </c>
      <c r="B68" s="5">
        <f t="shared" si="12"/>
        <v>35</v>
      </c>
      <c r="C68" s="5">
        <f t="shared" si="13"/>
        <v>10</v>
      </c>
      <c r="D68" s="5">
        <f t="shared" si="14"/>
        <v>7</v>
      </c>
      <c r="E68" s="8">
        <f>'Christopher-Custodial'!E68+'Carley-Custodial'!E68</f>
        <v>300</v>
      </c>
      <c r="F68" s="8">
        <f>'Christopher-Custodial'!F68+'Carley-Custodial'!F68</f>
        <v>0</v>
      </c>
      <c r="G68" s="8">
        <f>'Christopher-Custodial'!G68+'Carley-Custodial'!G68</f>
        <v>0</v>
      </c>
      <c r="H68" s="8">
        <f>'Christopher-Custodial'!H68+'Carley-Custodial'!H68</f>
        <v>0</v>
      </c>
      <c r="I68" s="8">
        <f>'Christopher-Custodial'!I68+'Carley-Custodial'!I68</f>
        <v>0</v>
      </c>
      <c r="J68" s="8">
        <f>'Christopher-Custodial'!J68+'Carley-Custodial'!J68</f>
        <v>175.36267401432656</v>
      </c>
      <c r="K68" s="8">
        <f>'Christopher-Custodial'!K68+'Carley-Custodial'!K68</f>
        <v>0</v>
      </c>
      <c r="L68" s="8">
        <f>'Christopher-Custodial'!L68+'Carley-Custodial'!L68</f>
        <v>13700</v>
      </c>
      <c r="M68" s="8">
        <f>'Christopher-Custodial'!M68+'Carley-Custodial'!M68</f>
        <v>843.28765490901242</v>
      </c>
      <c r="N68" s="8">
        <f>'Christopher-Custodial'!N68+'Carley-Custodial'!N68</f>
        <v>18011.630075446981</v>
      </c>
      <c r="S68" s="6">
        <f t="shared" si="3"/>
        <v>300</v>
      </c>
      <c r="T68" s="6">
        <f t="shared" si="4"/>
        <v>0</v>
      </c>
      <c r="U68" s="6">
        <f t="shared" si="5"/>
        <v>300</v>
      </c>
    </row>
    <row r="69" spans="1:21" x14ac:dyDescent="0.25">
      <c r="A69" s="11">
        <v>37437</v>
      </c>
      <c r="B69" s="5">
        <f t="shared" si="12"/>
        <v>35</v>
      </c>
      <c r="C69" s="5">
        <f t="shared" si="13"/>
        <v>10</v>
      </c>
      <c r="D69" s="5">
        <f t="shared" si="14"/>
        <v>7</v>
      </c>
      <c r="E69" s="8">
        <f>'Christopher-Custodial'!E69+'Carley-Custodial'!E69</f>
        <v>300</v>
      </c>
      <c r="F69" s="8">
        <f>'Christopher-Custodial'!F69+'Carley-Custodial'!F69</f>
        <v>0</v>
      </c>
      <c r="G69" s="8">
        <f>'Christopher-Custodial'!G69+'Carley-Custodial'!G69</f>
        <v>0</v>
      </c>
      <c r="H69" s="8">
        <f>'Christopher-Custodial'!H69+'Carley-Custodial'!H69</f>
        <v>0</v>
      </c>
      <c r="I69" s="8">
        <f>'Christopher-Custodial'!I69+'Carley-Custodial'!I69</f>
        <v>0</v>
      </c>
      <c r="J69" s="8">
        <f>'Christopher-Custodial'!J69+'Carley-Custodial'!J69</f>
        <v>180.11630075446982</v>
      </c>
      <c r="K69" s="8">
        <f>'Christopher-Custodial'!K69+'Carley-Custodial'!K69</f>
        <v>0</v>
      </c>
      <c r="L69" s="8">
        <f>'Christopher-Custodial'!L69+'Carley-Custodial'!L69</f>
        <v>14000</v>
      </c>
      <c r="M69" s="8">
        <f>'Christopher-Custodial'!M69+'Carley-Custodial'!M69</f>
        <v>1023.4039556634823</v>
      </c>
      <c r="N69" s="8">
        <f>'Christopher-Custodial'!N69+'Carley-Custodial'!N69</f>
        <v>18491.746376201449</v>
      </c>
      <c r="S69" s="6">
        <f t="shared" si="3"/>
        <v>300</v>
      </c>
      <c r="T69" s="6">
        <f t="shared" si="4"/>
        <v>0</v>
      </c>
      <c r="U69" s="6">
        <f t="shared" si="5"/>
        <v>300</v>
      </c>
    </row>
    <row r="70" spans="1:21" x14ac:dyDescent="0.25">
      <c r="A70" s="11">
        <v>37468</v>
      </c>
      <c r="B70" s="5">
        <f t="shared" ref="B70:B85" si="15">ROUND((A70-$B$1-210)/365,0)</f>
        <v>35</v>
      </c>
      <c r="C70" s="5">
        <f t="shared" ref="C70:C85" si="16">ROUND((A70-$C$1-210)/365,0)</f>
        <v>10</v>
      </c>
      <c r="D70" s="5">
        <f t="shared" ref="D70:D85" si="17">ROUND((A70-$D$1-210)/365,0)</f>
        <v>7</v>
      </c>
      <c r="E70" s="8">
        <f>'Christopher-Custodial'!E70+'Carley-Custodial'!E70</f>
        <v>300</v>
      </c>
      <c r="F70" s="8">
        <f>'Christopher-Custodial'!F70+'Carley-Custodial'!F70</f>
        <v>0</v>
      </c>
      <c r="G70" s="8">
        <f>'Christopher-Custodial'!G70+'Carley-Custodial'!G70</f>
        <v>0</v>
      </c>
      <c r="H70" s="8">
        <f>'Christopher-Custodial'!H70+'Carley-Custodial'!H70</f>
        <v>0</v>
      </c>
      <c r="I70" s="8">
        <f>'Christopher-Custodial'!I70+'Carley-Custodial'!I70</f>
        <v>0</v>
      </c>
      <c r="J70" s="8">
        <f>'Christopher-Custodial'!J70+'Carley-Custodial'!J70</f>
        <v>184.91746376201451</v>
      </c>
      <c r="K70" s="8">
        <f>'Christopher-Custodial'!K70+'Carley-Custodial'!K70</f>
        <v>0</v>
      </c>
      <c r="L70" s="8">
        <f>'Christopher-Custodial'!L70+'Carley-Custodial'!L70</f>
        <v>14300</v>
      </c>
      <c r="M70" s="8">
        <f>'Christopher-Custodial'!M70+'Carley-Custodial'!M70</f>
        <v>1208.3214194254967</v>
      </c>
      <c r="N70" s="8">
        <f>'Christopher-Custodial'!N70+'Carley-Custodial'!N70</f>
        <v>18976.663839963465</v>
      </c>
      <c r="S70" s="6">
        <f t="shared" si="3"/>
        <v>300</v>
      </c>
      <c r="T70" s="6">
        <f t="shared" si="4"/>
        <v>0</v>
      </c>
      <c r="U70" s="6">
        <f t="shared" si="5"/>
        <v>300</v>
      </c>
    </row>
    <row r="71" spans="1:21" x14ac:dyDescent="0.25">
      <c r="A71" s="11">
        <v>37499</v>
      </c>
      <c r="B71" s="5">
        <f t="shared" si="15"/>
        <v>35</v>
      </c>
      <c r="C71" s="5">
        <f t="shared" si="16"/>
        <v>10</v>
      </c>
      <c r="D71" s="5">
        <f t="shared" si="17"/>
        <v>7</v>
      </c>
      <c r="E71" s="8">
        <f>'Christopher-Custodial'!E71+'Carley-Custodial'!E71</f>
        <v>300</v>
      </c>
      <c r="F71" s="8">
        <f>'Christopher-Custodial'!F71+'Carley-Custodial'!F71</f>
        <v>0</v>
      </c>
      <c r="G71" s="8">
        <f>'Christopher-Custodial'!G71+'Carley-Custodial'!G71</f>
        <v>0</v>
      </c>
      <c r="H71" s="8">
        <f>'Christopher-Custodial'!H71+'Carley-Custodial'!H71</f>
        <v>0</v>
      </c>
      <c r="I71" s="8">
        <f>'Christopher-Custodial'!I71+'Carley-Custodial'!I71</f>
        <v>0</v>
      </c>
      <c r="J71" s="8">
        <f>'Christopher-Custodial'!J71+'Carley-Custodial'!J71</f>
        <v>189.76663839963464</v>
      </c>
      <c r="K71" s="8">
        <f>'Christopher-Custodial'!K71+'Carley-Custodial'!K71</f>
        <v>0</v>
      </c>
      <c r="L71" s="8">
        <f>'Christopher-Custodial'!L71+'Carley-Custodial'!L71</f>
        <v>14600</v>
      </c>
      <c r="M71" s="8">
        <f>'Christopher-Custodial'!M71+'Carley-Custodial'!M71</f>
        <v>1398.0880578251313</v>
      </c>
      <c r="N71" s="8">
        <f>'Christopher-Custodial'!N71+'Carley-Custodial'!N71</f>
        <v>19466.430478363098</v>
      </c>
      <c r="S71" s="6">
        <f t="shared" ref="S71:S134" si="18">E71+G71</f>
        <v>300</v>
      </c>
      <c r="T71" s="6">
        <f t="shared" ref="T71:T134" si="19">F71</f>
        <v>0</v>
      </c>
      <c r="U71" s="6">
        <f t="shared" ref="U71:U134" si="20">SUM(S71:T71)</f>
        <v>300</v>
      </c>
    </row>
    <row r="72" spans="1:21" x14ac:dyDescent="0.25">
      <c r="A72" s="11">
        <v>37529</v>
      </c>
      <c r="B72" s="5">
        <f t="shared" si="15"/>
        <v>35</v>
      </c>
      <c r="C72" s="5">
        <f t="shared" si="16"/>
        <v>10</v>
      </c>
      <c r="D72" s="5">
        <f t="shared" si="17"/>
        <v>7</v>
      </c>
      <c r="E72" s="8">
        <f>'Christopher-Custodial'!E72+'Carley-Custodial'!E72</f>
        <v>300</v>
      </c>
      <c r="F72" s="8">
        <f>'Christopher-Custodial'!F72+'Carley-Custodial'!F72</f>
        <v>0</v>
      </c>
      <c r="G72" s="8">
        <f>'Christopher-Custodial'!G72+'Carley-Custodial'!G72</f>
        <v>0</v>
      </c>
      <c r="H72" s="8">
        <f>'Christopher-Custodial'!H72+'Carley-Custodial'!H72</f>
        <v>0</v>
      </c>
      <c r="I72" s="8">
        <f>'Christopher-Custodial'!I72+'Carley-Custodial'!I72</f>
        <v>0</v>
      </c>
      <c r="J72" s="8">
        <f>'Christopher-Custodial'!J72+'Carley-Custodial'!J72</f>
        <v>194.664304783631</v>
      </c>
      <c r="K72" s="8">
        <f>'Christopher-Custodial'!K72+'Carley-Custodial'!K72</f>
        <v>0</v>
      </c>
      <c r="L72" s="8">
        <f>'Christopher-Custodial'!L72+'Carley-Custodial'!L72</f>
        <v>14900</v>
      </c>
      <c r="M72" s="8">
        <f>'Christopher-Custodial'!M72+'Carley-Custodial'!M72</f>
        <v>1592.7523626087623</v>
      </c>
      <c r="N72" s="8">
        <f>'Christopher-Custodial'!N72+'Carley-Custodial'!N72</f>
        <v>19961.094783146727</v>
      </c>
      <c r="S72" s="6">
        <f t="shared" si="18"/>
        <v>300</v>
      </c>
      <c r="T72" s="6">
        <f t="shared" si="19"/>
        <v>0</v>
      </c>
      <c r="U72" s="6">
        <f t="shared" si="20"/>
        <v>300</v>
      </c>
    </row>
    <row r="73" spans="1:21" x14ac:dyDescent="0.25">
      <c r="A73" s="11">
        <v>37560</v>
      </c>
      <c r="B73" s="5">
        <f t="shared" si="15"/>
        <v>35</v>
      </c>
      <c r="C73" s="5">
        <f t="shared" si="16"/>
        <v>10</v>
      </c>
      <c r="D73" s="5">
        <f t="shared" si="17"/>
        <v>7</v>
      </c>
      <c r="E73" s="8">
        <f>'Christopher-Custodial'!E73+'Carley-Custodial'!E73</f>
        <v>300</v>
      </c>
      <c r="F73" s="8">
        <f>'Christopher-Custodial'!F73+'Carley-Custodial'!F73</f>
        <v>0</v>
      </c>
      <c r="G73" s="8">
        <f>'Christopher-Custodial'!G73+'Carley-Custodial'!G73</f>
        <v>0</v>
      </c>
      <c r="H73" s="8">
        <f>'Christopher-Custodial'!H73+'Carley-Custodial'!H73</f>
        <v>0</v>
      </c>
      <c r="I73" s="8">
        <f>'Christopher-Custodial'!I73+'Carley-Custodial'!I73</f>
        <v>0</v>
      </c>
      <c r="J73" s="8">
        <f>'Christopher-Custodial'!J73+'Carley-Custodial'!J73</f>
        <v>199.61094783146729</v>
      </c>
      <c r="K73" s="8">
        <f>'Christopher-Custodial'!K73+'Carley-Custodial'!K73</f>
        <v>0</v>
      </c>
      <c r="L73" s="8">
        <f>'Christopher-Custodial'!L73+'Carley-Custodial'!L73</f>
        <v>15200</v>
      </c>
      <c r="M73" s="8">
        <f>'Christopher-Custodial'!M73+'Carley-Custodial'!M73</f>
        <v>1792.3633104402295</v>
      </c>
      <c r="N73" s="8">
        <f>'Christopher-Custodial'!N73+'Carley-Custodial'!N73</f>
        <v>20460.705730978196</v>
      </c>
      <c r="S73" s="6">
        <f t="shared" si="18"/>
        <v>300</v>
      </c>
      <c r="T73" s="6">
        <f t="shared" si="19"/>
        <v>0</v>
      </c>
      <c r="U73" s="6">
        <f t="shared" si="20"/>
        <v>300</v>
      </c>
    </row>
    <row r="74" spans="1:21" x14ac:dyDescent="0.25">
      <c r="A74" s="11">
        <v>37590</v>
      </c>
      <c r="B74" s="5">
        <f t="shared" si="15"/>
        <v>35</v>
      </c>
      <c r="C74" s="5">
        <f t="shared" si="16"/>
        <v>10</v>
      </c>
      <c r="D74" s="5">
        <f t="shared" si="17"/>
        <v>7</v>
      </c>
      <c r="E74" s="8">
        <f>'Christopher-Custodial'!E74+'Carley-Custodial'!E74</f>
        <v>300</v>
      </c>
      <c r="F74" s="8">
        <f>'Christopher-Custodial'!F74+'Carley-Custodial'!F74</f>
        <v>0</v>
      </c>
      <c r="G74" s="8">
        <f>'Christopher-Custodial'!G74+'Carley-Custodial'!G74</f>
        <v>0</v>
      </c>
      <c r="H74" s="8">
        <f>'Christopher-Custodial'!H74+'Carley-Custodial'!H74</f>
        <v>0</v>
      </c>
      <c r="I74" s="8">
        <f>'Christopher-Custodial'!I74+'Carley-Custodial'!I74</f>
        <v>0</v>
      </c>
      <c r="J74" s="8">
        <f>'Christopher-Custodial'!J74+'Carley-Custodial'!J74</f>
        <v>204.60705730978196</v>
      </c>
      <c r="K74" s="8">
        <f>'Christopher-Custodial'!K74+'Carley-Custodial'!K74</f>
        <v>0</v>
      </c>
      <c r="L74" s="8">
        <f>'Christopher-Custodial'!L74+'Carley-Custodial'!L74</f>
        <v>15500</v>
      </c>
      <c r="M74" s="8">
        <f>'Christopher-Custodial'!M74+'Carley-Custodial'!M74</f>
        <v>1996.9703677500115</v>
      </c>
      <c r="N74" s="8">
        <f>'Christopher-Custodial'!N74+'Carley-Custodial'!N74</f>
        <v>20965.312788287978</v>
      </c>
      <c r="S74" s="6">
        <f t="shared" si="18"/>
        <v>300</v>
      </c>
      <c r="T74" s="6">
        <f t="shared" si="19"/>
        <v>0</v>
      </c>
      <c r="U74" s="6">
        <f t="shared" si="20"/>
        <v>300</v>
      </c>
    </row>
    <row r="75" spans="1:21" x14ac:dyDescent="0.25">
      <c r="A75" s="11">
        <v>37621</v>
      </c>
      <c r="B75" s="5">
        <f t="shared" si="15"/>
        <v>35</v>
      </c>
      <c r="C75" s="5">
        <f t="shared" si="16"/>
        <v>10</v>
      </c>
      <c r="D75" s="5">
        <f t="shared" si="17"/>
        <v>7</v>
      </c>
      <c r="E75" s="8">
        <f>'Christopher-Custodial'!E75+'Carley-Custodial'!E75</f>
        <v>300</v>
      </c>
      <c r="F75" s="8">
        <f>'Christopher-Custodial'!F75+'Carley-Custodial'!F75</f>
        <v>0</v>
      </c>
      <c r="G75" s="8">
        <f>'Christopher-Custodial'!G75+'Carley-Custodial'!G75</f>
        <v>0</v>
      </c>
      <c r="H75" s="8">
        <f>'Christopher-Custodial'!H75+'Carley-Custodial'!H75</f>
        <v>0</v>
      </c>
      <c r="I75" s="8">
        <f>'Christopher-Custodial'!I75+'Carley-Custodial'!I75</f>
        <v>0</v>
      </c>
      <c r="J75" s="8">
        <f>'Christopher-Custodial'!J75+'Carley-Custodial'!J75</f>
        <v>209.65312788287977</v>
      </c>
      <c r="K75" s="8">
        <f>'Christopher-Custodial'!K75+'Carley-Custodial'!K75</f>
        <v>0</v>
      </c>
      <c r="L75" s="8">
        <f>'Christopher-Custodial'!L75+'Carley-Custodial'!L75</f>
        <v>15800</v>
      </c>
      <c r="M75" s="8">
        <f>'Christopher-Custodial'!M75+'Carley-Custodial'!M75</f>
        <v>2206.6234956328913</v>
      </c>
      <c r="N75" s="8">
        <f>'Christopher-Custodial'!N75+'Carley-Custodial'!N75</f>
        <v>21474.965916170855</v>
      </c>
      <c r="P75" s="8">
        <f>M75</f>
        <v>2206.6234956328913</v>
      </c>
      <c r="Q75" s="8">
        <f>'Christopher-Custodial'!Q75+'Carley-Custodial'!Q75</f>
        <v>150.99352434493366</v>
      </c>
      <c r="S75" s="6">
        <f t="shared" si="18"/>
        <v>300</v>
      </c>
      <c r="T75" s="6">
        <f t="shared" si="19"/>
        <v>0</v>
      </c>
      <c r="U75" s="6">
        <f t="shared" si="20"/>
        <v>300</v>
      </c>
    </row>
    <row r="76" spans="1:21" x14ac:dyDescent="0.25">
      <c r="A76" s="11">
        <v>37652</v>
      </c>
      <c r="B76" s="5">
        <f t="shared" si="15"/>
        <v>35</v>
      </c>
      <c r="C76" s="5">
        <f t="shared" si="16"/>
        <v>10</v>
      </c>
      <c r="D76" s="5">
        <f t="shared" si="17"/>
        <v>7</v>
      </c>
      <c r="E76" s="8">
        <f>'Christopher-Custodial'!E76+'Carley-Custodial'!E76</f>
        <v>300</v>
      </c>
      <c r="F76" s="8">
        <f>'Christopher-Custodial'!F76+'Carley-Custodial'!F76</f>
        <v>0</v>
      </c>
      <c r="G76" s="8">
        <f>'Christopher-Custodial'!G76+'Carley-Custodial'!G76</f>
        <v>0</v>
      </c>
      <c r="H76" s="8">
        <f>'Christopher-Custodial'!H76+'Carley-Custodial'!H76</f>
        <v>-1000</v>
      </c>
      <c r="I76" s="8">
        <f>'Christopher-Custodial'!I76+'Carley-Custodial'!I76</f>
        <v>0</v>
      </c>
      <c r="J76" s="8">
        <f>'Christopher-Custodial'!J76+'Carley-Custodial'!J76</f>
        <v>214.74965916170856</v>
      </c>
      <c r="K76" s="8">
        <f>'Christopher-Custodial'!K76+'Carley-Custodial'!K76</f>
        <v>0</v>
      </c>
      <c r="L76" s="8">
        <f>'Christopher-Custodial'!L76+'Carley-Custodial'!L76</f>
        <v>16100</v>
      </c>
      <c r="M76" s="8">
        <f>'Christopher-Custodial'!M76+'Carley-Custodial'!M76</f>
        <v>214.74965916170856</v>
      </c>
      <c r="N76" s="8">
        <f>'Christopher-Custodial'!N76+'Carley-Custodial'!N76</f>
        <v>20989.715575332564</v>
      </c>
      <c r="S76" s="6">
        <f t="shared" si="18"/>
        <v>300</v>
      </c>
      <c r="T76" s="6">
        <f t="shared" si="19"/>
        <v>0</v>
      </c>
      <c r="U76" s="6">
        <f t="shared" si="20"/>
        <v>300</v>
      </c>
    </row>
    <row r="77" spans="1:21" x14ac:dyDescent="0.25">
      <c r="A77" s="11">
        <v>37680</v>
      </c>
      <c r="B77" s="5">
        <f t="shared" si="15"/>
        <v>35</v>
      </c>
      <c r="C77" s="5">
        <f t="shared" si="16"/>
        <v>10</v>
      </c>
      <c r="D77" s="5">
        <f t="shared" si="17"/>
        <v>8</v>
      </c>
      <c r="E77" s="8">
        <f>'Christopher-Custodial'!E77+'Carley-Custodial'!E77</f>
        <v>300</v>
      </c>
      <c r="F77" s="8">
        <f>'Christopher-Custodial'!F77+'Carley-Custodial'!F77</f>
        <v>0</v>
      </c>
      <c r="G77" s="8">
        <f>'Christopher-Custodial'!G77+'Carley-Custodial'!G77</f>
        <v>0</v>
      </c>
      <c r="H77" s="8">
        <f>'Christopher-Custodial'!H77+'Carley-Custodial'!H77</f>
        <v>0</v>
      </c>
      <c r="I77" s="8">
        <f>'Christopher-Custodial'!I77+'Carley-Custodial'!I77</f>
        <v>0</v>
      </c>
      <c r="J77" s="8">
        <f>'Christopher-Custodial'!J77+'Carley-Custodial'!J77</f>
        <v>209.89715575332565</v>
      </c>
      <c r="K77" s="8">
        <f>'Christopher-Custodial'!K77+'Carley-Custodial'!K77</f>
        <v>0</v>
      </c>
      <c r="L77" s="8">
        <f>'Christopher-Custodial'!L77+'Carley-Custodial'!L77</f>
        <v>16400</v>
      </c>
      <c r="M77" s="8">
        <f>'Christopher-Custodial'!M77+'Carley-Custodial'!M77</f>
        <v>424.64681491503421</v>
      </c>
      <c r="N77" s="8">
        <f>'Christopher-Custodial'!N77+'Carley-Custodial'!N77</f>
        <v>21499.612731085894</v>
      </c>
      <c r="S77" s="6">
        <f t="shared" si="18"/>
        <v>300</v>
      </c>
      <c r="T77" s="6">
        <f t="shared" si="19"/>
        <v>0</v>
      </c>
      <c r="U77" s="6">
        <f t="shared" si="20"/>
        <v>300</v>
      </c>
    </row>
    <row r="78" spans="1:21" x14ac:dyDescent="0.25">
      <c r="A78" s="11">
        <v>37711</v>
      </c>
      <c r="B78" s="5">
        <f t="shared" si="15"/>
        <v>35</v>
      </c>
      <c r="C78" s="5">
        <f t="shared" si="16"/>
        <v>10</v>
      </c>
      <c r="D78" s="5">
        <f t="shared" si="17"/>
        <v>8</v>
      </c>
      <c r="E78" s="8">
        <f>'Christopher-Custodial'!E78+'Carley-Custodial'!E78</f>
        <v>300</v>
      </c>
      <c r="F78" s="8">
        <f>'Christopher-Custodial'!F78+'Carley-Custodial'!F78</f>
        <v>0</v>
      </c>
      <c r="G78" s="8">
        <f>'Christopher-Custodial'!G78+'Carley-Custodial'!G78</f>
        <v>0</v>
      </c>
      <c r="H78" s="8">
        <f>'Christopher-Custodial'!H78+'Carley-Custodial'!H78</f>
        <v>0</v>
      </c>
      <c r="I78" s="8">
        <f>'Christopher-Custodial'!I78+'Carley-Custodial'!I78</f>
        <v>0</v>
      </c>
      <c r="J78" s="8">
        <f>'Christopher-Custodial'!J78+'Carley-Custodial'!J78</f>
        <v>214.99612731085892</v>
      </c>
      <c r="K78" s="8">
        <f>'Christopher-Custodial'!K78+'Carley-Custodial'!K78</f>
        <v>0</v>
      </c>
      <c r="L78" s="8">
        <f>'Christopher-Custodial'!L78+'Carley-Custodial'!L78</f>
        <v>16700</v>
      </c>
      <c r="M78" s="8">
        <f>'Christopher-Custodial'!M78+'Carley-Custodial'!M78</f>
        <v>639.64294222589319</v>
      </c>
      <c r="N78" s="8">
        <f>'Christopher-Custodial'!N78+'Carley-Custodial'!N78</f>
        <v>22014.60885839675</v>
      </c>
      <c r="S78" s="6">
        <f t="shared" si="18"/>
        <v>300</v>
      </c>
      <c r="T78" s="6">
        <f t="shared" si="19"/>
        <v>0</v>
      </c>
      <c r="U78" s="6">
        <f t="shared" si="20"/>
        <v>300</v>
      </c>
    </row>
    <row r="79" spans="1:21" x14ac:dyDescent="0.25">
      <c r="A79" s="11">
        <v>37741</v>
      </c>
      <c r="B79" s="5">
        <f t="shared" si="15"/>
        <v>36</v>
      </c>
      <c r="C79" s="5">
        <f t="shared" si="16"/>
        <v>11</v>
      </c>
      <c r="D79" s="5">
        <f t="shared" si="17"/>
        <v>8</v>
      </c>
      <c r="E79" s="8">
        <f>'Christopher-Custodial'!E79+'Carley-Custodial'!E79</f>
        <v>300</v>
      </c>
      <c r="F79" s="8">
        <f>'Christopher-Custodial'!F79+'Carley-Custodial'!F79</f>
        <v>0</v>
      </c>
      <c r="G79" s="8">
        <f>'Christopher-Custodial'!G79+'Carley-Custodial'!G79</f>
        <v>0</v>
      </c>
      <c r="H79" s="8">
        <f>'Christopher-Custodial'!H79+'Carley-Custodial'!H79</f>
        <v>0</v>
      </c>
      <c r="I79" s="8">
        <f>'Christopher-Custodial'!I79+'Carley-Custodial'!I79</f>
        <v>-150.99352434493366</v>
      </c>
      <c r="J79" s="8">
        <f>'Christopher-Custodial'!J79+'Carley-Custodial'!J79</f>
        <v>220.14608858396753</v>
      </c>
      <c r="K79" s="8">
        <f>'Christopher-Custodial'!K79+'Carley-Custodial'!K79</f>
        <v>0</v>
      </c>
      <c r="L79" s="8">
        <f>'Christopher-Custodial'!L79+'Carley-Custodial'!L79</f>
        <v>17000</v>
      </c>
      <c r="M79" s="8">
        <f>'Christopher-Custodial'!M79+'Carley-Custodial'!M79</f>
        <v>859.78903080986061</v>
      </c>
      <c r="N79" s="8">
        <f>'Christopher-Custodial'!N79+'Carley-Custodial'!N79</f>
        <v>22383.761422635787</v>
      </c>
      <c r="S79" s="6">
        <f t="shared" si="18"/>
        <v>300</v>
      </c>
      <c r="T79" s="6">
        <f t="shared" si="19"/>
        <v>0</v>
      </c>
      <c r="U79" s="6">
        <f t="shared" si="20"/>
        <v>300</v>
      </c>
    </row>
    <row r="80" spans="1:21" x14ac:dyDescent="0.25">
      <c r="A80" s="11">
        <v>37772</v>
      </c>
      <c r="B80" s="5">
        <f t="shared" si="15"/>
        <v>36</v>
      </c>
      <c r="C80" s="5">
        <f t="shared" si="16"/>
        <v>11</v>
      </c>
      <c r="D80" s="5">
        <f t="shared" si="17"/>
        <v>8</v>
      </c>
      <c r="E80" s="8">
        <f>'Christopher-Custodial'!E80+'Carley-Custodial'!E80</f>
        <v>300</v>
      </c>
      <c r="F80" s="8">
        <f>'Christopher-Custodial'!F80+'Carley-Custodial'!F80</f>
        <v>0</v>
      </c>
      <c r="G80" s="8">
        <f>'Christopher-Custodial'!G80+'Carley-Custodial'!G80</f>
        <v>0</v>
      </c>
      <c r="H80" s="8">
        <f>'Christopher-Custodial'!H80+'Carley-Custodial'!H80</f>
        <v>0</v>
      </c>
      <c r="I80" s="8">
        <f>'Christopher-Custodial'!I80+'Carley-Custodial'!I80</f>
        <v>0</v>
      </c>
      <c r="J80" s="8">
        <f>'Christopher-Custodial'!J80+'Carley-Custodial'!J80</f>
        <v>223.83761422635786</v>
      </c>
      <c r="K80" s="8">
        <f>'Christopher-Custodial'!K80+'Carley-Custodial'!K80</f>
        <v>0</v>
      </c>
      <c r="L80" s="8">
        <f>'Christopher-Custodial'!L80+'Carley-Custodial'!L80</f>
        <v>17300</v>
      </c>
      <c r="M80" s="8">
        <f>'Christopher-Custodial'!M80+'Carley-Custodial'!M80</f>
        <v>1083.6266450362186</v>
      </c>
      <c r="N80" s="8">
        <f>'Christopher-Custodial'!N80+'Carley-Custodial'!N80</f>
        <v>22907.599036862146</v>
      </c>
      <c r="S80" s="6">
        <f t="shared" si="18"/>
        <v>300</v>
      </c>
      <c r="T80" s="6">
        <f t="shared" si="19"/>
        <v>0</v>
      </c>
      <c r="U80" s="6">
        <f t="shared" si="20"/>
        <v>300</v>
      </c>
    </row>
    <row r="81" spans="1:21" x14ac:dyDescent="0.25">
      <c r="A81" s="11">
        <v>37802</v>
      </c>
      <c r="B81" s="5">
        <f t="shared" si="15"/>
        <v>36</v>
      </c>
      <c r="C81" s="5">
        <f t="shared" si="16"/>
        <v>11</v>
      </c>
      <c r="D81" s="5">
        <f t="shared" si="17"/>
        <v>8</v>
      </c>
      <c r="E81" s="8">
        <f>'Christopher-Custodial'!E81+'Carley-Custodial'!E81</f>
        <v>300</v>
      </c>
      <c r="F81" s="8">
        <f>'Christopher-Custodial'!F81+'Carley-Custodial'!F81</f>
        <v>0</v>
      </c>
      <c r="G81" s="8">
        <f>'Christopher-Custodial'!G81+'Carley-Custodial'!G81</f>
        <v>0</v>
      </c>
      <c r="H81" s="8">
        <f>'Christopher-Custodial'!H81+'Carley-Custodial'!H81</f>
        <v>0</v>
      </c>
      <c r="I81" s="8">
        <f>'Christopher-Custodial'!I81+'Carley-Custodial'!I81</f>
        <v>0</v>
      </c>
      <c r="J81" s="8">
        <f>'Christopher-Custodial'!J81+'Carley-Custodial'!J81</f>
        <v>229.07599036862143</v>
      </c>
      <c r="K81" s="8">
        <f>'Christopher-Custodial'!K81+'Carley-Custodial'!K81</f>
        <v>0</v>
      </c>
      <c r="L81" s="8">
        <f>'Christopher-Custodial'!L81+'Carley-Custodial'!L81</f>
        <v>17600</v>
      </c>
      <c r="M81" s="8">
        <f>'Christopher-Custodial'!M81+'Carley-Custodial'!M81</f>
        <v>1312.7026354048401</v>
      </c>
      <c r="N81" s="8">
        <f>'Christopher-Custodial'!N81+'Carley-Custodial'!N81</f>
        <v>23436.675027230769</v>
      </c>
      <c r="S81" s="6">
        <f t="shared" si="18"/>
        <v>300</v>
      </c>
      <c r="T81" s="6">
        <f t="shared" si="19"/>
        <v>0</v>
      </c>
      <c r="U81" s="6">
        <f t="shared" si="20"/>
        <v>300</v>
      </c>
    </row>
    <row r="82" spans="1:21" x14ac:dyDescent="0.25">
      <c r="A82" s="11">
        <v>37833</v>
      </c>
      <c r="B82" s="5">
        <f t="shared" si="15"/>
        <v>36</v>
      </c>
      <c r="C82" s="5">
        <f t="shared" si="16"/>
        <v>11</v>
      </c>
      <c r="D82" s="5">
        <f t="shared" si="17"/>
        <v>8</v>
      </c>
      <c r="E82" s="8">
        <f>'Christopher-Custodial'!E82+'Carley-Custodial'!E82</f>
        <v>300</v>
      </c>
      <c r="F82" s="8">
        <f>'Christopher-Custodial'!F82+'Carley-Custodial'!F82</f>
        <v>0</v>
      </c>
      <c r="G82" s="8">
        <f>'Christopher-Custodial'!G82+'Carley-Custodial'!G82</f>
        <v>0</v>
      </c>
      <c r="H82" s="8">
        <f>'Christopher-Custodial'!H82+'Carley-Custodial'!H82</f>
        <v>0</v>
      </c>
      <c r="I82" s="8">
        <f>'Christopher-Custodial'!I82+'Carley-Custodial'!I82</f>
        <v>0</v>
      </c>
      <c r="J82" s="8">
        <f>'Christopher-Custodial'!J82+'Carley-Custodial'!J82</f>
        <v>234.36675027230768</v>
      </c>
      <c r="K82" s="8">
        <f>'Christopher-Custodial'!K82+'Carley-Custodial'!K82</f>
        <v>0</v>
      </c>
      <c r="L82" s="8">
        <f>'Christopher-Custodial'!L82+'Carley-Custodial'!L82</f>
        <v>17900</v>
      </c>
      <c r="M82" s="8">
        <f>'Christopher-Custodial'!M82+'Carley-Custodial'!M82</f>
        <v>1547.0693856771477</v>
      </c>
      <c r="N82" s="8">
        <f>'Christopher-Custodial'!N82+'Carley-Custodial'!N82</f>
        <v>23971.041777503073</v>
      </c>
      <c r="S82" s="6">
        <f t="shared" si="18"/>
        <v>300</v>
      </c>
      <c r="T82" s="6">
        <f t="shared" si="19"/>
        <v>0</v>
      </c>
      <c r="U82" s="6">
        <f t="shared" si="20"/>
        <v>300</v>
      </c>
    </row>
    <row r="83" spans="1:21" x14ac:dyDescent="0.25">
      <c r="A83" s="11">
        <v>37864</v>
      </c>
      <c r="B83" s="5">
        <f t="shared" si="15"/>
        <v>36</v>
      </c>
      <c r="C83" s="5">
        <f t="shared" si="16"/>
        <v>11</v>
      </c>
      <c r="D83" s="5">
        <f t="shared" si="17"/>
        <v>8</v>
      </c>
      <c r="E83" s="8">
        <f>'Christopher-Custodial'!E83+'Carley-Custodial'!E83</f>
        <v>300</v>
      </c>
      <c r="F83" s="8">
        <f>'Christopher-Custodial'!F83+'Carley-Custodial'!F83</f>
        <v>0</v>
      </c>
      <c r="G83" s="8">
        <f>'Christopher-Custodial'!G83+'Carley-Custodial'!G83</f>
        <v>0</v>
      </c>
      <c r="H83" s="8">
        <f>'Christopher-Custodial'!H83+'Carley-Custodial'!H83</f>
        <v>0</v>
      </c>
      <c r="I83" s="8">
        <f>'Christopher-Custodial'!I83+'Carley-Custodial'!I83</f>
        <v>0</v>
      </c>
      <c r="J83" s="8">
        <f>'Christopher-Custodial'!J83+'Carley-Custodial'!J83</f>
        <v>239.71041777503075</v>
      </c>
      <c r="K83" s="8">
        <f>'Christopher-Custodial'!K83+'Carley-Custodial'!K83</f>
        <v>0</v>
      </c>
      <c r="L83" s="8">
        <f>'Christopher-Custodial'!L83+'Carley-Custodial'!L83</f>
        <v>18200</v>
      </c>
      <c r="M83" s="8">
        <f>'Christopher-Custodial'!M83+'Carley-Custodial'!M83</f>
        <v>1786.7798034521784</v>
      </c>
      <c r="N83" s="8">
        <f>'Christopher-Custodial'!N83+'Carley-Custodial'!N83</f>
        <v>24510.752195278103</v>
      </c>
      <c r="S83" s="6">
        <f t="shared" si="18"/>
        <v>300</v>
      </c>
      <c r="T83" s="6">
        <f t="shared" si="19"/>
        <v>0</v>
      </c>
      <c r="U83" s="6">
        <f t="shared" si="20"/>
        <v>300</v>
      </c>
    </row>
    <row r="84" spans="1:21" x14ac:dyDescent="0.25">
      <c r="A84" s="11">
        <v>37894</v>
      </c>
      <c r="B84" s="5">
        <f t="shared" si="15"/>
        <v>36</v>
      </c>
      <c r="C84" s="5">
        <f t="shared" si="16"/>
        <v>11</v>
      </c>
      <c r="D84" s="5">
        <f t="shared" si="17"/>
        <v>8</v>
      </c>
      <c r="E84" s="8">
        <f>'Christopher-Custodial'!E84+'Carley-Custodial'!E84</f>
        <v>300</v>
      </c>
      <c r="F84" s="8">
        <f>'Christopher-Custodial'!F84+'Carley-Custodial'!F84</f>
        <v>0</v>
      </c>
      <c r="G84" s="8">
        <f>'Christopher-Custodial'!G84+'Carley-Custodial'!G84</f>
        <v>0</v>
      </c>
      <c r="H84" s="8">
        <f>'Christopher-Custodial'!H84+'Carley-Custodial'!H84</f>
        <v>0</v>
      </c>
      <c r="I84" s="8">
        <f>'Christopher-Custodial'!I84+'Carley-Custodial'!I84</f>
        <v>0</v>
      </c>
      <c r="J84" s="8">
        <f>'Christopher-Custodial'!J84+'Carley-Custodial'!J84</f>
        <v>245.10752195278104</v>
      </c>
      <c r="K84" s="8">
        <f>'Christopher-Custodial'!K84+'Carley-Custodial'!K84</f>
        <v>0</v>
      </c>
      <c r="L84" s="8">
        <f>'Christopher-Custodial'!L84+'Carley-Custodial'!L84</f>
        <v>18500</v>
      </c>
      <c r="M84" s="8">
        <f>'Christopher-Custodial'!M84+'Carley-Custodial'!M84</f>
        <v>2031.8873254049595</v>
      </c>
      <c r="N84" s="8">
        <f>'Christopher-Custodial'!N84+'Carley-Custodial'!N84</f>
        <v>25055.859717230887</v>
      </c>
      <c r="S84" s="6">
        <f t="shared" si="18"/>
        <v>300</v>
      </c>
      <c r="T84" s="6">
        <f t="shared" si="19"/>
        <v>0</v>
      </c>
      <c r="U84" s="6">
        <f t="shared" si="20"/>
        <v>300</v>
      </c>
    </row>
    <row r="85" spans="1:21" x14ac:dyDescent="0.25">
      <c r="A85" s="11">
        <v>37925</v>
      </c>
      <c r="B85" s="5">
        <f t="shared" si="15"/>
        <v>36</v>
      </c>
      <c r="C85" s="5">
        <f t="shared" si="16"/>
        <v>11</v>
      </c>
      <c r="D85" s="5">
        <f t="shared" si="17"/>
        <v>8</v>
      </c>
      <c r="E85" s="8">
        <f>'Christopher-Custodial'!E85+'Carley-Custodial'!E85</f>
        <v>300</v>
      </c>
      <c r="F85" s="8">
        <f>'Christopher-Custodial'!F85+'Carley-Custodial'!F85</f>
        <v>0</v>
      </c>
      <c r="G85" s="8">
        <f>'Christopher-Custodial'!G85+'Carley-Custodial'!G85</f>
        <v>0</v>
      </c>
      <c r="H85" s="8">
        <f>'Christopher-Custodial'!H85+'Carley-Custodial'!H85</f>
        <v>0</v>
      </c>
      <c r="I85" s="8">
        <f>'Christopher-Custodial'!I85+'Carley-Custodial'!I85</f>
        <v>0</v>
      </c>
      <c r="J85" s="8">
        <f>'Christopher-Custodial'!J85+'Carley-Custodial'!J85</f>
        <v>250.55859717230885</v>
      </c>
      <c r="K85" s="8">
        <f>'Christopher-Custodial'!K85+'Carley-Custodial'!K85</f>
        <v>0</v>
      </c>
      <c r="L85" s="8">
        <f>'Christopher-Custodial'!L85+'Carley-Custodial'!L85</f>
        <v>18800</v>
      </c>
      <c r="M85" s="8">
        <f>'Christopher-Custodial'!M85+'Carley-Custodial'!M85</f>
        <v>2282.4459225772684</v>
      </c>
      <c r="N85" s="8">
        <f>'Christopher-Custodial'!N85+'Carley-Custodial'!N85</f>
        <v>25606.418314403192</v>
      </c>
      <c r="S85" s="6">
        <f t="shared" si="18"/>
        <v>300</v>
      </c>
      <c r="T85" s="6">
        <f t="shared" si="19"/>
        <v>0</v>
      </c>
      <c r="U85" s="6">
        <f t="shared" si="20"/>
        <v>300</v>
      </c>
    </row>
    <row r="86" spans="1:21" x14ac:dyDescent="0.25">
      <c r="A86" s="11">
        <v>37955</v>
      </c>
      <c r="B86" s="5">
        <f t="shared" ref="B86:B101" si="21">ROUND((A86-$B$1-210)/365,0)</f>
        <v>36</v>
      </c>
      <c r="C86" s="5">
        <f t="shared" ref="C86:C101" si="22">ROUND((A86-$C$1-210)/365,0)</f>
        <v>11</v>
      </c>
      <c r="D86" s="5">
        <f t="shared" ref="D86:D101" si="23">ROUND((A86-$D$1-210)/365,0)</f>
        <v>8</v>
      </c>
      <c r="E86" s="8">
        <f>'Christopher-Custodial'!E86+'Carley-Custodial'!E86</f>
        <v>300</v>
      </c>
      <c r="F86" s="8">
        <f>'Christopher-Custodial'!F86+'Carley-Custodial'!F86</f>
        <v>0</v>
      </c>
      <c r="G86" s="8">
        <f>'Christopher-Custodial'!G86+'Carley-Custodial'!G86</f>
        <v>0</v>
      </c>
      <c r="H86" s="8">
        <f>'Christopher-Custodial'!H86+'Carley-Custodial'!H86</f>
        <v>0</v>
      </c>
      <c r="I86" s="8">
        <f>'Christopher-Custodial'!I86+'Carley-Custodial'!I86</f>
        <v>0</v>
      </c>
      <c r="J86" s="8">
        <f>'Christopher-Custodial'!J86+'Carley-Custodial'!J86</f>
        <v>256.06418314403192</v>
      </c>
      <c r="K86" s="8">
        <f>'Christopher-Custodial'!K86+'Carley-Custodial'!K86</f>
        <v>0</v>
      </c>
      <c r="L86" s="8">
        <f>'Christopher-Custodial'!L86+'Carley-Custodial'!L86</f>
        <v>19100</v>
      </c>
      <c r="M86" s="8">
        <f>'Christopher-Custodial'!M86+'Carley-Custodial'!M86</f>
        <v>2538.5101057213005</v>
      </c>
      <c r="N86" s="8">
        <f>'Christopher-Custodial'!N86+'Carley-Custodial'!N86</f>
        <v>26162.482497547226</v>
      </c>
      <c r="S86" s="6">
        <f t="shared" si="18"/>
        <v>300</v>
      </c>
      <c r="T86" s="6">
        <f t="shared" si="19"/>
        <v>0</v>
      </c>
      <c r="U86" s="6">
        <f t="shared" si="20"/>
        <v>300</v>
      </c>
    </row>
    <row r="87" spans="1:21" x14ac:dyDescent="0.25">
      <c r="A87" s="11">
        <v>37986</v>
      </c>
      <c r="B87" s="5">
        <f t="shared" si="21"/>
        <v>36</v>
      </c>
      <c r="C87" s="5">
        <f t="shared" si="22"/>
        <v>11</v>
      </c>
      <c r="D87" s="5">
        <f t="shared" si="23"/>
        <v>8</v>
      </c>
      <c r="E87" s="8">
        <f>'Christopher-Custodial'!E87+'Carley-Custodial'!E87</f>
        <v>300</v>
      </c>
      <c r="F87" s="8">
        <f>'Christopher-Custodial'!F87+'Carley-Custodial'!F87</f>
        <v>0</v>
      </c>
      <c r="G87" s="8">
        <f>'Christopher-Custodial'!G87+'Carley-Custodial'!G87</f>
        <v>0</v>
      </c>
      <c r="H87" s="8">
        <f>'Christopher-Custodial'!H87+'Carley-Custodial'!H87</f>
        <v>0</v>
      </c>
      <c r="I87" s="8">
        <f>'Christopher-Custodial'!I87+'Carley-Custodial'!I87</f>
        <v>0</v>
      </c>
      <c r="J87" s="8">
        <f>'Christopher-Custodial'!J87+'Carley-Custodial'!J87</f>
        <v>261.62482497547222</v>
      </c>
      <c r="K87" s="8">
        <f>'Christopher-Custodial'!K87+'Carley-Custodial'!K87</f>
        <v>0</v>
      </c>
      <c r="L87" s="8">
        <f>'Christopher-Custodial'!L87+'Carley-Custodial'!L87</f>
        <v>19400</v>
      </c>
      <c r="M87" s="8">
        <f>'Christopher-Custodial'!M87+'Carley-Custodial'!M87</f>
        <v>2800.1349306967732</v>
      </c>
      <c r="N87" s="8">
        <f>'Christopher-Custodial'!N87+'Carley-Custodial'!N87</f>
        <v>26724.107322522697</v>
      </c>
      <c r="P87" s="8">
        <f>M87</f>
        <v>2800.1349306967732</v>
      </c>
      <c r="Q87" s="8">
        <f>'Christopher-Custodial'!Q87+'Carley-Custodial'!Q87</f>
        <v>257.28800349878441</v>
      </c>
      <c r="S87" s="6">
        <f t="shared" si="18"/>
        <v>300</v>
      </c>
      <c r="T87" s="6">
        <f t="shared" si="19"/>
        <v>0</v>
      </c>
      <c r="U87" s="6">
        <f t="shared" si="20"/>
        <v>300</v>
      </c>
    </row>
    <row r="88" spans="1:21" x14ac:dyDescent="0.25">
      <c r="A88" s="11">
        <v>38017</v>
      </c>
      <c r="B88" s="5">
        <f t="shared" si="21"/>
        <v>36</v>
      </c>
      <c r="C88" s="5">
        <f t="shared" si="22"/>
        <v>11</v>
      </c>
      <c r="D88" s="5">
        <f t="shared" si="23"/>
        <v>8</v>
      </c>
      <c r="E88" s="8">
        <f>'Christopher-Custodial'!E88+'Carley-Custodial'!E88</f>
        <v>300</v>
      </c>
      <c r="F88" s="8">
        <f>'Christopher-Custodial'!F88+'Carley-Custodial'!F88</f>
        <v>0</v>
      </c>
      <c r="G88" s="8">
        <f>'Christopher-Custodial'!G88+'Carley-Custodial'!G88</f>
        <v>0</v>
      </c>
      <c r="H88" s="8">
        <f>'Christopher-Custodial'!H88+'Carley-Custodial'!H88</f>
        <v>-1000</v>
      </c>
      <c r="I88" s="8">
        <f>'Christopher-Custodial'!I88+'Carley-Custodial'!I88</f>
        <v>0</v>
      </c>
      <c r="J88" s="8">
        <f>'Christopher-Custodial'!J88+'Carley-Custodial'!J88</f>
        <v>267.24107322522696</v>
      </c>
      <c r="K88" s="8">
        <f>'Christopher-Custodial'!K88+'Carley-Custodial'!K88</f>
        <v>0</v>
      </c>
      <c r="L88" s="8">
        <f>'Christopher-Custodial'!L88+'Carley-Custodial'!L88</f>
        <v>19700</v>
      </c>
      <c r="M88" s="8">
        <f>'Christopher-Custodial'!M88+'Carley-Custodial'!M88</f>
        <v>267.24107322522696</v>
      </c>
      <c r="N88" s="8">
        <f>'Christopher-Custodial'!N88+'Carley-Custodial'!N88</f>
        <v>26291.348395747926</v>
      </c>
      <c r="S88" s="6">
        <f t="shared" si="18"/>
        <v>300</v>
      </c>
      <c r="T88" s="6">
        <f t="shared" si="19"/>
        <v>0</v>
      </c>
      <c r="U88" s="6">
        <f t="shared" si="20"/>
        <v>300</v>
      </c>
    </row>
    <row r="89" spans="1:21" x14ac:dyDescent="0.25">
      <c r="A89" s="11">
        <v>38046</v>
      </c>
      <c r="B89" s="5">
        <f t="shared" si="21"/>
        <v>36</v>
      </c>
      <c r="C89" s="5">
        <f t="shared" si="22"/>
        <v>11</v>
      </c>
      <c r="D89" s="5">
        <f t="shared" si="23"/>
        <v>9</v>
      </c>
      <c r="E89" s="8">
        <f>'Christopher-Custodial'!E89+'Carley-Custodial'!E89</f>
        <v>300</v>
      </c>
      <c r="F89" s="8">
        <f>'Christopher-Custodial'!F89+'Carley-Custodial'!F89</f>
        <v>0</v>
      </c>
      <c r="G89" s="8">
        <f>'Christopher-Custodial'!G89+'Carley-Custodial'!G89</f>
        <v>0</v>
      </c>
      <c r="H89" s="8">
        <f>'Christopher-Custodial'!H89+'Carley-Custodial'!H89</f>
        <v>0</v>
      </c>
      <c r="I89" s="8">
        <f>'Christopher-Custodial'!I89+'Carley-Custodial'!I89</f>
        <v>0</v>
      </c>
      <c r="J89" s="8">
        <f>'Christopher-Custodial'!J89+'Carley-Custodial'!J89</f>
        <v>262.91348395747923</v>
      </c>
      <c r="K89" s="8">
        <f>'Christopher-Custodial'!K89+'Carley-Custodial'!K89</f>
        <v>0</v>
      </c>
      <c r="L89" s="8">
        <f>'Christopher-Custodial'!L89+'Carley-Custodial'!L89</f>
        <v>20000</v>
      </c>
      <c r="M89" s="8">
        <f>'Christopher-Custodial'!M89+'Carley-Custodial'!M89</f>
        <v>530.15455718270618</v>
      </c>
      <c r="N89" s="8">
        <f>'Christopher-Custodial'!N89+'Carley-Custodial'!N89</f>
        <v>26854.261879705402</v>
      </c>
      <c r="S89" s="6">
        <f t="shared" si="18"/>
        <v>300</v>
      </c>
      <c r="T89" s="6">
        <f t="shared" si="19"/>
        <v>0</v>
      </c>
      <c r="U89" s="6">
        <f t="shared" si="20"/>
        <v>300</v>
      </c>
    </row>
    <row r="90" spans="1:21" x14ac:dyDescent="0.25">
      <c r="A90" s="11">
        <v>38077</v>
      </c>
      <c r="B90" s="5">
        <f t="shared" si="21"/>
        <v>36</v>
      </c>
      <c r="C90" s="5">
        <f t="shared" si="22"/>
        <v>11</v>
      </c>
      <c r="D90" s="5">
        <f t="shared" si="23"/>
        <v>9</v>
      </c>
      <c r="E90" s="8">
        <f>'Christopher-Custodial'!E90+'Carley-Custodial'!E90</f>
        <v>300</v>
      </c>
      <c r="F90" s="8">
        <f>'Christopher-Custodial'!F90+'Carley-Custodial'!F90</f>
        <v>0</v>
      </c>
      <c r="G90" s="8">
        <f>'Christopher-Custodial'!G90+'Carley-Custodial'!G90</f>
        <v>0</v>
      </c>
      <c r="H90" s="8">
        <f>'Christopher-Custodial'!H90+'Carley-Custodial'!H90</f>
        <v>0</v>
      </c>
      <c r="I90" s="8">
        <f>'Christopher-Custodial'!I90+'Carley-Custodial'!I90</f>
        <v>0</v>
      </c>
      <c r="J90" s="8">
        <f>'Christopher-Custodial'!J90+'Carley-Custodial'!J90</f>
        <v>268.54261879705405</v>
      </c>
      <c r="K90" s="8">
        <f>'Christopher-Custodial'!K90+'Carley-Custodial'!K90</f>
        <v>0</v>
      </c>
      <c r="L90" s="8">
        <f>'Christopher-Custodial'!L90+'Carley-Custodial'!L90</f>
        <v>20300</v>
      </c>
      <c r="M90" s="8">
        <f>'Christopher-Custodial'!M90+'Carley-Custodial'!M90</f>
        <v>798.69717597976023</v>
      </c>
      <c r="N90" s="8">
        <f>'Christopher-Custodial'!N90+'Carley-Custodial'!N90</f>
        <v>27422.804498502457</v>
      </c>
      <c r="S90" s="6">
        <f t="shared" si="18"/>
        <v>300</v>
      </c>
      <c r="T90" s="6">
        <f t="shared" si="19"/>
        <v>0</v>
      </c>
      <c r="U90" s="6">
        <f t="shared" si="20"/>
        <v>300</v>
      </c>
    </row>
    <row r="91" spans="1:21" x14ac:dyDescent="0.25">
      <c r="A91" s="11">
        <v>38107</v>
      </c>
      <c r="B91" s="5">
        <f t="shared" si="21"/>
        <v>37</v>
      </c>
      <c r="C91" s="5">
        <f t="shared" si="22"/>
        <v>12</v>
      </c>
      <c r="D91" s="5">
        <f t="shared" si="23"/>
        <v>9</v>
      </c>
      <c r="E91" s="8">
        <f>'Christopher-Custodial'!E91+'Carley-Custodial'!E91</f>
        <v>300</v>
      </c>
      <c r="F91" s="8">
        <f>'Christopher-Custodial'!F91+'Carley-Custodial'!F91</f>
        <v>0</v>
      </c>
      <c r="G91" s="8">
        <f>'Christopher-Custodial'!G91+'Carley-Custodial'!G91</f>
        <v>0</v>
      </c>
      <c r="H91" s="8">
        <f>'Christopher-Custodial'!H91+'Carley-Custodial'!H91</f>
        <v>0</v>
      </c>
      <c r="I91" s="8">
        <f>'Christopher-Custodial'!I91+'Carley-Custodial'!I91</f>
        <v>-257.28800349878441</v>
      </c>
      <c r="J91" s="8">
        <f>'Christopher-Custodial'!J91+'Carley-Custodial'!J91</f>
        <v>274.22804498502455</v>
      </c>
      <c r="K91" s="8">
        <f>'Christopher-Custodial'!K91+'Carley-Custodial'!K91</f>
        <v>0</v>
      </c>
      <c r="L91" s="8">
        <f>'Christopher-Custodial'!L91+'Carley-Custodial'!L91</f>
        <v>20600</v>
      </c>
      <c r="M91" s="8">
        <f>'Christopher-Custodial'!M91+'Carley-Custodial'!M91</f>
        <v>1072.9252209647848</v>
      </c>
      <c r="N91" s="8">
        <f>'Christopher-Custodial'!N91+'Carley-Custodial'!N91</f>
        <v>27739.7445399887</v>
      </c>
      <c r="S91" s="6">
        <f t="shared" si="18"/>
        <v>300</v>
      </c>
      <c r="T91" s="6">
        <f t="shared" si="19"/>
        <v>0</v>
      </c>
      <c r="U91" s="6">
        <f t="shared" si="20"/>
        <v>300</v>
      </c>
    </row>
    <row r="92" spans="1:21" x14ac:dyDescent="0.25">
      <c r="A92" s="11">
        <v>38138</v>
      </c>
      <c r="B92" s="5">
        <f t="shared" si="21"/>
        <v>37</v>
      </c>
      <c r="C92" s="5">
        <f t="shared" si="22"/>
        <v>12</v>
      </c>
      <c r="D92" s="5">
        <f t="shared" si="23"/>
        <v>9</v>
      </c>
      <c r="E92" s="8">
        <f>'Christopher-Custodial'!E92+'Carley-Custodial'!E92</f>
        <v>300</v>
      </c>
      <c r="F92" s="8">
        <f>'Christopher-Custodial'!F92+'Carley-Custodial'!F92</f>
        <v>0</v>
      </c>
      <c r="G92" s="8">
        <f>'Christopher-Custodial'!G92+'Carley-Custodial'!G92</f>
        <v>0</v>
      </c>
      <c r="H92" s="8">
        <f>'Christopher-Custodial'!H92+'Carley-Custodial'!H92</f>
        <v>0</v>
      </c>
      <c r="I92" s="8">
        <f>'Christopher-Custodial'!I92+'Carley-Custodial'!I92</f>
        <v>0</v>
      </c>
      <c r="J92" s="8">
        <f>'Christopher-Custodial'!J92+'Carley-Custodial'!J92</f>
        <v>277.39744539988698</v>
      </c>
      <c r="K92" s="8">
        <f>'Christopher-Custodial'!K92+'Carley-Custodial'!K92</f>
        <v>0</v>
      </c>
      <c r="L92" s="8">
        <f>'Christopher-Custodial'!L92+'Carley-Custodial'!L92</f>
        <v>20900</v>
      </c>
      <c r="M92" s="8">
        <f>'Christopher-Custodial'!M92+'Carley-Custodial'!M92</f>
        <v>1350.3226663646719</v>
      </c>
      <c r="N92" s="8">
        <f>'Christopher-Custodial'!N92+'Carley-Custodial'!N92</f>
        <v>28317.141985388582</v>
      </c>
      <c r="S92" s="6">
        <f t="shared" si="18"/>
        <v>300</v>
      </c>
      <c r="T92" s="6">
        <f t="shared" si="19"/>
        <v>0</v>
      </c>
      <c r="U92" s="6">
        <f t="shared" si="20"/>
        <v>300</v>
      </c>
    </row>
    <row r="93" spans="1:21" x14ac:dyDescent="0.25">
      <c r="A93" s="11">
        <v>38168</v>
      </c>
      <c r="B93" s="5">
        <f t="shared" si="21"/>
        <v>37</v>
      </c>
      <c r="C93" s="5">
        <f t="shared" si="22"/>
        <v>12</v>
      </c>
      <c r="D93" s="5">
        <f t="shared" si="23"/>
        <v>9</v>
      </c>
      <c r="E93" s="8">
        <f>'Christopher-Custodial'!E93+'Carley-Custodial'!E93</f>
        <v>300</v>
      </c>
      <c r="F93" s="8">
        <f>'Christopher-Custodial'!F93+'Carley-Custodial'!F93</f>
        <v>0</v>
      </c>
      <c r="G93" s="8">
        <f>'Christopher-Custodial'!G93+'Carley-Custodial'!G93</f>
        <v>0</v>
      </c>
      <c r="H93" s="8">
        <f>'Christopher-Custodial'!H93+'Carley-Custodial'!H93</f>
        <v>0</v>
      </c>
      <c r="I93" s="8">
        <f>'Christopher-Custodial'!I93+'Carley-Custodial'!I93</f>
        <v>0</v>
      </c>
      <c r="J93" s="8">
        <f>'Christopher-Custodial'!J93+'Carley-Custodial'!J93</f>
        <v>283.17141985388582</v>
      </c>
      <c r="K93" s="8">
        <f>'Christopher-Custodial'!K93+'Carley-Custodial'!K93</f>
        <v>0</v>
      </c>
      <c r="L93" s="8">
        <f>'Christopher-Custodial'!L93+'Carley-Custodial'!L93</f>
        <v>21200</v>
      </c>
      <c r="M93" s="8">
        <f>'Christopher-Custodial'!M93+'Carley-Custodial'!M93</f>
        <v>1633.4940862185576</v>
      </c>
      <c r="N93" s="8">
        <f>'Christopher-Custodial'!N93+'Carley-Custodial'!N93</f>
        <v>28900.313405242468</v>
      </c>
      <c r="S93" s="6">
        <f t="shared" si="18"/>
        <v>300</v>
      </c>
      <c r="T93" s="6">
        <f t="shared" si="19"/>
        <v>0</v>
      </c>
      <c r="U93" s="6">
        <f t="shared" si="20"/>
        <v>300</v>
      </c>
    </row>
    <row r="94" spans="1:21" x14ac:dyDescent="0.25">
      <c r="A94" s="11">
        <v>38199</v>
      </c>
      <c r="B94" s="5">
        <f t="shared" si="21"/>
        <v>37</v>
      </c>
      <c r="C94" s="5">
        <f t="shared" si="22"/>
        <v>12</v>
      </c>
      <c r="D94" s="5">
        <f t="shared" si="23"/>
        <v>9</v>
      </c>
      <c r="E94" s="8">
        <f>'Christopher-Custodial'!E94+'Carley-Custodial'!E94</f>
        <v>300</v>
      </c>
      <c r="F94" s="8">
        <f>'Christopher-Custodial'!F94+'Carley-Custodial'!F94</f>
        <v>0</v>
      </c>
      <c r="G94" s="8">
        <f>'Christopher-Custodial'!G94+'Carley-Custodial'!G94</f>
        <v>0</v>
      </c>
      <c r="H94" s="8">
        <f>'Christopher-Custodial'!H94+'Carley-Custodial'!H94</f>
        <v>0</v>
      </c>
      <c r="I94" s="8">
        <f>'Christopher-Custodial'!I94+'Carley-Custodial'!I94</f>
        <v>0</v>
      </c>
      <c r="J94" s="8">
        <f>'Christopher-Custodial'!J94+'Carley-Custodial'!J94</f>
        <v>289.00313405242468</v>
      </c>
      <c r="K94" s="8">
        <f>'Christopher-Custodial'!K94+'Carley-Custodial'!K94</f>
        <v>0</v>
      </c>
      <c r="L94" s="8">
        <f>'Christopher-Custodial'!L94+'Carley-Custodial'!L94</f>
        <v>21500</v>
      </c>
      <c r="M94" s="8">
        <f>'Christopher-Custodial'!M94+'Carley-Custodial'!M94</f>
        <v>1922.4972202709823</v>
      </c>
      <c r="N94" s="8">
        <f>'Christopher-Custodial'!N94+'Carley-Custodial'!N94</f>
        <v>29489.316539294894</v>
      </c>
      <c r="S94" s="6">
        <f t="shared" si="18"/>
        <v>300</v>
      </c>
      <c r="T94" s="6">
        <f t="shared" si="19"/>
        <v>0</v>
      </c>
      <c r="U94" s="6">
        <f t="shared" si="20"/>
        <v>300</v>
      </c>
    </row>
    <row r="95" spans="1:21" x14ac:dyDescent="0.25">
      <c r="A95" s="11">
        <v>38230</v>
      </c>
      <c r="B95" s="5">
        <f t="shared" si="21"/>
        <v>37</v>
      </c>
      <c r="C95" s="5">
        <f t="shared" si="22"/>
        <v>12</v>
      </c>
      <c r="D95" s="5">
        <f t="shared" si="23"/>
        <v>9</v>
      </c>
      <c r="E95" s="8">
        <f>'Christopher-Custodial'!E95+'Carley-Custodial'!E95</f>
        <v>300</v>
      </c>
      <c r="F95" s="8">
        <f>'Christopher-Custodial'!F95+'Carley-Custodial'!F95</f>
        <v>0</v>
      </c>
      <c r="G95" s="8">
        <f>'Christopher-Custodial'!G95+'Carley-Custodial'!G95</f>
        <v>0</v>
      </c>
      <c r="H95" s="8">
        <f>'Christopher-Custodial'!H95+'Carley-Custodial'!H95</f>
        <v>0</v>
      </c>
      <c r="I95" s="8">
        <f>'Christopher-Custodial'!I95+'Carley-Custodial'!I95</f>
        <v>0</v>
      </c>
      <c r="J95" s="8">
        <f>'Christopher-Custodial'!J95+'Carley-Custodial'!J95</f>
        <v>294.8931653929489</v>
      </c>
      <c r="K95" s="8">
        <f>'Christopher-Custodial'!K95+'Carley-Custodial'!K95</f>
        <v>0</v>
      </c>
      <c r="L95" s="8">
        <f>'Christopher-Custodial'!L95+'Carley-Custodial'!L95</f>
        <v>21800</v>
      </c>
      <c r="M95" s="8">
        <f>'Christopher-Custodial'!M95+'Carley-Custodial'!M95</f>
        <v>2217.3903856639313</v>
      </c>
      <c r="N95" s="8">
        <f>'Christopher-Custodial'!N95+'Carley-Custodial'!N95</f>
        <v>30084.209704687841</v>
      </c>
      <c r="S95" s="6">
        <f t="shared" si="18"/>
        <v>300</v>
      </c>
      <c r="T95" s="6">
        <f t="shared" si="19"/>
        <v>0</v>
      </c>
      <c r="U95" s="6">
        <f t="shared" si="20"/>
        <v>300</v>
      </c>
    </row>
    <row r="96" spans="1:21" x14ac:dyDescent="0.25">
      <c r="A96" s="11">
        <v>38260</v>
      </c>
      <c r="B96" s="5">
        <f t="shared" si="21"/>
        <v>37</v>
      </c>
      <c r="C96" s="5">
        <f t="shared" si="22"/>
        <v>12</v>
      </c>
      <c r="D96" s="5">
        <f t="shared" si="23"/>
        <v>9</v>
      </c>
      <c r="E96" s="8">
        <f>'Christopher-Custodial'!E96+'Carley-Custodial'!E96</f>
        <v>300</v>
      </c>
      <c r="F96" s="8">
        <f>'Christopher-Custodial'!F96+'Carley-Custodial'!F96</f>
        <v>0</v>
      </c>
      <c r="G96" s="8">
        <f>'Christopher-Custodial'!G96+'Carley-Custodial'!G96</f>
        <v>0</v>
      </c>
      <c r="H96" s="8">
        <f>'Christopher-Custodial'!H96+'Carley-Custodial'!H96</f>
        <v>0</v>
      </c>
      <c r="I96" s="8">
        <f>'Christopher-Custodial'!I96+'Carley-Custodial'!I96</f>
        <v>0</v>
      </c>
      <c r="J96" s="8">
        <f>'Christopher-Custodial'!J96+'Carley-Custodial'!J96</f>
        <v>300.84209704687839</v>
      </c>
      <c r="K96" s="8">
        <f>'Christopher-Custodial'!K96+'Carley-Custodial'!K96</f>
        <v>0</v>
      </c>
      <c r="L96" s="8">
        <f>'Christopher-Custodial'!L96+'Carley-Custodial'!L96</f>
        <v>22100</v>
      </c>
      <c r="M96" s="8">
        <f>'Christopher-Custodial'!M96+'Carley-Custodial'!M96</f>
        <v>2518.2324827108096</v>
      </c>
      <c r="N96" s="8">
        <f>'Christopher-Custodial'!N96+'Carley-Custodial'!N96</f>
        <v>30685.05180173472</v>
      </c>
      <c r="S96" s="6">
        <f t="shared" si="18"/>
        <v>300</v>
      </c>
      <c r="T96" s="6">
        <f t="shared" si="19"/>
        <v>0</v>
      </c>
      <c r="U96" s="6">
        <f t="shared" si="20"/>
        <v>300</v>
      </c>
    </row>
    <row r="97" spans="1:21" x14ac:dyDescent="0.25">
      <c r="A97" s="11">
        <v>38291</v>
      </c>
      <c r="B97" s="5">
        <f t="shared" si="21"/>
        <v>37</v>
      </c>
      <c r="C97" s="5">
        <f t="shared" si="22"/>
        <v>12</v>
      </c>
      <c r="D97" s="5">
        <f t="shared" si="23"/>
        <v>9</v>
      </c>
      <c r="E97" s="8">
        <f>'Christopher-Custodial'!E97+'Carley-Custodial'!E97</f>
        <v>300</v>
      </c>
      <c r="F97" s="8">
        <f>'Christopher-Custodial'!F97+'Carley-Custodial'!F97</f>
        <v>0</v>
      </c>
      <c r="G97" s="8">
        <f>'Christopher-Custodial'!G97+'Carley-Custodial'!G97</f>
        <v>0</v>
      </c>
      <c r="H97" s="8">
        <f>'Christopher-Custodial'!H97+'Carley-Custodial'!H97</f>
        <v>0</v>
      </c>
      <c r="I97" s="8">
        <f>'Christopher-Custodial'!I97+'Carley-Custodial'!I97</f>
        <v>0</v>
      </c>
      <c r="J97" s="8">
        <f>'Christopher-Custodial'!J97+'Carley-Custodial'!J97</f>
        <v>306.85051801734721</v>
      </c>
      <c r="K97" s="8">
        <f>'Christopher-Custodial'!K97+'Carley-Custodial'!K97</f>
        <v>0</v>
      </c>
      <c r="L97" s="8">
        <f>'Christopher-Custodial'!L97+'Carley-Custodial'!L97</f>
        <v>22400</v>
      </c>
      <c r="M97" s="8">
        <f>'Christopher-Custodial'!M97+'Carley-Custodial'!M97</f>
        <v>2825.083000728157</v>
      </c>
      <c r="N97" s="8">
        <f>'Christopher-Custodial'!N97+'Carley-Custodial'!N97</f>
        <v>31291.902319752066</v>
      </c>
      <c r="S97" s="6">
        <f t="shared" si="18"/>
        <v>300</v>
      </c>
      <c r="T97" s="6">
        <f t="shared" si="19"/>
        <v>0</v>
      </c>
      <c r="U97" s="6">
        <f t="shared" si="20"/>
        <v>300</v>
      </c>
    </row>
    <row r="98" spans="1:21" x14ac:dyDescent="0.25">
      <c r="A98" s="11">
        <v>38321</v>
      </c>
      <c r="B98" s="5">
        <f t="shared" si="21"/>
        <v>37</v>
      </c>
      <c r="C98" s="5">
        <f t="shared" si="22"/>
        <v>12</v>
      </c>
      <c r="D98" s="5">
        <f t="shared" si="23"/>
        <v>9</v>
      </c>
      <c r="E98" s="8">
        <f>'Christopher-Custodial'!E98+'Carley-Custodial'!E98</f>
        <v>300</v>
      </c>
      <c r="F98" s="8">
        <f>'Christopher-Custodial'!F98+'Carley-Custodial'!F98</f>
        <v>0</v>
      </c>
      <c r="G98" s="8">
        <f>'Christopher-Custodial'!G98+'Carley-Custodial'!G98</f>
        <v>0</v>
      </c>
      <c r="H98" s="8">
        <f>'Christopher-Custodial'!H98+'Carley-Custodial'!H98</f>
        <v>0</v>
      </c>
      <c r="I98" s="8">
        <f>'Christopher-Custodial'!I98+'Carley-Custodial'!I98</f>
        <v>0</v>
      </c>
      <c r="J98" s="8">
        <f>'Christopher-Custodial'!J98+'Carley-Custodial'!J98</f>
        <v>312.91902319752069</v>
      </c>
      <c r="K98" s="8">
        <f>'Christopher-Custodial'!K98+'Carley-Custodial'!K98</f>
        <v>0</v>
      </c>
      <c r="L98" s="8">
        <f>'Christopher-Custodial'!L98+'Carley-Custodial'!L98</f>
        <v>22700</v>
      </c>
      <c r="M98" s="8">
        <f>'Christopher-Custodial'!M98+'Carley-Custodial'!M98</f>
        <v>3138.0020239256778</v>
      </c>
      <c r="N98" s="8">
        <f>'Christopher-Custodial'!N98+'Carley-Custodial'!N98</f>
        <v>31904.821342949585</v>
      </c>
      <c r="S98" s="6">
        <f t="shared" si="18"/>
        <v>300</v>
      </c>
      <c r="T98" s="6">
        <f t="shared" si="19"/>
        <v>0</v>
      </c>
      <c r="U98" s="6">
        <f t="shared" si="20"/>
        <v>300</v>
      </c>
    </row>
    <row r="99" spans="1:21" x14ac:dyDescent="0.25">
      <c r="A99" s="11">
        <v>38352</v>
      </c>
      <c r="B99" s="5">
        <f t="shared" si="21"/>
        <v>37</v>
      </c>
      <c r="C99" s="5">
        <f t="shared" si="22"/>
        <v>12</v>
      </c>
      <c r="D99" s="5">
        <f t="shared" si="23"/>
        <v>9</v>
      </c>
      <c r="E99" s="8">
        <f>'Christopher-Custodial'!E99+'Carley-Custodial'!E99</f>
        <v>300</v>
      </c>
      <c r="F99" s="8">
        <f>'Christopher-Custodial'!F99+'Carley-Custodial'!F99</f>
        <v>0</v>
      </c>
      <c r="G99" s="8">
        <f>'Christopher-Custodial'!G99+'Carley-Custodial'!G99</f>
        <v>0</v>
      </c>
      <c r="H99" s="8">
        <f>'Christopher-Custodial'!H99+'Carley-Custodial'!H99</f>
        <v>0</v>
      </c>
      <c r="I99" s="8">
        <f>'Christopher-Custodial'!I99+'Carley-Custodial'!I99</f>
        <v>0</v>
      </c>
      <c r="J99" s="8">
        <f>'Christopher-Custodial'!J99+'Carley-Custodial'!J99</f>
        <v>319.04821342949583</v>
      </c>
      <c r="K99" s="8">
        <f>'Christopher-Custodial'!K99+'Carley-Custodial'!K99</f>
        <v>0</v>
      </c>
      <c r="L99" s="8">
        <f>'Christopher-Custodial'!L99+'Carley-Custodial'!L99</f>
        <v>23000</v>
      </c>
      <c r="M99" s="8">
        <f>'Christopher-Custodial'!M99+'Carley-Custodial'!M99</f>
        <v>3457.0502373551735</v>
      </c>
      <c r="N99" s="8">
        <f>'Christopher-Custodial'!N99+'Carley-Custodial'!N99</f>
        <v>32523.869556379079</v>
      </c>
      <c r="P99" s="8">
        <f>M99</f>
        <v>3457.0502373551735</v>
      </c>
      <c r="Q99" s="8">
        <f>'Christopher-Custodial'!Q99+'Carley-Custodial'!Q99</f>
        <v>397.97406645944864</v>
      </c>
      <c r="S99" s="6">
        <f t="shared" si="18"/>
        <v>300</v>
      </c>
      <c r="T99" s="6">
        <f t="shared" si="19"/>
        <v>0</v>
      </c>
      <c r="U99" s="6">
        <f t="shared" si="20"/>
        <v>300</v>
      </c>
    </row>
    <row r="100" spans="1:21" x14ac:dyDescent="0.25">
      <c r="A100" s="11">
        <v>38383</v>
      </c>
      <c r="B100" s="5">
        <f t="shared" si="21"/>
        <v>37</v>
      </c>
      <c r="C100" s="5">
        <f t="shared" si="22"/>
        <v>12</v>
      </c>
      <c r="D100" s="5">
        <f t="shared" si="23"/>
        <v>9</v>
      </c>
      <c r="E100" s="8">
        <f>'Christopher-Custodial'!E100+'Carley-Custodial'!E100</f>
        <v>300</v>
      </c>
      <c r="F100" s="8">
        <f>'Christopher-Custodial'!F100+'Carley-Custodial'!F100</f>
        <v>0</v>
      </c>
      <c r="G100" s="8">
        <f>'Christopher-Custodial'!G100+'Carley-Custodial'!G100</f>
        <v>0</v>
      </c>
      <c r="H100" s="8">
        <f>'Christopher-Custodial'!H100+'Carley-Custodial'!H100</f>
        <v>-1000</v>
      </c>
      <c r="I100" s="8">
        <f>'Christopher-Custodial'!I100+'Carley-Custodial'!I100</f>
        <v>0</v>
      </c>
      <c r="J100" s="8">
        <f>'Christopher-Custodial'!J100+'Carley-Custodial'!J100</f>
        <v>325.23869556379077</v>
      </c>
      <c r="K100" s="8">
        <f>'Christopher-Custodial'!K100+'Carley-Custodial'!K100</f>
        <v>0</v>
      </c>
      <c r="L100" s="8">
        <f>'Christopher-Custodial'!L100+'Carley-Custodial'!L100</f>
        <v>23300</v>
      </c>
      <c r="M100" s="8">
        <f>'Christopher-Custodial'!M100+'Carley-Custodial'!M100</f>
        <v>325.23869556379077</v>
      </c>
      <c r="N100" s="8">
        <f>'Christopher-Custodial'!N100+'Carley-Custodial'!N100</f>
        <v>32149.108251942867</v>
      </c>
      <c r="S100" s="6">
        <f t="shared" si="18"/>
        <v>300</v>
      </c>
      <c r="T100" s="6">
        <f t="shared" si="19"/>
        <v>0</v>
      </c>
      <c r="U100" s="6">
        <f t="shared" si="20"/>
        <v>300</v>
      </c>
    </row>
    <row r="101" spans="1:21" x14ac:dyDescent="0.25">
      <c r="A101" s="11">
        <v>38411</v>
      </c>
      <c r="B101" s="5">
        <f t="shared" si="21"/>
        <v>37</v>
      </c>
      <c r="C101" s="5">
        <f t="shared" si="22"/>
        <v>12</v>
      </c>
      <c r="D101" s="5">
        <f t="shared" si="23"/>
        <v>10</v>
      </c>
      <c r="E101" s="8">
        <f>'Christopher-Custodial'!E101+'Carley-Custodial'!E101</f>
        <v>300</v>
      </c>
      <c r="F101" s="8">
        <f>'Christopher-Custodial'!F101+'Carley-Custodial'!F101</f>
        <v>0</v>
      </c>
      <c r="G101" s="8">
        <f>'Christopher-Custodial'!G101+'Carley-Custodial'!G101</f>
        <v>0</v>
      </c>
      <c r="H101" s="8">
        <f>'Christopher-Custodial'!H101+'Carley-Custodial'!H101</f>
        <v>0</v>
      </c>
      <c r="I101" s="8">
        <f>'Christopher-Custodial'!I101+'Carley-Custodial'!I101</f>
        <v>0</v>
      </c>
      <c r="J101" s="8">
        <f>'Christopher-Custodial'!J101+'Carley-Custodial'!J101</f>
        <v>321.49108251942869</v>
      </c>
      <c r="K101" s="8">
        <f>'Christopher-Custodial'!K101+'Carley-Custodial'!K101</f>
        <v>0</v>
      </c>
      <c r="L101" s="8">
        <f>'Christopher-Custodial'!L101+'Carley-Custodial'!L101</f>
        <v>23600</v>
      </c>
      <c r="M101" s="8">
        <f>'Christopher-Custodial'!M101+'Carley-Custodial'!M101</f>
        <v>646.72977808321946</v>
      </c>
      <c r="N101" s="8">
        <f>'Christopher-Custodial'!N101+'Carley-Custodial'!N101</f>
        <v>32770.599334462298</v>
      </c>
      <c r="S101" s="6">
        <f t="shared" si="18"/>
        <v>300</v>
      </c>
      <c r="T101" s="6">
        <f t="shared" si="19"/>
        <v>0</v>
      </c>
      <c r="U101" s="6">
        <f t="shared" si="20"/>
        <v>300</v>
      </c>
    </row>
    <row r="102" spans="1:21" x14ac:dyDescent="0.25">
      <c r="A102" s="11">
        <v>38442</v>
      </c>
      <c r="B102" s="5">
        <f t="shared" ref="B102:B117" si="24">ROUND((A102-$B$1-210)/365,0)</f>
        <v>37</v>
      </c>
      <c r="C102" s="5">
        <f t="shared" ref="C102:C117" si="25">ROUND((A102-$C$1-210)/365,0)</f>
        <v>12</v>
      </c>
      <c r="D102" s="5">
        <f t="shared" ref="D102:D117" si="26">ROUND((A102-$D$1-210)/365,0)</f>
        <v>10</v>
      </c>
      <c r="E102" s="8">
        <f>'Christopher-Custodial'!E102+'Carley-Custodial'!E102</f>
        <v>300</v>
      </c>
      <c r="F102" s="8">
        <f>'Christopher-Custodial'!F102+'Carley-Custodial'!F102</f>
        <v>0</v>
      </c>
      <c r="G102" s="8">
        <f>'Christopher-Custodial'!G102+'Carley-Custodial'!G102</f>
        <v>0</v>
      </c>
      <c r="H102" s="8">
        <f>'Christopher-Custodial'!H102+'Carley-Custodial'!H102</f>
        <v>0</v>
      </c>
      <c r="I102" s="8">
        <f>'Christopher-Custodial'!I102+'Carley-Custodial'!I102</f>
        <v>0</v>
      </c>
      <c r="J102" s="8">
        <f>'Christopher-Custodial'!J102+'Carley-Custodial'!J102</f>
        <v>327.70599334462298</v>
      </c>
      <c r="K102" s="8">
        <f>'Christopher-Custodial'!K102+'Carley-Custodial'!K102</f>
        <v>0</v>
      </c>
      <c r="L102" s="8">
        <f>'Christopher-Custodial'!L102+'Carley-Custodial'!L102</f>
        <v>23900</v>
      </c>
      <c r="M102" s="8">
        <f>'Christopher-Custodial'!M102+'Carley-Custodial'!M102</f>
        <v>974.4357714278425</v>
      </c>
      <c r="N102" s="8">
        <f>'Christopher-Custodial'!N102+'Carley-Custodial'!N102</f>
        <v>33398.305327806927</v>
      </c>
      <c r="S102" s="6">
        <f t="shared" si="18"/>
        <v>300</v>
      </c>
      <c r="T102" s="6">
        <f t="shared" si="19"/>
        <v>0</v>
      </c>
      <c r="U102" s="6">
        <f t="shared" si="20"/>
        <v>300</v>
      </c>
    </row>
    <row r="103" spans="1:21" x14ac:dyDescent="0.25">
      <c r="A103" s="11">
        <v>38472</v>
      </c>
      <c r="B103" s="5">
        <f t="shared" si="24"/>
        <v>38</v>
      </c>
      <c r="C103" s="5">
        <f t="shared" si="25"/>
        <v>13</v>
      </c>
      <c r="D103" s="5">
        <f t="shared" si="26"/>
        <v>10</v>
      </c>
      <c r="E103" s="8">
        <f>'Christopher-Custodial'!E103+'Carley-Custodial'!E103</f>
        <v>300</v>
      </c>
      <c r="F103" s="8">
        <f>'Christopher-Custodial'!F103+'Carley-Custodial'!F103</f>
        <v>0</v>
      </c>
      <c r="G103" s="8">
        <f>'Christopher-Custodial'!G103+'Carley-Custodial'!G103</f>
        <v>0</v>
      </c>
      <c r="H103" s="8">
        <f>'Christopher-Custodial'!H103+'Carley-Custodial'!H103</f>
        <v>0</v>
      </c>
      <c r="I103" s="8">
        <f>'Christopher-Custodial'!I103+'Carley-Custodial'!I103</f>
        <v>-397.97406645944864</v>
      </c>
      <c r="J103" s="8">
        <f>'Christopher-Custodial'!J103+'Carley-Custodial'!J103</f>
        <v>333.98305327806924</v>
      </c>
      <c r="K103" s="8">
        <f>'Christopher-Custodial'!K103+'Carley-Custodial'!K103</f>
        <v>0</v>
      </c>
      <c r="L103" s="8">
        <f>'Christopher-Custodial'!L103+'Carley-Custodial'!L103</f>
        <v>24200</v>
      </c>
      <c r="M103" s="8">
        <f>'Christopher-Custodial'!M103+'Carley-Custodial'!M103</f>
        <v>1308.4188247059117</v>
      </c>
      <c r="N103" s="8">
        <f>'Christopher-Custodial'!N103+'Carley-Custodial'!N103</f>
        <v>33634.314314625546</v>
      </c>
      <c r="S103" s="6">
        <f t="shared" si="18"/>
        <v>300</v>
      </c>
      <c r="T103" s="6">
        <f t="shared" si="19"/>
        <v>0</v>
      </c>
      <c r="U103" s="6">
        <f t="shared" si="20"/>
        <v>300</v>
      </c>
    </row>
    <row r="104" spans="1:21" x14ac:dyDescent="0.25">
      <c r="A104" s="11">
        <v>38503</v>
      </c>
      <c r="B104" s="5">
        <f t="shared" si="24"/>
        <v>38</v>
      </c>
      <c r="C104" s="5">
        <f t="shared" si="25"/>
        <v>13</v>
      </c>
      <c r="D104" s="5">
        <f t="shared" si="26"/>
        <v>10</v>
      </c>
      <c r="E104" s="8">
        <f>'Christopher-Custodial'!E104+'Carley-Custodial'!E104</f>
        <v>300</v>
      </c>
      <c r="F104" s="8">
        <f>'Christopher-Custodial'!F104+'Carley-Custodial'!F104</f>
        <v>0</v>
      </c>
      <c r="G104" s="8">
        <f>'Christopher-Custodial'!G104+'Carley-Custodial'!G104</f>
        <v>0</v>
      </c>
      <c r="H104" s="8">
        <f>'Christopher-Custodial'!H104+'Carley-Custodial'!H104</f>
        <v>0</v>
      </c>
      <c r="I104" s="8">
        <f>'Christopher-Custodial'!I104+'Carley-Custodial'!I104</f>
        <v>0</v>
      </c>
      <c r="J104" s="8">
        <f>'Christopher-Custodial'!J104+'Carley-Custodial'!J104</f>
        <v>336.34314314625544</v>
      </c>
      <c r="K104" s="8">
        <f>'Christopher-Custodial'!K104+'Carley-Custodial'!K104</f>
        <v>0</v>
      </c>
      <c r="L104" s="8">
        <f>'Christopher-Custodial'!L104+'Carley-Custodial'!L104</f>
        <v>24500</v>
      </c>
      <c r="M104" s="8">
        <f>'Christopher-Custodial'!M104+'Carley-Custodial'!M104</f>
        <v>1644.7619678521671</v>
      </c>
      <c r="N104" s="8">
        <f>'Christopher-Custodial'!N104+'Carley-Custodial'!N104</f>
        <v>34270.657457771798</v>
      </c>
      <c r="S104" s="6">
        <f t="shared" si="18"/>
        <v>300</v>
      </c>
      <c r="T104" s="6">
        <f t="shared" si="19"/>
        <v>0</v>
      </c>
      <c r="U104" s="6">
        <f t="shared" si="20"/>
        <v>300</v>
      </c>
    </row>
    <row r="105" spans="1:21" x14ac:dyDescent="0.25">
      <c r="A105" s="11">
        <v>38533</v>
      </c>
      <c r="B105" s="5">
        <f t="shared" si="24"/>
        <v>38</v>
      </c>
      <c r="C105" s="5">
        <f t="shared" si="25"/>
        <v>13</v>
      </c>
      <c r="D105" s="5">
        <f t="shared" si="26"/>
        <v>10</v>
      </c>
      <c r="E105" s="8">
        <f>'Christopher-Custodial'!E105+'Carley-Custodial'!E105</f>
        <v>300</v>
      </c>
      <c r="F105" s="8">
        <f>'Christopher-Custodial'!F105+'Carley-Custodial'!F105</f>
        <v>0</v>
      </c>
      <c r="G105" s="8">
        <f>'Christopher-Custodial'!G105+'Carley-Custodial'!G105</f>
        <v>0</v>
      </c>
      <c r="H105" s="8">
        <f>'Christopher-Custodial'!H105+'Carley-Custodial'!H105</f>
        <v>0</v>
      </c>
      <c r="I105" s="8">
        <f>'Christopher-Custodial'!I105+'Carley-Custodial'!I105</f>
        <v>0</v>
      </c>
      <c r="J105" s="8">
        <f>'Christopher-Custodial'!J105+'Carley-Custodial'!J105</f>
        <v>342.70657457771802</v>
      </c>
      <c r="K105" s="8">
        <f>'Christopher-Custodial'!K105+'Carley-Custodial'!K105</f>
        <v>0</v>
      </c>
      <c r="L105" s="8">
        <f>'Christopher-Custodial'!L105+'Carley-Custodial'!L105</f>
        <v>24800</v>
      </c>
      <c r="M105" s="8">
        <f>'Christopher-Custodial'!M105+'Carley-Custodial'!M105</f>
        <v>1987.468542429885</v>
      </c>
      <c r="N105" s="8">
        <f>'Christopher-Custodial'!N105+'Carley-Custodial'!N105</f>
        <v>34913.36403234952</v>
      </c>
      <c r="S105" s="6">
        <f t="shared" si="18"/>
        <v>300</v>
      </c>
      <c r="T105" s="6">
        <f t="shared" si="19"/>
        <v>0</v>
      </c>
      <c r="U105" s="6">
        <f t="shared" si="20"/>
        <v>300</v>
      </c>
    </row>
    <row r="106" spans="1:21" x14ac:dyDescent="0.25">
      <c r="A106" s="11">
        <v>38564</v>
      </c>
      <c r="B106" s="5">
        <f t="shared" si="24"/>
        <v>38</v>
      </c>
      <c r="C106" s="5">
        <f t="shared" si="25"/>
        <v>13</v>
      </c>
      <c r="D106" s="5">
        <f t="shared" si="26"/>
        <v>10</v>
      </c>
      <c r="E106" s="8">
        <f>'Christopher-Custodial'!E106+'Carley-Custodial'!E106</f>
        <v>300</v>
      </c>
      <c r="F106" s="8">
        <f>'Christopher-Custodial'!F106+'Carley-Custodial'!F106</f>
        <v>0</v>
      </c>
      <c r="G106" s="8">
        <f>'Christopher-Custodial'!G106+'Carley-Custodial'!G106</f>
        <v>0</v>
      </c>
      <c r="H106" s="8">
        <f>'Christopher-Custodial'!H106+'Carley-Custodial'!H106</f>
        <v>0</v>
      </c>
      <c r="I106" s="8">
        <f>'Christopher-Custodial'!I106+'Carley-Custodial'!I106</f>
        <v>0</v>
      </c>
      <c r="J106" s="8">
        <f>'Christopher-Custodial'!J106+'Carley-Custodial'!J106</f>
        <v>349.13364032349511</v>
      </c>
      <c r="K106" s="8">
        <f>'Christopher-Custodial'!K106+'Carley-Custodial'!K106</f>
        <v>0</v>
      </c>
      <c r="L106" s="8">
        <f>'Christopher-Custodial'!L106+'Carley-Custodial'!L106</f>
        <v>25100</v>
      </c>
      <c r="M106" s="8">
        <f>'Christopher-Custodial'!M106+'Carley-Custodial'!M106</f>
        <v>2336.6021827533805</v>
      </c>
      <c r="N106" s="8">
        <f>'Christopher-Custodial'!N106+'Carley-Custodial'!N106</f>
        <v>35562.497672673009</v>
      </c>
      <c r="S106" s="6">
        <f t="shared" si="18"/>
        <v>300</v>
      </c>
      <c r="T106" s="6">
        <f t="shared" si="19"/>
        <v>0</v>
      </c>
      <c r="U106" s="6">
        <f t="shared" si="20"/>
        <v>300</v>
      </c>
    </row>
    <row r="107" spans="1:21" x14ac:dyDescent="0.25">
      <c r="A107" s="11">
        <v>38595</v>
      </c>
      <c r="B107" s="5">
        <f t="shared" si="24"/>
        <v>38</v>
      </c>
      <c r="C107" s="5">
        <f t="shared" si="25"/>
        <v>13</v>
      </c>
      <c r="D107" s="5">
        <f t="shared" si="26"/>
        <v>10</v>
      </c>
      <c r="E107" s="8">
        <f>'Christopher-Custodial'!E107+'Carley-Custodial'!E107</f>
        <v>300</v>
      </c>
      <c r="F107" s="8">
        <f>'Christopher-Custodial'!F107+'Carley-Custodial'!F107</f>
        <v>0</v>
      </c>
      <c r="G107" s="8">
        <f>'Christopher-Custodial'!G107+'Carley-Custodial'!G107</f>
        <v>0</v>
      </c>
      <c r="H107" s="8">
        <f>'Christopher-Custodial'!H107+'Carley-Custodial'!H107</f>
        <v>0</v>
      </c>
      <c r="I107" s="8">
        <f>'Christopher-Custodial'!I107+'Carley-Custodial'!I107</f>
        <v>0</v>
      </c>
      <c r="J107" s="8">
        <f>'Christopher-Custodial'!J107+'Carley-Custodial'!J107</f>
        <v>355.6249767267301</v>
      </c>
      <c r="K107" s="8">
        <f>'Christopher-Custodial'!K107+'Carley-Custodial'!K107</f>
        <v>0</v>
      </c>
      <c r="L107" s="8">
        <f>'Christopher-Custodial'!L107+'Carley-Custodial'!L107</f>
        <v>25400</v>
      </c>
      <c r="M107" s="8">
        <f>'Christopher-Custodial'!M107+'Carley-Custodial'!M107</f>
        <v>2692.2271594801105</v>
      </c>
      <c r="N107" s="8">
        <f>'Christopher-Custodial'!N107+'Carley-Custodial'!N107</f>
        <v>36218.122649399738</v>
      </c>
      <c r="S107" s="6">
        <f t="shared" si="18"/>
        <v>300</v>
      </c>
      <c r="T107" s="6">
        <f t="shared" si="19"/>
        <v>0</v>
      </c>
      <c r="U107" s="6">
        <f t="shared" si="20"/>
        <v>300</v>
      </c>
    </row>
    <row r="108" spans="1:21" x14ac:dyDescent="0.25">
      <c r="A108" s="11">
        <v>38625</v>
      </c>
      <c r="B108" s="5">
        <f t="shared" si="24"/>
        <v>38</v>
      </c>
      <c r="C108" s="5">
        <f t="shared" si="25"/>
        <v>13</v>
      </c>
      <c r="D108" s="5">
        <f t="shared" si="26"/>
        <v>10</v>
      </c>
      <c r="E108" s="8">
        <f>'Christopher-Custodial'!E108+'Carley-Custodial'!E108</f>
        <v>300</v>
      </c>
      <c r="F108" s="8">
        <f>'Christopher-Custodial'!F108+'Carley-Custodial'!F108</f>
        <v>0</v>
      </c>
      <c r="G108" s="8">
        <f>'Christopher-Custodial'!G108+'Carley-Custodial'!G108</f>
        <v>0</v>
      </c>
      <c r="H108" s="8">
        <f>'Christopher-Custodial'!H108+'Carley-Custodial'!H108</f>
        <v>0</v>
      </c>
      <c r="I108" s="8">
        <f>'Christopher-Custodial'!I108+'Carley-Custodial'!I108</f>
        <v>0</v>
      </c>
      <c r="J108" s="8">
        <f>'Christopher-Custodial'!J108+'Carley-Custodial'!J108</f>
        <v>362.18122649399743</v>
      </c>
      <c r="K108" s="8">
        <f>'Christopher-Custodial'!K108+'Carley-Custodial'!K108</f>
        <v>0</v>
      </c>
      <c r="L108" s="8">
        <f>'Christopher-Custodial'!L108+'Carley-Custodial'!L108</f>
        <v>25700</v>
      </c>
      <c r="M108" s="8">
        <f>'Christopher-Custodial'!M108+'Carley-Custodial'!M108</f>
        <v>3054.4083859741077</v>
      </c>
      <c r="N108" s="8">
        <f>'Christopher-Custodial'!N108+'Carley-Custodial'!N108</f>
        <v>36880.30387589374</v>
      </c>
      <c r="S108" s="6">
        <f t="shared" si="18"/>
        <v>300</v>
      </c>
      <c r="T108" s="6">
        <f t="shared" si="19"/>
        <v>0</v>
      </c>
      <c r="U108" s="6">
        <f t="shared" si="20"/>
        <v>300</v>
      </c>
    </row>
    <row r="109" spans="1:21" x14ac:dyDescent="0.25">
      <c r="A109" s="11">
        <v>38656</v>
      </c>
      <c r="B109" s="5">
        <f t="shared" si="24"/>
        <v>38</v>
      </c>
      <c r="C109" s="5">
        <f t="shared" si="25"/>
        <v>13</v>
      </c>
      <c r="D109" s="5">
        <f t="shared" si="26"/>
        <v>10</v>
      </c>
      <c r="E109" s="8">
        <f>'Christopher-Custodial'!E109+'Carley-Custodial'!E109</f>
        <v>300</v>
      </c>
      <c r="F109" s="8">
        <f>'Christopher-Custodial'!F109+'Carley-Custodial'!F109</f>
        <v>0</v>
      </c>
      <c r="G109" s="8">
        <f>'Christopher-Custodial'!G109+'Carley-Custodial'!G109</f>
        <v>0</v>
      </c>
      <c r="H109" s="8">
        <f>'Christopher-Custodial'!H109+'Carley-Custodial'!H109</f>
        <v>0</v>
      </c>
      <c r="I109" s="8">
        <f>'Christopher-Custodial'!I109+'Carley-Custodial'!I109</f>
        <v>0</v>
      </c>
      <c r="J109" s="8">
        <f>'Christopher-Custodial'!J109+'Carley-Custodial'!J109</f>
        <v>368.80303875893742</v>
      </c>
      <c r="K109" s="8">
        <f>'Christopher-Custodial'!K109+'Carley-Custodial'!K109</f>
        <v>0</v>
      </c>
      <c r="L109" s="8">
        <f>'Christopher-Custodial'!L109+'Carley-Custodial'!L109</f>
        <v>26000</v>
      </c>
      <c r="M109" s="8">
        <f>'Christopher-Custodial'!M109+'Carley-Custodial'!M109</f>
        <v>3423.2114247330451</v>
      </c>
      <c r="N109" s="8">
        <f>'Christopher-Custodial'!N109+'Carley-Custodial'!N109</f>
        <v>37549.106914652679</v>
      </c>
      <c r="S109" s="6">
        <f t="shared" si="18"/>
        <v>300</v>
      </c>
      <c r="T109" s="6">
        <f t="shared" si="19"/>
        <v>0</v>
      </c>
      <c r="U109" s="6">
        <f t="shared" si="20"/>
        <v>300</v>
      </c>
    </row>
    <row r="110" spans="1:21" x14ac:dyDescent="0.25">
      <c r="A110" s="11">
        <v>38686</v>
      </c>
      <c r="B110" s="5">
        <f t="shared" si="24"/>
        <v>38</v>
      </c>
      <c r="C110" s="5">
        <f t="shared" si="25"/>
        <v>13</v>
      </c>
      <c r="D110" s="5">
        <f t="shared" si="26"/>
        <v>10</v>
      </c>
      <c r="E110" s="8">
        <f>'Christopher-Custodial'!E110+'Carley-Custodial'!E110</f>
        <v>300</v>
      </c>
      <c r="F110" s="8">
        <f>'Christopher-Custodial'!F110+'Carley-Custodial'!F110</f>
        <v>0</v>
      </c>
      <c r="G110" s="8">
        <f>'Christopher-Custodial'!G110+'Carley-Custodial'!G110</f>
        <v>0</v>
      </c>
      <c r="H110" s="8">
        <f>'Christopher-Custodial'!H110+'Carley-Custodial'!H110</f>
        <v>0</v>
      </c>
      <c r="I110" s="8">
        <f>'Christopher-Custodial'!I110+'Carley-Custodial'!I110</f>
        <v>0</v>
      </c>
      <c r="J110" s="8">
        <f>'Christopher-Custodial'!J110+'Carley-Custodial'!J110</f>
        <v>375.4910691465268</v>
      </c>
      <c r="K110" s="8">
        <f>'Christopher-Custodial'!K110+'Carley-Custodial'!K110</f>
        <v>0</v>
      </c>
      <c r="L110" s="8">
        <f>'Christopher-Custodial'!L110+'Carley-Custodial'!L110</f>
        <v>26300</v>
      </c>
      <c r="M110" s="8">
        <f>'Christopher-Custodial'!M110+'Carley-Custodial'!M110</f>
        <v>3798.7024938795721</v>
      </c>
      <c r="N110" s="8">
        <f>'Christopher-Custodial'!N110+'Carley-Custodial'!N110</f>
        <v>38224.597983799205</v>
      </c>
      <c r="S110" s="6">
        <f t="shared" si="18"/>
        <v>300</v>
      </c>
      <c r="T110" s="6">
        <f t="shared" si="19"/>
        <v>0</v>
      </c>
      <c r="U110" s="6">
        <f t="shared" si="20"/>
        <v>300</v>
      </c>
    </row>
    <row r="111" spans="1:21" x14ac:dyDescent="0.25">
      <c r="A111" s="11">
        <v>38717</v>
      </c>
      <c r="B111" s="5">
        <f t="shared" si="24"/>
        <v>38</v>
      </c>
      <c r="C111" s="5">
        <f t="shared" si="25"/>
        <v>13</v>
      </c>
      <c r="D111" s="5">
        <f t="shared" si="26"/>
        <v>10</v>
      </c>
      <c r="E111" s="8">
        <f>'Christopher-Custodial'!E111+'Carley-Custodial'!E111</f>
        <v>300</v>
      </c>
      <c r="F111" s="8">
        <f>'Christopher-Custodial'!F111+'Carley-Custodial'!F111</f>
        <v>0</v>
      </c>
      <c r="G111" s="8">
        <f>'Christopher-Custodial'!G111+'Carley-Custodial'!G111</f>
        <v>0</v>
      </c>
      <c r="H111" s="8">
        <f>'Christopher-Custodial'!H111+'Carley-Custodial'!H111</f>
        <v>0</v>
      </c>
      <c r="I111" s="8">
        <f>'Christopher-Custodial'!I111+'Carley-Custodial'!I111</f>
        <v>0</v>
      </c>
      <c r="J111" s="8">
        <f>'Christopher-Custodial'!J111+'Carley-Custodial'!J111</f>
        <v>382.24597983799202</v>
      </c>
      <c r="K111" s="8">
        <f>'Christopher-Custodial'!K111+'Carley-Custodial'!K111</f>
        <v>0</v>
      </c>
      <c r="L111" s="8">
        <f>'Christopher-Custodial'!L111+'Carley-Custodial'!L111</f>
        <v>26600</v>
      </c>
      <c r="M111" s="8">
        <f>'Christopher-Custodial'!M111+'Carley-Custodial'!M111</f>
        <v>4180.9484737175644</v>
      </c>
      <c r="N111" s="8">
        <f>'Christopher-Custodial'!N111+'Carley-Custodial'!N111</f>
        <v>38906.843963637199</v>
      </c>
      <c r="P111" s="8">
        <f>M111</f>
        <v>4180.9484737175644</v>
      </c>
      <c r="Q111" s="8">
        <f>'Christopher-Custodial'!Q111+'Carley-Custodial'!Q111</f>
        <v>600.66557264091807</v>
      </c>
      <c r="S111" s="6">
        <f t="shared" si="18"/>
        <v>300</v>
      </c>
      <c r="T111" s="6">
        <f t="shared" si="19"/>
        <v>0</v>
      </c>
      <c r="U111" s="6">
        <f t="shared" si="20"/>
        <v>300</v>
      </c>
    </row>
    <row r="112" spans="1:21" x14ac:dyDescent="0.25">
      <c r="A112" s="11">
        <v>38748</v>
      </c>
      <c r="B112" s="5">
        <f t="shared" si="24"/>
        <v>38</v>
      </c>
      <c r="C112" s="5">
        <f t="shared" si="25"/>
        <v>13</v>
      </c>
      <c r="D112" s="5">
        <f t="shared" si="26"/>
        <v>10</v>
      </c>
      <c r="E112" s="8">
        <f>'Christopher-Custodial'!E112+'Carley-Custodial'!E112</f>
        <v>300</v>
      </c>
      <c r="F112" s="8">
        <f>'Christopher-Custodial'!F112+'Carley-Custodial'!F112</f>
        <v>0</v>
      </c>
      <c r="G112" s="8">
        <f>'Christopher-Custodial'!G112+'Carley-Custodial'!G112</f>
        <v>0</v>
      </c>
      <c r="H112" s="8">
        <f>'Christopher-Custodial'!H112+'Carley-Custodial'!H112</f>
        <v>-1000</v>
      </c>
      <c r="I112" s="8">
        <f>'Christopher-Custodial'!I112+'Carley-Custodial'!I112</f>
        <v>0</v>
      </c>
      <c r="J112" s="8">
        <f>'Christopher-Custodial'!J112+'Carley-Custodial'!J112</f>
        <v>389.06843963637198</v>
      </c>
      <c r="K112" s="8">
        <f>'Christopher-Custodial'!K112+'Carley-Custodial'!K112</f>
        <v>0</v>
      </c>
      <c r="L112" s="8">
        <f>'Christopher-Custodial'!L112+'Carley-Custodial'!L112</f>
        <v>26900</v>
      </c>
      <c r="M112" s="8">
        <f>'Christopher-Custodial'!M112+'Carley-Custodial'!M112</f>
        <v>389.06843963637198</v>
      </c>
      <c r="N112" s="8">
        <f>'Christopher-Custodial'!N112+'Carley-Custodial'!N112</f>
        <v>38595.912403273571</v>
      </c>
      <c r="S112" s="6">
        <f t="shared" si="18"/>
        <v>300</v>
      </c>
      <c r="T112" s="6">
        <f t="shared" si="19"/>
        <v>0</v>
      </c>
      <c r="U112" s="6">
        <f t="shared" si="20"/>
        <v>300</v>
      </c>
    </row>
    <row r="113" spans="1:21" x14ac:dyDescent="0.25">
      <c r="A113" s="11">
        <v>38776</v>
      </c>
      <c r="B113" s="5">
        <f t="shared" si="24"/>
        <v>38</v>
      </c>
      <c r="C113" s="5">
        <f t="shared" si="25"/>
        <v>13</v>
      </c>
      <c r="D113" s="5">
        <f t="shared" si="26"/>
        <v>11</v>
      </c>
      <c r="E113" s="8">
        <f>'Christopher-Custodial'!E113+'Carley-Custodial'!E113</f>
        <v>300</v>
      </c>
      <c r="F113" s="8">
        <f>'Christopher-Custodial'!F113+'Carley-Custodial'!F113</f>
        <v>0</v>
      </c>
      <c r="G113" s="8">
        <f>'Christopher-Custodial'!G113+'Carley-Custodial'!G113</f>
        <v>0</v>
      </c>
      <c r="H113" s="8">
        <f>'Christopher-Custodial'!H113+'Carley-Custodial'!H113</f>
        <v>0</v>
      </c>
      <c r="I113" s="8">
        <f>'Christopher-Custodial'!I113+'Carley-Custodial'!I113</f>
        <v>0</v>
      </c>
      <c r="J113" s="8">
        <f>'Christopher-Custodial'!J113+'Carley-Custodial'!J113</f>
        <v>385.95912403273564</v>
      </c>
      <c r="K113" s="8">
        <f>'Christopher-Custodial'!K113+'Carley-Custodial'!K113</f>
        <v>0</v>
      </c>
      <c r="L113" s="8">
        <f>'Christopher-Custodial'!L113+'Carley-Custodial'!L113</f>
        <v>27200</v>
      </c>
      <c r="M113" s="8">
        <f>'Christopher-Custodial'!M113+'Carley-Custodial'!M113</f>
        <v>775.02756366910762</v>
      </c>
      <c r="N113" s="8">
        <f>'Christopher-Custodial'!N113+'Carley-Custodial'!N113</f>
        <v>39281.871527306306</v>
      </c>
      <c r="S113" s="6">
        <f t="shared" si="18"/>
        <v>300</v>
      </c>
      <c r="T113" s="6">
        <f t="shared" si="19"/>
        <v>0</v>
      </c>
      <c r="U113" s="6">
        <f t="shared" si="20"/>
        <v>300</v>
      </c>
    </row>
    <row r="114" spans="1:21" x14ac:dyDescent="0.25">
      <c r="A114" s="11">
        <v>38807</v>
      </c>
      <c r="B114" s="5">
        <f t="shared" si="24"/>
        <v>38</v>
      </c>
      <c r="C114" s="5">
        <f t="shared" si="25"/>
        <v>13</v>
      </c>
      <c r="D114" s="5">
        <f t="shared" si="26"/>
        <v>11</v>
      </c>
      <c r="E114" s="8">
        <f>'Christopher-Custodial'!E114+'Carley-Custodial'!E114</f>
        <v>300</v>
      </c>
      <c r="F114" s="8">
        <f>'Christopher-Custodial'!F114+'Carley-Custodial'!F114</f>
        <v>0</v>
      </c>
      <c r="G114" s="8">
        <f>'Christopher-Custodial'!G114+'Carley-Custodial'!G114</f>
        <v>0</v>
      </c>
      <c r="H114" s="8">
        <f>'Christopher-Custodial'!H114+'Carley-Custodial'!H114</f>
        <v>0</v>
      </c>
      <c r="I114" s="8">
        <f>'Christopher-Custodial'!I114+'Carley-Custodial'!I114</f>
        <v>0</v>
      </c>
      <c r="J114" s="8">
        <f>'Christopher-Custodial'!J114+'Carley-Custodial'!J114</f>
        <v>392.81871527306305</v>
      </c>
      <c r="K114" s="8">
        <f>'Christopher-Custodial'!K114+'Carley-Custodial'!K114</f>
        <v>0</v>
      </c>
      <c r="L114" s="8">
        <f>'Christopher-Custodial'!L114+'Carley-Custodial'!L114</f>
        <v>27500</v>
      </c>
      <c r="M114" s="8">
        <f>'Christopher-Custodial'!M114+'Carley-Custodial'!M114</f>
        <v>1167.8462789421706</v>
      </c>
      <c r="N114" s="8">
        <f>'Christopher-Custodial'!N114+'Carley-Custodial'!N114</f>
        <v>39974.690242579367</v>
      </c>
      <c r="S114" s="6">
        <f t="shared" si="18"/>
        <v>300</v>
      </c>
      <c r="T114" s="6">
        <f t="shared" si="19"/>
        <v>0</v>
      </c>
      <c r="U114" s="6">
        <f t="shared" si="20"/>
        <v>300</v>
      </c>
    </row>
    <row r="115" spans="1:21" x14ac:dyDescent="0.25">
      <c r="A115" s="11">
        <v>38837</v>
      </c>
      <c r="B115" s="5">
        <f t="shared" si="24"/>
        <v>39</v>
      </c>
      <c r="C115" s="5">
        <f t="shared" si="25"/>
        <v>14</v>
      </c>
      <c r="D115" s="5">
        <f t="shared" si="26"/>
        <v>11</v>
      </c>
      <c r="E115" s="8">
        <f>'Christopher-Custodial'!E115+'Carley-Custodial'!E115</f>
        <v>300</v>
      </c>
      <c r="F115" s="8">
        <f>'Christopher-Custodial'!F115+'Carley-Custodial'!F115</f>
        <v>0</v>
      </c>
      <c r="G115" s="8">
        <f>'Christopher-Custodial'!G115+'Carley-Custodial'!G115</f>
        <v>0</v>
      </c>
      <c r="H115" s="8">
        <f>'Christopher-Custodial'!H115+'Carley-Custodial'!H115</f>
        <v>0</v>
      </c>
      <c r="I115" s="8">
        <f>'Christopher-Custodial'!I115+'Carley-Custodial'!I115</f>
        <v>-600.66557264091807</v>
      </c>
      <c r="J115" s="8">
        <f>'Christopher-Custodial'!J115+'Carley-Custodial'!J115</f>
        <v>399.74690242579368</v>
      </c>
      <c r="K115" s="8">
        <f>'Christopher-Custodial'!K115+'Carley-Custodial'!K115</f>
        <v>0</v>
      </c>
      <c r="L115" s="8">
        <f>'Christopher-Custodial'!L115+'Carley-Custodial'!L115</f>
        <v>27800</v>
      </c>
      <c r="M115" s="8">
        <f>'Christopher-Custodial'!M115+'Carley-Custodial'!M115</f>
        <v>1567.5931813679645</v>
      </c>
      <c r="N115" s="8">
        <f>'Christopher-Custodial'!N115+'Carley-Custodial'!N115</f>
        <v>40073.771572364247</v>
      </c>
      <c r="S115" s="6">
        <f t="shared" si="18"/>
        <v>300</v>
      </c>
      <c r="T115" s="6">
        <f t="shared" si="19"/>
        <v>0</v>
      </c>
      <c r="U115" s="6">
        <f t="shared" si="20"/>
        <v>300</v>
      </c>
    </row>
    <row r="116" spans="1:21" x14ac:dyDescent="0.25">
      <c r="A116" s="11">
        <v>38868</v>
      </c>
      <c r="B116" s="5">
        <f t="shared" si="24"/>
        <v>39</v>
      </c>
      <c r="C116" s="5">
        <f t="shared" si="25"/>
        <v>14</v>
      </c>
      <c r="D116" s="5">
        <f t="shared" si="26"/>
        <v>11</v>
      </c>
      <c r="E116" s="8">
        <f>'Christopher-Custodial'!E116+'Carley-Custodial'!E116</f>
        <v>300</v>
      </c>
      <c r="F116" s="8">
        <f>'Christopher-Custodial'!F116+'Carley-Custodial'!F116</f>
        <v>0</v>
      </c>
      <c r="G116" s="8">
        <f>'Christopher-Custodial'!G116+'Carley-Custodial'!G116</f>
        <v>0</v>
      </c>
      <c r="H116" s="8">
        <f>'Christopher-Custodial'!H116+'Carley-Custodial'!H116</f>
        <v>0</v>
      </c>
      <c r="I116" s="8">
        <f>'Christopher-Custodial'!I116+'Carley-Custodial'!I116</f>
        <v>0</v>
      </c>
      <c r="J116" s="8">
        <f>'Christopher-Custodial'!J116+'Carley-Custodial'!J116</f>
        <v>400.73771572364251</v>
      </c>
      <c r="K116" s="8">
        <f>'Christopher-Custodial'!K116+'Carley-Custodial'!K116</f>
        <v>0</v>
      </c>
      <c r="L116" s="8">
        <f>'Christopher-Custodial'!L116+'Carley-Custodial'!L116</f>
        <v>28100</v>
      </c>
      <c r="M116" s="8">
        <f>'Christopher-Custodial'!M116+'Carley-Custodial'!M116</f>
        <v>1968.3308970916069</v>
      </c>
      <c r="N116" s="8">
        <f>'Christopher-Custodial'!N116+'Carley-Custodial'!N116</f>
        <v>40774.509288087887</v>
      </c>
      <c r="S116" s="6">
        <f t="shared" si="18"/>
        <v>300</v>
      </c>
      <c r="T116" s="6">
        <f t="shared" si="19"/>
        <v>0</v>
      </c>
      <c r="U116" s="6">
        <f t="shared" si="20"/>
        <v>300</v>
      </c>
    </row>
    <row r="117" spans="1:21" x14ac:dyDescent="0.25">
      <c r="A117" s="11">
        <v>38898</v>
      </c>
      <c r="B117" s="5">
        <f t="shared" si="24"/>
        <v>39</v>
      </c>
      <c r="C117" s="5">
        <f t="shared" si="25"/>
        <v>14</v>
      </c>
      <c r="D117" s="5">
        <f t="shared" si="26"/>
        <v>11</v>
      </c>
      <c r="E117" s="8">
        <f>'Christopher-Custodial'!E117+'Carley-Custodial'!E117</f>
        <v>300</v>
      </c>
      <c r="F117" s="8">
        <f>'Christopher-Custodial'!F117+'Carley-Custodial'!F117</f>
        <v>0</v>
      </c>
      <c r="G117" s="8">
        <f>'Christopher-Custodial'!G117+'Carley-Custodial'!G117</f>
        <v>0</v>
      </c>
      <c r="H117" s="8">
        <f>'Christopher-Custodial'!H117+'Carley-Custodial'!H117</f>
        <v>0</v>
      </c>
      <c r="I117" s="8">
        <f>'Christopher-Custodial'!I117+'Carley-Custodial'!I117</f>
        <v>0</v>
      </c>
      <c r="J117" s="8">
        <f>'Christopher-Custodial'!J117+'Carley-Custodial'!J117</f>
        <v>407.74509288087881</v>
      </c>
      <c r="K117" s="8">
        <f>'Christopher-Custodial'!K117+'Carley-Custodial'!K117</f>
        <v>0</v>
      </c>
      <c r="L117" s="8">
        <f>'Christopher-Custodial'!L117+'Carley-Custodial'!L117</f>
        <v>28400</v>
      </c>
      <c r="M117" s="8">
        <f>'Christopher-Custodial'!M117+'Carley-Custodial'!M117</f>
        <v>2376.0759899724853</v>
      </c>
      <c r="N117" s="8">
        <f>'Christopher-Custodial'!N117+'Carley-Custodial'!N117</f>
        <v>41482.254380968763</v>
      </c>
      <c r="S117" s="6">
        <f t="shared" si="18"/>
        <v>300</v>
      </c>
      <c r="T117" s="6">
        <f t="shared" si="19"/>
        <v>0</v>
      </c>
      <c r="U117" s="6">
        <f t="shared" si="20"/>
        <v>300</v>
      </c>
    </row>
    <row r="118" spans="1:21" x14ac:dyDescent="0.25">
      <c r="A118" s="11">
        <v>38929</v>
      </c>
      <c r="B118" s="5">
        <f t="shared" ref="B118:B133" si="27">ROUND((A118-$B$1-210)/365,0)</f>
        <v>39</v>
      </c>
      <c r="C118" s="5">
        <f t="shared" ref="C118:C133" si="28">ROUND((A118-$C$1-210)/365,0)</f>
        <v>14</v>
      </c>
      <c r="D118" s="5">
        <f t="shared" ref="D118:D133" si="29">ROUND((A118-$D$1-210)/365,0)</f>
        <v>11</v>
      </c>
      <c r="E118" s="8">
        <f>'Christopher-Custodial'!E118+'Carley-Custodial'!E118</f>
        <v>300</v>
      </c>
      <c r="F118" s="8">
        <f>'Christopher-Custodial'!F118+'Carley-Custodial'!F118</f>
        <v>0</v>
      </c>
      <c r="G118" s="8">
        <f>'Christopher-Custodial'!G118+'Carley-Custodial'!G118</f>
        <v>0</v>
      </c>
      <c r="H118" s="8">
        <f>'Christopher-Custodial'!H118+'Carley-Custodial'!H118</f>
        <v>0</v>
      </c>
      <c r="I118" s="8">
        <f>'Christopher-Custodial'!I118+'Carley-Custodial'!I118</f>
        <v>0</v>
      </c>
      <c r="J118" s="8">
        <f>'Christopher-Custodial'!J118+'Carley-Custodial'!J118</f>
        <v>414.82254380968766</v>
      </c>
      <c r="K118" s="8">
        <f>'Christopher-Custodial'!K118+'Carley-Custodial'!K118</f>
        <v>0</v>
      </c>
      <c r="L118" s="8">
        <f>'Christopher-Custodial'!L118+'Carley-Custodial'!L118</f>
        <v>28700</v>
      </c>
      <c r="M118" s="8">
        <f>'Christopher-Custodial'!M118+'Carley-Custodial'!M118</f>
        <v>2790.8985337821732</v>
      </c>
      <c r="N118" s="8">
        <f>'Christopher-Custodial'!N118+'Carley-Custodial'!N118</f>
        <v>42197.076924778456</v>
      </c>
      <c r="S118" s="6">
        <f t="shared" si="18"/>
        <v>300</v>
      </c>
      <c r="T118" s="6">
        <f t="shared" si="19"/>
        <v>0</v>
      </c>
      <c r="U118" s="6">
        <f t="shared" si="20"/>
        <v>300</v>
      </c>
    </row>
    <row r="119" spans="1:21" x14ac:dyDescent="0.25">
      <c r="A119" s="11">
        <v>38960</v>
      </c>
      <c r="B119" s="5">
        <f t="shared" si="27"/>
        <v>39</v>
      </c>
      <c r="C119" s="5">
        <f t="shared" si="28"/>
        <v>14</v>
      </c>
      <c r="D119" s="5">
        <f t="shared" si="29"/>
        <v>11</v>
      </c>
      <c r="E119" s="8">
        <f>'Christopher-Custodial'!E119+'Carley-Custodial'!E119</f>
        <v>300</v>
      </c>
      <c r="F119" s="8">
        <f>'Christopher-Custodial'!F119+'Carley-Custodial'!F119</f>
        <v>0</v>
      </c>
      <c r="G119" s="8">
        <f>'Christopher-Custodial'!G119+'Carley-Custodial'!G119</f>
        <v>0</v>
      </c>
      <c r="H119" s="8">
        <f>'Christopher-Custodial'!H119+'Carley-Custodial'!H119</f>
        <v>0</v>
      </c>
      <c r="I119" s="8">
        <f>'Christopher-Custodial'!I119+'Carley-Custodial'!I119</f>
        <v>0</v>
      </c>
      <c r="J119" s="8">
        <f>'Christopher-Custodial'!J119+'Carley-Custodial'!J119</f>
        <v>421.97076924778452</v>
      </c>
      <c r="K119" s="8">
        <f>'Christopher-Custodial'!K119+'Carley-Custodial'!K119</f>
        <v>0</v>
      </c>
      <c r="L119" s="8">
        <f>'Christopher-Custodial'!L119+'Carley-Custodial'!L119</f>
        <v>29000</v>
      </c>
      <c r="M119" s="8">
        <f>'Christopher-Custodial'!M119+'Carley-Custodial'!M119</f>
        <v>3212.8693030299578</v>
      </c>
      <c r="N119" s="8">
        <f>'Christopher-Custodial'!N119+'Carley-Custodial'!N119</f>
        <v>42919.047694026238</v>
      </c>
      <c r="S119" s="6">
        <f t="shared" si="18"/>
        <v>300</v>
      </c>
      <c r="T119" s="6">
        <f t="shared" si="19"/>
        <v>0</v>
      </c>
      <c r="U119" s="6">
        <f t="shared" si="20"/>
        <v>300</v>
      </c>
    </row>
    <row r="120" spans="1:21" x14ac:dyDescent="0.25">
      <c r="A120" s="11">
        <v>38990</v>
      </c>
      <c r="B120" s="5">
        <f t="shared" si="27"/>
        <v>39</v>
      </c>
      <c r="C120" s="5">
        <f t="shared" si="28"/>
        <v>14</v>
      </c>
      <c r="D120" s="5">
        <f t="shared" si="29"/>
        <v>11</v>
      </c>
      <c r="E120" s="8">
        <f>'Christopher-Custodial'!E120+'Carley-Custodial'!E120</f>
        <v>300</v>
      </c>
      <c r="F120" s="8">
        <f>'Christopher-Custodial'!F120+'Carley-Custodial'!F120</f>
        <v>0</v>
      </c>
      <c r="G120" s="8">
        <f>'Christopher-Custodial'!G120+'Carley-Custodial'!G120</f>
        <v>0</v>
      </c>
      <c r="H120" s="8">
        <f>'Christopher-Custodial'!H120+'Carley-Custodial'!H120</f>
        <v>0</v>
      </c>
      <c r="I120" s="8">
        <f>'Christopher-Custodial'!I120+'Carley-Custodial'!I120</f>
        <v>0</v>
      </c>
      <c r="J120" s="8">
        <f>'Christopher-Custodial'!J120+'Carley-Custodial'!J120</f>
        <v>429.19047694026239</v>
      </c>
      <c r="K120" s="8">
        <f>'Christopher-Custodial'!K120+'Carley-Custodial'!K120</f>
        <v>0</v>
      </c>
      <c r="L120" s="8">
        <f>'Christopher-Custodial'!L120+'Carley-Custodial'!L120</f>
        <v>29300</v>
      </c>
      <c r="M120" s="8">
        <f>'Christopher-Custodial'!M120+'Carley-Custodial'!M120</f>
        <v>3642.05977997022</v>
      </c>
      <c r="N120" s="8">
        <f>'Christopher-Custodial'!N120+'Carley-Custodial'!N120</f>
        <v>43648.238170966499</v>
      </c>
      <c r="S120" s="6">
        <f t="shared" si="18"/>
        <v>300</v>
      </c>
      <c r="T120" s="6">
        <f t="shared" si="19"/>
        <v>0</v>
      </c>
      <c r="U120" s="6">
        <f t="shared" si="20"/>
        <v>300</v>
      </c>
    </row>
    <row r="121" spans="1:21" x14ac:dyDescent="0.25">
      <c r="A121" s="11">
        <v>39021</v>
      </c>
      <c r="B121" s="5">
        <f t="shared" si="27"/>
        <v>39</v>
      </c>
      <c r="C121" s="5">
        <f t="shared" si="28"/>
        <v>14</v>
      </c>
      <c r="D121" s="5">
        <f t="shared" si="29"/>
        <v>11</v>
      </c>
      <c r="E121" s="8">
        <f>'Christopher-Custodial'!E121+'Carley-Custodial'!E121</f>
        <v>300</v>
      </c>
      <c r="F121" s="8">
        <f>'Christopher-Custodial'!F121+'Carley-Custodial'!F121</f>
        <v>0</v>
      </c>
      <c r="G121" s="8">
        <f>'Christopher-Custodial'!G121+'Carley-Custodial'!G121</f>
        <v>0</v>
      </c>
      <c r="H121" s="8">
        <f>'Christopher-Custodial'!H121+'Carley-Custodial'!H121</f>
        <v>0</v>
      </c>
      <c r="I121" s="8">
        <f>'Christopher-Custodial'!I121+'Carley-Custodial'!I121</f>
        <v>0</v>
      </c>
      <c r="J121" s="8">
        <f>'Christopher-Custodial'!J121+'Carley-Custodial'!J121</f>
        <v>436.48238170966499</v>
      </c>
      <c r="K121" s="8">
        <f>'Christopher-Custodial'!K121+'Carley-Custodial'!K121</f>
        <v>0</v>
      </c>
      <c r="L121" s="8">
        <f>'Christopher-Custodial'!L121+'Carley-Custodial'!L121</f>
        <v>29600</v>
      </c>
      <c r="M121" s="8">
        <f>'Christopher-Custodial'!M121+'Carley-Custodial'!M121</f>
        <v>4078.5421616798849</v>
      </c>
      <c r="N121" s="8">
        <f>'Christopher-Custodial'!N121+'Carley-Custodial'!N121</f>
        <v>44384.720552676161</v>
      </c>
      <c r="S121" s="6">
        <f t="shared" si="18"/>
        <v>300</v>
      </c>
      <c r="T121" s="6">
        <f t="shared" si="19"/>
        <v>0</v>
      </c>
      <c r="U121" s="6">
        <f t="shared" si="20"/>
        <v>300</v>
      </c>
    </row>
    <row r="122" spans="1:21" x14ac:dyDescent="0.25">
      <c r="A122" s="11">
        <v>39051</v>
      </c>
      <c r="B122" s="5">
        <f t="shared" si="27"/>
        <v>39</v>
      </c>
      <c r="C122" s="5">
        <f t="shared" si="28"/>
        <v>14</v>
      </c>
      <c r="D122" s="5">
        <f t="shared" si="29"/>
        <v>11</v>
      </c>
      <c r="E122" s="8">
        <f>'Christopher-Custodial'!E122+'Carley-Custodial'!E122</f>
        <v>300</v>
      </c>
      <c r="F122" s="8">
        <f>'Christopher-Custodial'!F122+'Carley-Custodial'!F122</f>
        <v>0</v>
      </c>
      <c r="G122" s="8">
        <f>'Christopher-Custodial'!G122+'Carley-Custodial'!G122</f>
        <v>0</v>
      </c>
      <c r="H122" s="8">
        <f>'Christopher-Custodial'!H122+'Carley-Custodial'!H122</f>
        <v>0</v>
      </c>
      <c r="I122" s="8">
        <f>'Christopher-Custodial'!I122+'Carley-Custodial'!I122</f>
        <v>0</v>
      </c>
      <c r="J122" s="8">
        <f>'Christopher-Custodial'!J122+'Carley-Custodial'!J122</f>
        <v>443.84720552676163</v>
      </c>
      <c r="K122" s="8">
        <f>'Christopher-Custodial'!K122+'Carley-Custodial'!K122</f>
        <v>0</v>
      </c>
      <c r="L122" s="8">
        <f>'Christopher-Custodial'!L122+'Carley-Custodial'!L122</f>
        <v>29900</v>
      </c>
      <c r="M122" s="8">
        <f>'Christopher-Custodial'!M122+'Carley-Custodial'!M122</f>
        <v>4522.3893672066461</v>
      </c>
      <c r="N122" s="8">
        <f>'Christopher-Custodial'!N122+'Carley-Custodial'!N122</f>
        <v>45128.567758202924</v>
      </c>
      <c r="S122" s="6">
        <f t="shared" si="18"/>
        <v>300</v>
      </c>
      <c r="T122" s="6">
        <f t="shared" si="19"/>
        <v>0</v>
      </c>
      <c r="U122" s="6">
        <f t="shared" si="20"/>
        <v>300</v>
      </c>
    </row>
    <row r="123" spans="1:21" x14ac:dyDescent="0.25">
      <c r="A123" s="11">
        <v>39082</v>
      </c>
      <c r="B123" s="5">
        <f t="shared" si="27"/>
        <v>39</v>
      </c>
      <c r="C123" s="5">
        <f t="shared" si="28"/>
        <v>14</v>
      </c>
      <c r="D123" s="5">
        <f t="shared" si="29"/>
        <v>11</v>
      </c>
      <c r="E123" s="8">
        <f>'Christopher-Custodial'!E123+'Carley-Custodial'!E123</f>
        <v>300</v>
      </c>
      <c r="F123" s="8">
        <f>'Christopher-Custodial'!F123+'Carley-Custodial'!F123</f>
        <v>0</v>
      </c>
      <c r="G123" s="8">
        <f>'Christopher-Custodial'!G123+'Carley-Custodial'!G123</f>
        <v>0</v>
      </c>
      <c r="H123" s="8">
        <f>'Christopher-Custodial'!H123+'Carley-Custodial'!H123</f>
        <v>0</v>
      </c>
      <c r="I123" s="8">
        <f>'Christopher-Custodial'!I123+'Carley-Custodial'!I123</f>
        <v>0</v>
      </c>
      <c r="J123" s="8">
        <f>'Christopher-Custodial'!J123+'Carley-Custodial'!J123</f>
        <v>451.28567758202922</v>
      </c>
      <c r="K123" s="8">
        <f>'Christopher-Custodial'!K123+'Carley-Custodial'!K123</f>
        <v>0</v>
      </c>
      <c r="L123" s="8">
        <f>'Christopher-Custodial'!L123+'Carley-Custodial'!L123</f>
        <v>30200</v>
      </c>
      <c r="M123" s="8">
        <f>'Christopher-Custodial'!M123+'Carley-Custodial'!M123</f>
        <v>4973.6750447886752</v>
      </c>
      <c r="N123" s="8">
        <f>'Christopher-Custodial'!N123+'Carley-Custodial'!N123</f>
        <v>45879.853435784957</v>
      </c>
      <c r="P123" s="8">
        <f>M123</f>
        <v>4973.6750447886752</v>
      </c>
      <c r="Q123" s="8">
        <f>'Christopher-Custodial'!Q123+'Carley-Custodial'!Q123</f>
        <v>822.62901254082931</v>
      </c>
      <c r="S123" s="6">
        <f t="shared" si="18"/>
        <v>300</v>
      </c>
      <c r="T123" s="6">
        <f t="shared" si="19"/>
        <v>0</v>
      </c>
      <c r="U123" s="6">
        <f t="shared" si="20"/>
        <v>300</v>
      </c>
    </row>
    <row r="124" spans="1:21" x14ac:dyDescent="0.25">
      <c r="A124" s="11">
        <v>39113</v>
      </c>
      <c r="B124" s="5">
        <f t="shared" si="27"/>
        <v>39</v>
      </c>
      <c r="C124" s="5">
        <f t="shared" si="28"/>
        <v>14</v>
      </c>
      <c r="D124" s="5">
        <f t="shared" si="29"/>
        <v>11</v>
      </c>
      <c r="E124" s="8">
        <f>'Christopher-Custodial'!E124+'Carley-Custodial'!E124</f>
        <v>300</v>
      </c>
      <c r="F124" s="8">
        <f>'Christopher-Custodial'!F124+'Carley-Custodial'!F124</f>
        <v>0</v>
      </c>
      <c r="G124" s="8">
        <f>'Christopher-Custodial'!G124+'Carley-Custodial'!G124</f>
        <v>0</v>
      </c>
      <c r="H124" s="8">
        <f>'Christopher-Custodial'!H124+'Carley-Custodial'!H124</f>
        <v>-1000</v>
      </c>
      <c r="I124" s="8">
        <f>'Christopher-Custodial'!I124+'Carley-Custodial'!I124</f>
        <v>0</v>
      </c>
      <c r="J124" s="8">
        <f>'Christopher-Custodial'!J124+'Carley-Custodial'!J124</f>
        <v>458.79853435784946</v>
      </c>
      <c r="K124" s="8">
        <f>'Christopher-Custodial'!K124+'Carley-Custodial'!K124</f>
        <v>0</v>
      </c>
      <c r="L124" s="8">
        <f>'Christopher-Custodial'!L124+'Carley-Custodial'!L124</f>
        <v>30500</v>
      </c>
      <c r="M124" s="8">
        <f>'Christopher-Custodial'!M124+'Carley-Custodial'!M124</f>
        <v>458.79853435784946</v>
      </c>
      <c r="N124" s="8">
        <f>'Christopher-Custodial'!N124+'Carley-Custodial'!N124</f>
        <v>45638.651970142804</v>
      </c>
      <c r="S124" s="6">
        <f t="shared" si="18"/>
        <v>300</v>
      </c>
      <c r="T124" s="6">
        <f t="shared" si="19"/>
        <v>0</v>
      </c>
      <c r="U124" s="6">
        <f t="shared" si="20"/>
        <v>300</v>
      </c>
    </row>
    <row r="125" spans="1:21" x14ac:dyDescent="0.25">
      <c r="A125" s="11">
        <v>39141</v>
      </c>
      <c r="B125" s="5">
        <f t="shared" si="27"/>
        <v>39</v>
      </c>
      <c r="C125" s="5">
        <f t="shared" si="28"/>
        <v>14</v>
      </c>
      <c r="D125" s="5">
        <f t="shared" si="29"/>
        <v>12</v>
      </c>
      <c r="E125" s="8">
        <f>'Christopher-Custodial'!E125+'Carley-Custodial'!E125</f>
        <v>300</v>
      </c>
      <c r="F125" s="8">
        <f>'Christopher-Custodial'!F125+'Carley-Custodial'!F125</f>
        <v>0</v>
      </c>
      <c r="G125" s="8">
        <f>'Christopher-Custodial'!G125+'Carley-Custodial'!G125</f>
        <v>0</v>
      </c>
      <c r="H125" s="8">
        <f>'Christopher-Custodial'!H125+'Carley-Custodial'!H125</f>
        <v>0</v>
      </c>
      <c r="I125" s="8">
        <f>'Christopher-Custodial'!I125+'Carley-Custodial'!I125</f>
        <v>0</v>
      </c>
      <c r="J125" s="8">
        <f>'Christopher-Custodial'!J125+'Carley-Custodial'!J125</f>
        <v>456.38651970142803</v>
      </c>
      <c r="K125" s="8">
        <f>'Christopher-Custodial'!K125+'Carley-Custodial'!K125</f>
        <v>0</v>
      </c>
      <c r="L125" s="8">
        <f>'Christopher-Custodial'!L125+'Carley-Custodial'!L125</f>
        <v>30800</v>
      </c>
      <c r="M125" s="8">
        <f>'Christopher-Custodial'!M125+'Carley-Custodial'!M125</f>
        <v>915.18505405927749</v>
      </c>
      <c r="N125" s="8">
        <f>'Christopher-Custodial'!N125+'Carley-Custodial'!N125</f>
        <v>46395.038489844228</v>
      </c>
      <c r="S125" s="6">
        <f t="shared" si="18"/>
        <v>300</v>
      </c>
      <c r="T125" s="6">
        <f t="shared" si="19"/>
        <v>0</v>
      </c>
      <c r="U125" s="6">
        <f t="shared" si="20"/>
        <v>300</v>
      </c>
    </row>
    <row r="126" spans="1:21" x14ac:dyDescent="0.25">
      <c r="A126" s="11">
        <v>39172</v>
      </c>
      <c r="B126" s="5">
        <f t="shared" si="27"/>
        <v>39</v>
      </c>
      <c r="C126" s="5">
        <f t="shared" si="28"/>
        <v>14</v>
      </c>
      <c r="D126" s="5">
        <f t="shared" si="29"/>
        <v>12</v>
      </c>
      <c r="E126" s="8">
        <f>'Christopher-Custodial'!E126+'Carley-Custodial'!E126</f>
        <v>300</v>
      </c>
      <c r="F126" s="8">
        <f>'Christopher-Custodial'!F126+'Carley-Custodial'!F126</f>
        <v>0</v>
      </c>
      <c r="G126" s="8">
        <f>'Christopher-Custodial'!G126+'Carley-Custodial'!G126</f>
        <v>0</v>
      </c>
      <c r="H126" s="8">
        <f>'Christopher-Custodial'!H126+'Carley-Custodial'!H126</f>
        <v>0</v>
      </c>
      <c r="I126" s="8">
        <f>'Christopher-Custodial'!I126+'Carley-Custodial'!I126</f>
        <v>0</v>
      </c>
      <c r="J126" s="8">
        <f>'Christopher-Custodial'!J126+'Carley-Custodial'!J126</f>
        <v>463.95038489844228</v>
      </c>
      <c r="K126" s="8">
        <f>'Christopher-Custodial'!K126+'Carley-Custodial'!K126</f>
        <v>0</v>
      </c>
      <c r="L126" s="8">
        <f>'Christopher-Custodial'!L126+'Carley-Custodial'!L126</f>
        <v>31100</v>
      </c>
      <c r="M126" s="8">
        <f>'Christopher-Custodial'!M126+'Carley-Custodial'!M126</f>
        <v>1379.13543895772</v>
      </c>
      <c r="N126" s="8">
        <f>'Christopher-Custodial'!N126+'Carley-Custodial'!N126</f>
        <v>47158.988874742674</v>
      </c>
      <c r="S126" s="6">
        <f t="shared" si="18"/>
        <v>300</v>
      </c>
      <c r="T126" s="6">
        <f t="shared" si="19"/>
        <v>0</v>
      </c>
      <c r="U126" s="6">
        <f t="shared" si="20"/>
        <v>300</v>
      </c>
    </row>
    <row r="127" spans="1:21" x14ac:dyDescent="0.25">
      <c r="A127" s="11">
        <v>39202</v>
      </c>
      <c r="B127" s="5">
        <f t="shared" si="27"/>
        <v>40</v>
      </c>
      <c r="C127" s="5">
        <f t="shared" si="28"/>
        <v>15</v>
      </c>
      <c r="D127" s="5">
        <f t="shared" si="29"/>
        <v>12</v>
      </c>
      <c r="E127" s="8">
        <f>'Christopher-Custodial'!E127+'Carley-Custodial'!E127</f>
        <v>300</v>
      </c>
      <c r="F127" s="8">
        <f>'Christopher-Custodial'!F127+'Carley-Custodial'!F127</f>
        <v>0</v>
      </c>
      <c r="G127" s="8">
        <f>'Christopher-Custodial'!G127+'Carley-Custodial'!G127</f>
        <v>0</v>
      </c>
      <c r="H127" s="8">
        <f>'Christopher-Custodial'!H127+'Carley-Custodial'!H127</f>
        <v>0</v>
      </c>
      <c r="I127" s="8">
        <f>'Christopher-Custodial'!I127+'Carley-Custodial'!I127</f>
        <v>-822.62901254082931</v>
      </c>
      <c r="J127" s="8">
        <f>'Christopher-Custodial'!J127+'Carley-Custodial'!J127</f>
        <v>471.5898887474267</v>
      </c>
      <c r="K127" s="8">
        <f>'Christopher-Custodial'!K127+'Carley-Custodial'!K127</f>
        <v>0</v>
      </c>
      <c r="L127" s="8">
        <f>'Christopher-Custodial'!L127+'Carley-Custodial'!L127</f>
        <v>31400</v>
      </c>
      <c r="M127" s="8">
        <f>'Christopher-Custodial'!M127+'Carley-Custodial'!M127</f>
        <v>1850.7253277051466</v>
      </c>
      <c r="N127" s="8">
        <f>'Christopher-Custodial'!N127+'Carley-Custodial'!N127</f>
        <v>47107.949750949265</v>
      </c>
      <c r="S127" s="6">
        <f t="shared" si="18"/>
        <v>300</v>
      </c>
      <c r="T127" s="6">
        <f t="shared" si="19"/>
        <v>0</v>
      </c>
      <c r="U127" s="6">
        <f t="shared" si="20"/>
        <v>300</v>
      </c>
    </row>
    <row r="128" spans="1:21" x14ac:dyDescent="0.25">
      <c r="A128" s="11">
        <v>39233</v>
      </c>
      <c r="B128" s="5">
        <f t="shared" si="27"/>
        <v>40</v>
      </c>
      <c r="C128" s="5">
        <f t="shared" si="28"/>
        <v>15</v>
      </c>
      <c r="D128" s="5">
        <f t="shared" si="29"/>
        <v>12</v>
      </c>
      <c r="E128" s="8">
        <f>'Christopher-Custodial'!E128+'Carley-Custodial'!E128</f>
        <v>300</v>
      </c>
      <c r="F128" s="8">
        <f>'Christopher-Custodial'!F128+'Carley-Custodial'!F128</f>
        <v>0</v>
      </c>
      <c r="G128" s="8">
        <f>'Christopher-Custodial'!G128+'Carley-Custodial'!G128</f>
        <v>0</v>
      </c>
      <c r="H128" s="8">
        <f>'Christopher-Custodial'!H128+'Carley-Custodial'!H128</f>
        <v>0</v>
      </c>
      <c r="I128" s="8">
        <f>'Christopher-Custodial'!I128+'Carley-Custodial'!I128</f>
        <v>0</v>
      </c>
      <c r="J128" s="8">
        <f>'Christopher-Custodial'!J128+'Carley-Custodial'!J128</f>
        <v>471.07949750949274</v>
      </c>
      <c r="K128" s="8">
        <f>'Christopher-Custodial'!K128+'Carley-Custodial'!K128</f>
        <v>0</v>
      </c>
      <c r="L128" s="8">
        <f>'Christopher-Custodial'!L128+'Carley-Custodial'!L128</f>
        <v>31700</v>
      </c>
      <c r="M128" s="8">
        <f>'Christopher-Custodial'!M128+'Carley-Custodial'!M128</f>
        <v>2321.8048252146391</v>
      </c>
      <c r="N128" s="8">
        <f>'Christopher-Custodial'!N128+'Carley-Custodial'!N128</f>
        <v>47879.029248458763</v>
      </c>
      <c r="S128" s="6">
        <f t="shared" si="18"/>
        <v>300</v>
      </c>
      <c r="T128" s="6">
        <f t="shared" si="19"/>
        <v>0</v>
      </c>
      <c r="U128" s="6">
        <f t="shared" si="20"/>
        <v>300</v>
      </c>
    </row>
    <row r="129" spans="1:21" x14ac:dyDescent="0.25">
      <c r="A129" s="11">
        <v>39263</v>
      </c>
      <c r="B129" s="5">
        <f t="shared" si="27"/>
        <v>40</v>
      </c>
      <c r="C129" s="5">
        <f t="shared" si="28"/>
        <v>15</v>
      </c>
      <c r="D129" s="5">
        <f t="shared" si="29"/>
        <v>12</v>
      </c>
      <c r="E129" s="8">
        <f>'Christopher-Custodial'!E129+'Carley-Custodial'!E129</f>
        <v>300</v>
      </c>
      <c r="F129" s="8">
        <f>'Christopher-Custodial'!F129+'Carley-Custodial'!F129</f>
        <v>0</v>
      </c>
      <c r="G129" s="8">
        <f>'Christopher-Custodial'!G129+'Carley-Custodial'!G129</f>
        <v>0</v>
      </c>
      <c r="H129" s="8">
        <f>'Christopher-Custodial'!H129+'Carley-Custodial'!H129</f>
        <v>0</v>
      </c>
      <c r="I129" s="8">
        <f>'Christopher-Custodial'!I129+'Carley-Custodial'!I129</f>
        <v>0</v>
      </c>
      <c r="J129" s="8">
        <f>'Christopher-Custodial'!J129+'Carley-Custodial'!J129</f>
        <v>478.79029248458755</v>
      </c>
      <c r="K129" s="8">
        <f>'Christopher-Custodial'!K129+'Carley-Custodial'!K129</f>
        <v>0</v>
      </c>
      <c r="L129" s="8">
        <f>'Christopher-Custodial'!L129+'Carley-Custodial'!L129</f>
        <v>32000</v>
      </c>
      <c r="M129" s="8">
        <f>'Christopher-Custodial'!M129+'Carley-Custodial'!M129</f>
        <v>2800.5951176992266</v>
      </c>
      <c r="N129" s="8">
        <f>'Christopher-Custodial'!N129+'Carley-Custodial'!N129</f>
        <v>48657.819540943354</v>
      </c>
      <c r="S129" s="6">
        <f t="shared" si="18"/>
        <v>300</v>
      </c>
      <c r="T129" s="6">
        <f t="shared" si="19"/>
        <v>0</v>
      </c>
      <c r="U129" s="6">
        <f t="shared" si="20"/>
        <v>300</v>
      </c>
    </row>
    <row r="130" spans="1:21" x14ac:dyDescent="0.25">
      <c r="A130" s="11">
        <v>39294</v>
      </c>
      <c r="B130" s="5">
        <f t="shared" si="27"/>
        <v>40</v>
      </c>
      <c r="C130" s="5">
        <f t="shared" si="28"/>
        <v>15</v>
      </c>
      <c r="D130" s="5">
        <f t="shared" si="29"/>
        <v>12</v>
      </c>
      <c r="E130" s="8">
        <f>'Christopher-Custodial'!E130+'Carley-Custodial'!E130</f>
        <v>300</v>
      </c>
      <c r="F130" s="8">
        <f>'Christopher-Custodial'!F130+'Carley-Custodial'!F130</f>
        <v>0</v>
      </c>
      <c r="G130" s="8">
        <f>'Christopher-Custodial'!G130+'Carley-Custodial'!G130</f>
        <v>0</v>
      </c>
      <c r="H130" s="8">
        <f>'Christopher-Custodial'!H130+'Carley-Custodial'!H130</f>
        <v>0</v>
      </c>
      <c r="I130" s="8">
        <f>'Christopher-Custodial'!I130+'Carley-Custodial'!I130</f>
        <v>0</v>
      </c>
      <c r="J130" s="8">
        <f>'Christopher-Custodial'!J130+'Carley-Custodial'!J130</f>
        <v>486.57819540943348</v>
      </c>
      <c r="K130" s="8">
        <f>'Christopher-Custodial'!K130+'Carley-Custodial'!K130</f>
        <v>0</v>
      </c>
      <c r="L130" s="8">
        <f>'Christopher-Custodial'!L130+'Carley-Custodial'!L130</f>
        <v>32300</v>
      </c>
      <c r="M130" s="8">
        <f>'Christopher-Custodial'!M130+'Carley-Custodial'!M130</f>
        <v>3287.1733131086603</v>
      </c>
      <c r="N130" s="8">
        <f>'Christopher-Custodial'!N130+'Carley-Custodial'!N130</f>
        <v>49444.397736352781</v>
      </c>
      <c r="S130" s="6">
        <f t="shared" si="18"/>
        <v>300</v>
      </c>
      <c r="T130" s="6">
        <f t="shared" si="19"/>
        <v>0</v>
      </c>
      <c r="U130" s="6">
        <f t="shared" si="20"/>
        <v>300</v>
      </c>
    </row>
    <row r="131" spans="1:21" x14ac:dyDescent="0.25">
      <c r="A131" s="11">
        <v>39325</v>
      </c>
      <c r="B131" s="5">
        <f t="shared" si="27"/>
        <v>40</v>
      </c>
      <c r="C131" s="5">
        <f t="shared" si="28"/>
        <v>15</v>
      </c>
      <c r="D131" s="5">
        <f t="shared" si="29"/>
        <v>12</v>
      </c>
      <c r="E131" s="8">
        <f>'Christopher-Custodial'!E131+'Carley-Custodial'!E131</f>
        <v>300</v>
      </c>
      <c r="F131" s="8">
        <f>'Christopher-Custodial'!F131+'Carley-Custodial'!F131</f>
        <v>0</v>
      </c>
      <c r="G131" s="8">
        <f>'Christopher-Custodial'!G131+'Carley-Custodial'!G131</f>
        <v>0</v>
      </c>
      <c r="H131" s="8">
        <f>'Christopher-Custodial'!H131+'Carley-Custodial'!H131</f>
        <v>0</v>
      </c>
      <c r="I131" s="8">
        <f>'Christopher-Custodial'!I131+'Carley-Custodial'!I131</f>
        <v>0</v>
      </c>
      <c r="J131" s="8">
        <f>'Christopher-Custodial'!J131+'Carley-Custodial'!J131</f>
        <v>494.44397736352784</v>
      </c>
      <c r="K131" s="8">
        <f>'Christopher-Custodial'!K131+'Carley-Custodial'!K131</f>
        <v>0</v>
      </c>
      <c r="L131" s="8">
        <f>'Christopher-Custodial'!L131+'Carley-Custodial'!L131</f>
        <v>32600</v>
      </c>
      <c r="M131" s="8">
        <f>'Christopher-Custodial'!M131+'Carley-Custodial'!M131</f>
        <v>3781.617290472188</v>
      </c>
      <c r="N131" s="8">
        <f>'Christopher-Custodial'!N131+'Carley-Custodial'!N131</f>
        <v>50238.841713716312</v>
      </c>
      <c r="S131" s="6">
        <f t="shared" si="18"/>
        <v>300</v>
      </c>
      <c r="T131" s="6">
        <f t="shared" si="19"/>
        <v>0</v>
      </c>
      <c r="U131" s="6">
        <f t="shared" si="20"/>
        <v>300</v>
      </c>
    </row>
    <row r="132" spans="1:21" x14ac:dyDescent="0.25">
      <c r="A132" s="11">
        <v>39355</v>
      </c>
      <c r="B132" s="5">
        <f t="shared" si="27"/>
        <v>40</v>
      </c>
      <c r="C132" s="5">
        <f t="shared" si="28"/>
        <v>15</v>
      </c>
      <c r="D132" s="5">
        <f t="shared" si="29"/>
        <v>12</v>
      </c>
      <c r="E132" s="8">
        <f>'Christopher-Custodial'!E132+'Carley-Custodial'!E132</f>
        <v>300</v>
      </c>
      <c r="F132" s="8">
        <f>'Christopher-Custodial'!F132+'Carley-Custodial'!F132</f>
        <v>0</v>
      </c>
      <c r="G132" s="8">
        <f>'Christopher-Custodial'!G132+'Carley-Custodial'!G132</f>
        <v>0</v>
      </c>
      <c r="H132" s="8">
        <f>'Christopher-Custodial'!H132+'Carley-Custodial'!H132</f>
        <v>0</v>
      </c>
      <c r="I132" s="8">
        <f>'Christopher-Custodial'!I132+'Carley-Custodial'!I132</f>
        <v>0</v>
      </c>
      <c r="J132" s="8">
        <f>'Christopher-Custodial'!J132+'Carley-Custodial'!J132</f>
        <v>502.38841713716312</v>
      </c>
      <c r="K132" s="8">
        <f>'Christopher-Custodial'!K132+'Carley-Custodial'!K132</f>
        <v>0</v>
      </c>
      <c r="L132" s="8">
        <f>'Christopher-Custodial'!L132+'Carley-Custodial'!L132</f>
        <v>32900</v>
      </c>
      <c r="M132" s="8">
        <f>'Christopher-Custodial'!M132+'Carley-Custodial'!M132</f>
        <v>4284.0057076093508</v>
      </c>
      <c r="N132" s="8">
        <f>'Christopher-Custodial'!N132+'Carley-Custodial'!N132</f>
        <v>51041.230130853481</v>
      </c>
      <c r="S132" s="6">
        <f t="shared" si="18"/>
        <v>300</v>
      </c>
      <c r="T132" s="6">
        <f t="shared" si="19"/>
        <v>0</v>
      </c>
      <c r="U132" s="6">
        <f t="shared" si="20"/>
        <v>300</v>
      </c>
    </row>
    <row r="133" spans="1:21" x14ac:dyDescent="0.25">
      <c r="A133" s="11">
        <v>39386</v>
      </c>
      <c r="B133" s="5">
        <f t="shared" si="27"/>
        <v>40</v>
      </c>
      <c r="C133" s="5">
        <f t="shared" si="28"/>
        <v>15</v>
      </c>
      <c r="D133" s="5">
        <f t="shared" si="29"/>
        <v>12</v>
      </c>
      <c r="E133" s="8">
        <f>'Christopher-Custodial'!E133+'Carley-Custodial'!E133</f>
        <v>300</v>
      </c>
      <c r="F133" s="8">
        <f>'Christopher-Custodial'!F133+'Carley-Custodial'!F133</f>
        <v>0</v>
      </c>
      <c r="G133" s="8">
        <f>'Christopher-Custodial'!G133+'Carley-Custodial'!G133</f>
        <v>0</v>
      </c>
      <c r="H133" s="8">
        <f>'Christopher-Custodial'!H133+'Carley-Custodial'!H133</f>
        <v>0</v>
      </c>
      <c r="I133" s="8">
        <f>'Christopher-Custodial'!I133+'Carley-Custodial'!I133</f>
        <v>0</v>
      </c>
      <c r="J133" s="8">
        <f>'Christopher-Custodial'!J133+'Carley-Custodial'!J133</f>
        <v>510.41230130853478</v>
      </c>
      <c r="K133" s="8">
        <f>'Christopher-Custodial'!K133+'Carley-Custodial'!K133</f>
        <v>0</v>
      </c>
      <c r="L133" s="8">
        <f>'Christopher-Custodial'!L133+'Carley-Custodial'!L133</f>
        <v>33200</v>
      </c>
      <c r="M133" s="8">
        <f>'Christopher-Custodial'!M133+'Carley-Custodial'!M133</f>
        <v>4794.4180089178863</v>
      </c>
      <c r="N133" s="8">
        <f>'Christopher-Custodial'!N133+'Carley-Custodial'!N133</f>
        <v>51851.642432162014</v>
      </c>
      <c r="S133" s="6">
        <f t="shared" si="18"/>
        <v>300</v>
      </c>
      <c r="T133" s="6">
        <f t="shared" si="19"/>
        <v>0</v>
      </c>
      <c r="U133" s="6">
        <f t="shared" si="20"/>
        <v>300</v>
      </c>
    </row>
    <row r="134" spans="1:21" x14ac:dyDescent="0.25">
      <c r="A134" s="11">
        <v>39416</v>
      </c>
      <c r="B134" s="5">
        <f t="shared" ref="B134:B149" si="30">ROUND((A134-$B$1-210)/365,0)</f>
        <v>40</v>
      </c>
      <c r="C134" s="5">
        <f t="shared" ref="C134:C149" si="31">ROUND((A134-$C$1-210)/365,0)</f>
        <v>15</v>
      </c>
      <c r="D134" s="5">
        <f t="shared" ref="D134:D149" si="32">ROUND((A134-$D$1-210)/365,0)</f>
        <v>12</v>
      </c>
      <c r="E134" s="8">
        <f>'Christopher-Custodial'!E134+'Carley-Custodial'!E134</f>
        <v>300</v>
      </c>
      <c r="F134" s="8">
        <f>'Christopher-Custodial'!F134+'Carley-Custodial'!F134</f>
        <v>0</v>
      </c>
      <c r="G134" s="8">
        <f>'Christopher-Custodial'!G134+'Carley-Custodial'!G134</f>
        <v>0</v>
      </c>
      <c r="H134" s="8">
        <f>'Christopher-Custodial'!H134+'Carley-Custodial'!H134</f>
        <v>0</v>
      </c>
      <c r="I134" s="8">
        <f>'Christopher-Custodial'!I134+'Carley-Custodial'!I134</f>
        <v>0</v>
      </c>
      <c r="J134" s="8">
        <f>'Christopher-Custodial'!J134+'Carley-Custodial'!J134</f>
        <v>518.51642432162009</v>
      </c>
      <c r="K134" s="8">
        <f>'Christopher-Custodial'!K134+'Carley-Custodial'!K134</f>
        <v>0</v>
      </c>
      <c r="L134" s="8">
        <f>'Christopher-Custodial'!L134+'Carley-Custodial'!L134</f>
        <v>33500</v>
      </c>
      <c r="M134" s="8">
        <f>'Christopher-Custodial'!M134+'Carley-Custodial'!M134</f>
        <v>5312.9344332395067</v>
      </c>
      <c r="N134" s="8">
        <f>'Christopher-Custodial'!N134+'Carley-Custodial'!N134</f>
        <v>52670.158856483627</v>
      </c>
      <c r="S134" s="6">
        <f t="shared" si="18"/>
        <v>300</v>
      </c>
      <c r="T134" s="6">
        <f t="shared" si="19"/>
        <v>0</v>
      </c>
      <c r="U134" s="6">
        <f t="shared" si="20"/>
        <v>300</v>
      </c>
    </row>
    <row r="135" spans="1:21" x14ac:dyDescent="0.25">
      <c r="A135" s="11">
        <v>39447</v>
      </c>
      <c r="B135" s="5">
        <f t="shared" si="30"/>
        <v>40</v>
      </c>
      <c r="C135" s="5">
        <f t="shared" si="31"/>
        <v>15</v>
      </c>
      <c r="D135" s="5">
        <f t="shared" si="32"/>
        <v>12</v>
      </c>
      <c r="E135" s="8">
        <f>'Christopher-Custodial'!E135+'Carley-Custodial'!E135</f>
        <v>300</v>
      </c>
      <c r="F135" s="8">
        <f>'Christopher-Custodial'!F135+'Carley-Custodial'!F135</f>
        <v>0</v>
      </c>
      <c r="G135" s="8">
        <f>'Christopher-Custodial'!G135+'Carley-Custodial'!G135</f>
        <v>0</v>
      </c>
      <c r="H135" s="8">
        <f>'Christopher-Custodial'!H135+'Carley-Custodial'!H135</f>
        <v>0</v>
      </c>
      <c r="I135" s="8">
        <f>'Christopher-Custodial'!I135+'Carley-Custodial'!I135</f>
        <v>0</v>
      </c>
      <c r="J135" s="8">
        <f>'Christopher-Custodial'!J135+'Carley-Custodial'!J135</f>
        <v>526.70158856483624</v>
      </c>
      <c r="K135" s="8">
        <f>'Christopher-Custodial'!K135+'Carley-Custodial'!K135</f>
        <v>0</v>
      </c>
      <c r="L135" s="8">
        <f>'Christopher-Custodial'!L135+'Carley-Custodial'!L135</f>
        <v>33800</v>
      </c>
      <c r="M135" s="8">
        <f>'Christopher-Custodial'!M135+'Carley-Custodial'!M135</f>
        <v>5839.6360218043428</v>
      </c>
      <c r="N135" s="8">
        <f>'Christopher-Custodial'!N135+'Carley-Custodial'!N135</f>
        <v>53496.860445048464</v>
      </c>
      <c r="P135" s="8">
        <f>M135</f>
        <v>5839.6360218043428</v>
      </c>
      <c r="Q135" s="8">
        <f>'Christopher-Custodial'!Q135+'Carley-Custodial'!Q135</f>
        <v>1065.098086105216</v>
      </c>
      <c r="S135" s="6">
        <f t="shared" ref="S135:S198" si="33">E135+G135</f>
        <v>300</v>
      </c>
      <c r="T135" s="6">
        <f t="shared" ref="T135:T198" si="34">F135</f>
        <v>0</v>
      </c>
      <c r="U135" s="6">
        <f t="shared" ref="U135:U198" si="35">SUM(S135:T135)</f>
        <v>300</v>
      </c>
    </row>
    <row r="136" spans="1:21" x14ac:dyDescent="0.25">
      <c r="A136" s="11">
        <v>39478</v>
      </c>
      <c r="B136" s="5">
        <f t="shared" si="30"/>
        <v>40</v>
      </c>
      <c r="C136" s="5">
        <f t="shared" si="31"/>
        <v>15</v>
      </c>
      <c r="D136" s="5">
        <f t="shared" si="32"/>
        <v>12</v>
      </c>
      <c r="E136" s="8">
        <f>'Christopher-Custodial'!E136+'Carley-Custodial'!E136</f>
        <v>300</v>
      </c>
      <c r="F136" s="8">
        <f>'Christopher-Custodial'!F136+'Carley-Custodial'!F136</f>
        <v>0</v>
      </c>
      <c r="G136" s="8">
        <f>'Christopher-Custodial'!G136+'Carley-Custodial'!G136</f>
        <v>0</v>
      </c>
      <c r="H136" s="8">
        <f>'Christopher-Custodial'!H136+'Carley-Custodial'!H136</f>
        <v>-1000</v>
      </c>
      <c r="I136" s="8">
        <f>'Christopher-Custodial'!I136+'Carley-Custodial'!I136</f>
        <v>0</v>
      </c>
      <c r="J136" s="8">
        <f>'Christopher-Custodial'!J136+'Carley-Custodial'!J136</f>
        <v>534.96860445048458</v>
      </c>
      <c r="K136" s="8">
        <f>'Christopher-Custodial'!K136+'Carley-Custodial'!K136</f>
        <v>0</v>
      </c>
      <c r="L136" s="8">
        <f>'Christopher-Custodial'!L136+'Carley-Custodial'!L136</f>
        <v>34100</v>
      </c>
      <c r="M136" s="8">
        <f>'Christopher-Custodial'!M136+'Carley-Custodial'!M136</f>
        <v>534.96860445048458</v>
      </c>
      <c r="N136" s="8">
        <f>'Christopher-Custodial'!N136+'Carley-Custodial'!N136</f>
        <v>53331.829049498949</v>
      </c>
      <c r="S136" s="6">
        <f t="shared" si="33"/>
        <v>300</v>
      </c>
      <c r="T136" s="6">
        <f t="shared" si="34"/>
        <v>0</v>
      </c>
      <c r="U136" s="6">
        <f t="shared" si="35"/>
        <v>300</v>
      </c>
    </row>
    <row r="137" spans="1:21" x14ac:dyDescent="0.25">
      <c r="A137" s="11">
        <v>39507</v>
      </c>
      <c r="B137" s="5">
        <f t="shared" si="30"/>
        <v>40</v>
      </c>
      <c r="C137" s="5">
        <f t="shared" si="31"/>
        <v>15</v>
      </c>
      <c r="D137" s="5">
        <f t="shared" si="32"/>
        <v>13</v>
      </c>
      <c r="E137" s="8">
        <f>'Christopher-Custodial'!E137+'Carley-Custodial'!E137</f>
        <v>300</v>
      </c>
      <c r="F137" s="8">
        <f>'Christopher-Custodial'!F137+'Carley-Custodial'!F137</f>
        <v>0</v>
      </c>
      <c r="G137" s="8">
        <f>'Christopher-Custodial'!G137+'Carley-Custodial'!G137</f>
        <v>0</v>
      </c>
      <c r="H137" s="8">
        <f>'Christopher-Custodial'!H137+'Carley-Custodial'!H137</f>
        <v>0</v>
      </c>
      <c r="I137" s="8">
        <f>'Christopher-Custodial'!I137+'Carley-Custodial'!I137</f>
        <v>0</v>
      </c>
      <c r="J137" s="8">
        <f>'Christopher-Custodial'!J137+'Carley-Custodial'!J137</f>
        <v>533.31829049498947</v>
      </c>
      <c r="K137" s="8">
        <f>'Christopher-Custodial'!K137+'Carley-Custodial'!K137</f>
        <v>0</v>
      </c>
      <c r="L137" s="8">
        <f>'Christopher-Custodial'!L137+'Carley-Custodial'!L137</f>
        <v>34400</v>
      </c>
      <c r="M137" s="8">
        <f>'Christopher-Custodial'!M137+'Carley-Custodial'!M137</f>
        <v>1068.2868949454742</v>
      </c>
      <c r="N137" s="8">
        <f>'Christopher-Custodial'!N137+'Carley-Custodial'!N137</f>
        <v>54165.147339993942</v>
      </c>
      <c r="S137" s="6">
        <f t="shared" si="33"/>
        <v>300</v>
      </c>
      <c r="T137" s="6">
        <f t="shared" si="34"/>
        <v>0</v>
      </c>
      <c r="U137" s="6">
        <f t="shared" si="35"/>
        <v>300</v>
      </c>
    </row>
    <row r="138" spans="1:21" x14ac:dyDescent="0.25">
      <c r="A138" s="11">
        <v>39538</v>
      </c>
      <c r="B138" s="5">
        <f t="shared" si="30"/>
        <v>40</v>
      </c>
      <c r="C138" s="5">
        <f t="shared" si="31"/>
        <v>15</v>
      </c>
      <c r="D138" s="5">
        <f t="shared" si="32"/>
        <v>13</v>
      </c>
      <c r="E138" s="8">
        <f>'Christopher-Custodial'!E138+'Carley-Custodial'!E138</f>
        <v>300</v>
      </c>
      <c r="F138" s="8">
        <f>'Christopher-Custodial'!F138+'Carley-Custodial'!F138</f>
        <v>0</v>
      </c>
      <c r="G138" s="8">
        <f>'Christopher-Custodial'!G138+'Carley-Custodial'!G138</f>
        <v>0</v>
      </c>
      <c r="H138" s="8">
        <f>'Christopher-Custodial'!H138+'Carley-Custodial'!H138</f>
        <v>0</v>
      </c>
      <c r="I138" s="8">
        <f>'Christopher-Custodial'!I138+'Carley-Custodial'!I138</f>
        <v>0</v>
      </c>
      <c r="J138" s="8">
        <f>'Christopher-Custodial'!J138+'Carley-Custodial'!J138</f>
        <v>541.65147339993928</v>
      </c>
      <c r="K138" s="8">
        <f>'Christopher-Custodial'!K138+'Carley-Custodial'!K138</f>
        <v>0</v>
      </c>
      <c r="L138" s="8">
        <f>'Christopher-Custodial'!L138+'Carley-Custodial'!L138</f>
        <v>34700</v>
      </c>
      <c r="M138" s="8">
        <f>'Christopher-Custodial'!M138+'Carley-Custodial'!M138</f>
        <v>1609.9383683454134</v>
      </c>
      <c r="N138" s="8">
        <f>'Christopher-Custodial'!N138+'Carley-Custodial'!N138</f>
        <v>55006.798813393878</v>
      </c>
      <c r="S138" s="6">
        <f t="shared" si="33"/>
        <v>300</v>
      </c>
      <c r="T138" s="6">
        <f t="shared" si="34"/>
        <v>0</v>
      </c>
      <c r="U138" s="6">
        <f t="shared" si="35"/>
        <v>300</v>
      </c>
    </row>
    <row r="139" spans="1:21" x14ac:dyDescent="0.25">
      <c r="A139" s="11">
        <v>39568</v>
      </c>
      <c r="B139" s="5">
        <f t="shared" si="30"/>
        <v>41</v>
      </c>
      <c r="C139" s="5">
        <f t="shared" si="31"/>
        <v>16</v>
      </c>
      <c r="D139" s="5">
        <f t="shared" si="32"/>
        <v>13</v>
      </c>
      <c r="E139" s="8">
        <f>'Christopher-Custodial'!E139+'Carley-Custodial'!E139</f>
        <v>300</v>
      </c>
      <c r="F139" s="8">
        <f>'Christopher-Custodial'!F139+'Carley-Custodial'!F139</f>
        <v>0</v>
      </c>
      <c r="G139" s="8">
        <f>'Christopher-Custodial'!G139+'Carley-Custodial'!G139</f>
        <v>0</v>
      </c>
      <c r="H139" s="8">
        <f>'Christopher-Custodial'!H139+'Carley-Custodial'!H139</f>
        <v>0</v>
      </c>
      <c r="I139" s="8">
        <f>'Christopher-Custodial'!I139+'Carley-Custodial'!I139</f>
        <v>-1065.098086105216</v>
      </c>
      <c r="J139" s="8">
        <f>'Christopher-Custodial'!J139+'Carley-Custodial'!J139</f>
        <v>550.0679881339388</v>
      </c>
      <c r="K139" s="8">
        <f>'Christopher-Custodial'!K139+'Carley-Custodial'!K139</f>
        <v>0</v>
      </c>
      <c r="L139" s="8">
        <f>'Christopher-Custodial'!L139+'Carley-Custodial'!L139</f>
        <v>35000</v>
      </c>
      <c r="M139" s="8">
        <f>'Christopher-Custodial'!M139+'Carley-Custodial'!M139</f>
        <v>2160.0063564793518</v>
      </c>
      <c r="N139" s="8">
        <f>'Christopher-Custodial'!N139+'Carley-Custodial'!N139</f>
        <v>54791.768715422601</v>
      </c>
      <c r="S139" s="6">
        <f t="shared" si="33"/>
        <v>300</v>
      </c>
      <c r="T139" s="6">
        <f t="shared" si="34"/>
        <v>0</v>
      </c>
      <c r="U139" s="6">
        <f t="shared" si="35"/>
        <v>300</v>
      </c>
    </row>
    <row r="140" spans="1:21" x14ac:dyDescent="0.25">
      <c r="A140" s="11">
        <v>39599</v>
      </c>
      <c r="B140" s="5">
        <f t="shared" si="30"/>
        <v>41</v>
      </c>
      <c r="C140" s="5">
        <f t="shared" si="31"/>
        <v>16</v>
      </c>
      <c r="D140" s="5">
        <f t="shared" si="32"/>
        <v>13</v>
      </c>
      <c r="E140" s="8">
        <f>'Christopher-Custodial'!E140+'Carley-Custodial'!E140</f>
        <v>300</v>
      </c>
      <c r="F140" s="8">
        <f>'Christopher-Custodial'!F140+'Carley-Custodial'!F140</f>
        <v>0</v>
      </c>
      <c r="G140" s="8">
        <f>'Christopher-Custodial'!G140+'Carley-Custodial'!G140</f>
        <v>0</v>
      </c>
      <c r="H140" s="8">
        <f>'Christopher-Custodial'!H140+'Carley-Custodial'!H140</f>
        <v>0</v>
      </c>
      <c r="I140" s="8">
        <f>'Christopher-Custodial'!I140+'Carley-Custodial'!I140</f>
        <v>0</v>
      </c>
      <c r="J140" s="8">
        <f>'Christopher-Custodial'!J140+'Carley-Custodial'!J140</f>
        <v>547.91768715422586</v>
      </c>
      <c r="K140" s="8">
        <f>'Christopher-Custodial'!K140+'Carley-Custodial'!K140</f>
        <v>0</v>
      </c>
      <c r="L140" s="8">
        <f>'Christopher-Custodial'!L140+'Carley-Custodial'!L140</f>
        <v>35300</v>
      </c>
      <c r="M140" s="8">
        <f>'Christopher-Custodial'!M140+'Carley-Custodial'!M140</f>
        <v>2707.9240436335776</v>
      </c>
      <c r="N140" s="8">
        <f>'Christopher-Custodial'!N140+'Carley-Custodial'!N140</f>
        <v>55639.686402576823</v>
      </c>
      <c r="S140" s="6">
        <f t="shared" si="33"/>
        <v>300</v>
      </c>
      <c r="T140" s="6">
        <f t="shared" si="34"/>
        <v>0</v>
      </c>
      <c r="U140" s="6">
        <f t="shared" si="35"/>
        <v>300</v>
      </c>
    </row>
    <row r="141" spans="1:21" x14ac:dyDescent="0.25">
      <c r="A141" s="11">
        <v>39629</v>
      </c>
      <c r="B141" s="5">
        <f t="shared" si="30"/>
        <v>41</v>
      </c>
      <c r="C141" s="5">
        <f t="shared" si="31"/>
        <v>16</v>
      </c>
      <c r="D141" s="5">
        <f t="shared" si="32"/>
        <v>13</v>
      </c>
      <c r="E141" s="8">
        <f>'Christopher-Custodial'!E141+'Carley-Custodial'!E141</f>
        <v>300</v>
      </c>
      <c r="F141" s="8">
        <f>'Christopher-Custodial'!F141+'Carley-Custodial'!F141</f>
        <v>0</v>
      </c>
      <c r="G141" s="8">
        <f>'Christopher-Custodial'!G141+'Carley-Custodial'!G141</f>
        <v>0</v>
      </c>
      <c r="H141" s="8">
        <f>'Christopher-Custodial'!H141+'Carley-Custodial'!H141</f>
        <v>0</v>
      </c>
      <c r="I141" s="8">
        <f>'Christopher-Custodial'!I141+'Carley-Custodial'!I141</f>
        <v>0</v>
      </c>
      <c r="J141" s="8">
        <f>'Christopher-Custodial'!J141+'Carley-Custodial'!J141</f>
        <v>556.3968640257682</v>
      </c>
      <c r="K141" s="8">
        <f>'Christopher-Custodial'!K141+'Carley-Custodial'!K141</f>
        <v>0</v>
      </c>
      <c r="L141" s="8">
        <f>'Christopher-Custodial'!L141+'Carley-Custodial'!L141</f>
        <v>35600</v>
      </c>
      <c r="M141" s="8">
        <f>'Christopher-Custodial'!M141+'Carley-Custodial'!M141</f>
        <v>3264.3209076593462</v>
      </c>
      <c r="N141" s="8">
        <f>'Christopher-Custodial'!N141+'Carley-Custodial'!N141</f>
        <v>56496.083266602589</v>
      </c>
      <c r="S141" s="6">
        <f t="shared" si="33"/>
        <v>300</v>
      </c>
      <c r="T141" s="6">
        <f t="shared" si="34"/>
        <v>0</v>
      </c>
      <c r="U141" s="6">
        <f t="shared" si="35"/>
        <v>300</v>
      </c>
    </row>
    <row r="142" spans="1:21" x14ac:dyDescent="0.25">
      <c r="A142" s="11">
        <v>39660</v>
      </c>
      <c r="B142" s="5">
        <f t="shared" si="30"/>
        <v>41</v>
      </c>
      <c r="C142" s="5">
        <f t="shared" si="31"/>
        <v>16</v>
      </c>
      <c r="D142" s="5">
        <f t="shared" si="32"/>
        <v>13</v>
      </c>
      <c r="E142" s="8">
        <f>'Christopher-Custodial'!E142+'Carley-Custodial'!E142</f>
        <v>300</v>
      </c>
      <c r="F142" s="8">
        <f>'Christopher-Custodial'!F142+'Carley-Custodial'!F142</f>
        <v>0</v>
      </c>
      <c r="G142" s="8">
        <f>'Christopher-Custodial'!G142+'Carley-Custodial'!G142</f>
        <v>0</v>
      </c>
      <c r="H142" s="8">
        <f>'Christopher-Custodial'!H142+'Carley-Custodial'!H142</f>
        <v>0</v>
      </c>
      <c r="I142" s="8">
        <f>'Christopher-Custodial'!I142+'Carley-Custodial'!I142</f>
        <v>0</v>
      </c>
      <c r="J142" s="8">
        <f>'Christopher-Custodial'!J142+'Carley-Custodial'!J142</f>
        <v>564.96083266602591</v>
      </c>
      <c r="K142" s="8">
        <f>'Christopher-Custodial'!K142+'Carley-Custodial'!K142</f>
        <v>0</v>
      </c>
      <c r="L142" s="8">
        <f>'Christopher-Custodial'!L142+'Carley-Custodial'!L142</f>
        <v>35900</v>
      </c>
      <c r="M142" s="8">
        <f>'Christopher-Custodial'!M142+'Carley-Custodial'!M142</f>
        <v>3829.2817403253721</v>
      </c>
      <c r="N142" s="8">
        <f>'Christopher-Custodial'!N142+'Carley-Custodial'!N142</f>
        <v>57361.044099268613</v>
      </c>
      <c r="S142" s="6">
        <f t="shared" si="33"/>
        <v>300</v>
      </c>
      <c r="T142" s="6">
        <f t="shared" si="34"/>
        <v>0</v>
      </c>
      <c r="U142" s="6">
        <f t="shared" si="35"/>
        <v>300</v>
      </c>
    </row>
    <row r="143" spans="1:21" x14ac:dyDescent="0.25">
      <c r="A143" s="11">
        <v>39691</v>
      </c>
      <c r="B143" s="5">
        <f t="shared" si="30"/>
        <v>41</v>
      </c>
      <c r="C143" s="5">
        <f t="shared" si="31"/>
        <v>16</v>
      </c>
      <c r="D143" s="5">
        <f t="shared" si="32"/>
        <v>13</v>
      </c>
      <c r="E143" s="8">
        <f>'Christopher-Custodial'!E143+'Carley-Custodial'!E143</f>
        <v>300</v>
      </c>
      <c r="F143" s="8">
        <f>'Christopher-Custodial'!F143+'Carley-Custodial'!F143</f>
        <v>0</v>
      </c>
      <c r="G143" s="8">
        <f>'Christopher-Custodial'!G143+'Carley-Custodial'!G143</f>
        <v>0</v>
      </c>
      <c r="H143" s="8">
        <f>'Christopher-Custodial'!H143+'Carley-Custodial'!H143</f>
        <v>0</v>
      </c>
      <c r="I143" s="8">
        <f>'Christopher-Custodial'!I143+'Carley-Custodial'!I143</f>
        <v>0</v>
      </c>
      <c r="J143" s="8">
        <f>'Christopher-Custodial'!J143+'Carley-Custodial'!J143</f>
        <v>573.61044099268611</v>
      </c>
      <c r="K143" s="8">
        <f>'Christopher-Custodial'!K143+'Carley-Custodial'!K143</f>
        <v>0</v>
      </c>
      <c r="L143" s="8">
        <f>'Christopher-Custodial'!L143+'Carley-Custodial'!L143</f>
        <v>36200</v>
      </c>
      <c r="M143" s="8">
        <f>'Christopher-Custodial'!M143+'Carley-Custodial'!M143</f>
        <v>4402.8921813180586</v>
      </c>
      <c r="N143" s="8">
        <f>'Christopher-Custodial'!N143+'Carley-Custodial'!N143</f>
        <v>58234.654540261297</v>
      </c>
      <c r="S143" s="6">
        <f t="shared" si="33"/>
        <v>300</v>
      </c>
      <c r="T143" s="6">
        <f t="shared" si="34"/>
        <v>0</v>
      </c>
      <c r="U143" s="6">
        <f t="shared" si="35"/>
        <v>300</v>
      </c>
    </row>
    <row r="144" spans="1:21" x14ac:dyDescent="0.25">
      <c r="A144" s="11">
        <v>39721</v>
      </c>
      <c r="B144" s="5">
        <f t="shared" si="30"/>
        <v>41</v>
      </c>
      <c r="C144" s="5">
        <f t="shared" si="31"/>
        <v>16</v>
      </c>
      <c r="D144" s="5">
        <f t="shared" si="32"/>
        <v>13</v>
      </c>
      <c r="E144" s="8">
        <f>'Christopher-Custodial'!E144+'Carley-Custodial'!E144</f>
        <v>300</v>
      </c>
      <c r="F144" s="8">
        <f>'Christopher-Custodial'!F144+'Carley-Custodial'!F144</f>
        <v>0</v>
      </c>
      <c r="G144" s="8">
        <f>'Christopher-Custodial'!G144+'Carley-Custodial'!G144</f>
        <v>0</v>
      </c>
      <c r="H144" s="8">
        <f>'Christopher-Custodial'!H144+'Carley-Custodial'!H144</f>
        <v>0</v>
      </c>
      <c r="I144" s="8">
        <f>'Christopher-Custodial'!I144+'Carley-Custodial'!I144</f>
        <v>0</v>
      </c>
      <c r="J144" s="8">
        <f>'Christopher-Custodial'!J144+'Carley-Custodial'!J144</f>
        <v>582.34654540261295</v>
      </c>
      <c r="K144" s="8">
        <f>'Christopher-Custodial'!K144+'Carley-Custodial'!K144</f>
        <v>0</v>
      </c>
      <c r="L144" s="8">
        <f>'Christopher-Custodial'!L144+'Carley-Custodial'!L144</f>
        <v>36500</v>
      </c>
      <c r="M144" s="8">
        <f>'Christopher-Custodial'!M144+'Carley-Custodial'!M144</f>
        <v>4985.2387267206714</v>
      </c>
      <c r="N144" s="8">
        <f>'Christopher-Custodial'!N144+'Carley-Custodial'!N144</f>
        <v>59117.001085663913</v>
      </c>
      <c r="S144" s="6">
        <f t="shared" si="33"/>
        <v>300</v>
      </c>
      <c r="T144" s="6">
        <f t="shared" si="34"/>
        <v>0</v>
      </c>
      <c r="U144" s="6">
        <f t="shared" si="35"/>
        <v>300</v>
      </c>
    </row>
    <row r="145" spans="1:21" x14ac:dyDescent="0.25">
      <c r="A145" s="11">
        <v>39752</v>
      </c>
      <c r="B145" s="5">
        <f t="shared" si="30"/>
        <v>41</v>
      </c>
      <c r="C145" s="5">
        <f t="shared" si="31"/>
        <v>16</v>
      </c>
      <c r="D145" s="5">
        <f t="shared" si="32"/>
        <v>13</v>
      </c>
      <c r="E145" s="8">
        <f>'Christopher-Custodial'!E145+'Carley-Custodial'!E145</f>
        <v>300</v>
      </c>
      <c r="F145" s="8">
        <f>'Christopher-Custodial'!F145+'Carley-Custodial'!F145</f>
        <v>0</v>
      </c>
      <c r="G145" s="8">
        <f>'Christopher-Custodial'!G145+'Carley-Custodial'!G145</f>
        <v>0</v>
      </c>
      <c r="H145" s="8">
        <f>'Christopher-Custodial'!H145+'Carley-Custodial'!H145</f>
        <v>0</v>
      </c>
      <c r="I145" s="8">
        <f>'Christopher-Custodial'!I145+'Carley-Custodial'!I145</f>
        <v>0</v>
      </c>
      <c r="J145" s="8">
        <f>'Christopher-Custodial'!J145+'Carley-Custodial'!J145</f>
        <v>591.17001085663901</v>
      </c>
      <c r="K145" s="8">
        <f>'Christopher-Custodial'!K145+'Carley-Custodial'!K145</f>
        <v>0</v>
      </c>
      <c r="L145" s="8">
        <f>'Christopher-Custodial'!L145+'Carley-Custodial'!L145</f>
        <v>36800</v>
      </c>
      <c r="M145" s="8">
        <f>'Christopher-Custodial'!M145+'Carley-Custodial'!M145</f>
        <v>5576.4087375773106</v>
      </c>
      <c r="N145" s="8">
        <f>'Christopher-Custodial'!N145+'Carley-Custodial'!N145</f>
        <v>60008.171096520549</v>
      </c>
      <c r="S145" s="6">
        <f t="shared" si="33"/>
        <v>300</v>
      </c>
      <c r="T145" s="6">
        <f t="shared" si="34"/>
        <v>0</v>
      </c>
      <c r="U145" s="6">
        <f t="shared" si="35"/>
        <v>300</v>
      </c>
    </row>
    <row r="146" spans="1:21" x14ac:dyDescent="0.25">
      <c r="A146" s="11">
        <v>39782</v>
      </c>
      <c r="B146" s="5">
        <f t="shared" si="30"/>
        <v>41</v>
      </c>
      <c r="C146" s="5">
        <f t="shared" si="31"/>
        <v>16</v>
      </c>
      <c r="D146" s="5">
        <f t="shared" si="32"/>
        <v>13</v>
      </c>
      <c r="E146" s="8">
        <f>'Christopher-Custodial'!E146+'Carley-Custodial'!E146</f>
        <v>300</v>
      </c>
      <c r="F146" s="8">
        <f>'Christopher-Custodial'!F146+'Carley-Custodial'!F146</f>
        <v>0</v>
      </c>
      <c r="G146" s="8">
        <f>'Christopher-Custodial'!G146+'Carley-Custodial'!G146</f>
        <v>0</v>
      </c>
      <c r="H146" s="8">
        <f>'Christopher-Custodial'!H146+'Carley-Custodial'!H146</f>
        <v>0</v>
      </c>
      <c r="I146" s="8">
        <f>'Christopher-Custodial'!I146+'Carley-Custodial'!I146</f>
        <v>0</v>
      </c>
      <c r="J146" s="8">
        <f>'Christopher-Custodial'!J146+'Carley-Custodial'!J146</f>
        <v>600.0817109652055</v>
      </c>
      <c r="K146" s="8">
        <f>'Christopher-Custodial'!K146+'Carley-Custodial'!K146</f>
        <v>0</v>
      </c>
      <c r="L146" s="8">
        <f>'Christopher-Custodial'!L146+'Carley-Custodial'!L146</f>
        <v>37100</v>
      </c>
      <c r="M146" s="8">
        <f>'Christopher-Custodial'!M146+'Carley-Custodial'!M146</f>
        <v>6176.4904485425159</v>
      </c>
      <c r="N146" s="8">
        <f>'Christopher-Custodial'!N146+'Carley-Custodial'!N146</f>
        <v>60908.252807485755</v>
      </c>
      <c r="S146" s="6">
        <f t="shared" si="33"/>
        <v>300</v>
      </c>
      <c r="T146" s="6">
        <f t="shared" si="34"/>
        <v>0</v>
      </c>
      <c r="U146" s="6">
        <f t="shared" si="35"/>
        <v>300</v>
      </c>
    </row>
    <row r="147" spans="1:21" x14ac:dyDescent="0.25">
      <c r="A147" s="11">
        <v>39813</v>
      </c>
      <c r="B147" s="5">
        <f t="shared" si="30"/>
        <v>41</v>
      </c>
      <c r="C147" s="5">
        <f t="shared" si="31"/>
        <v>16</v>
      </c>
      <c r="D147" s="5">
        <f t="shared" si="32"/>
        <v>13</v>
      </c>
      <c r="E147" s="8">
        <f>'Christopher-Custodial'!E147+'Carley-Custodial'!E147</f>
        <v>300</v>
      </c>
      <c r="F147" s="8">
        <f>'Christopher-Custodial'!F147+'Carley-Custodial'!F147</f>
        <v>0</v>
      </c>
      <c r="G147" s="8">
        <f>'Christopher-Custodial'!G147+'Carley-Custodial'!G147</f>
        <v>0</v>
      </c>
      <c r="H147" s="8">
        <f>'Christopher-Custodial'!H147+'Carley-Custodial'!H147</f>
        <v>0</v>
      </c>
      <c r="I147" s="8">
        <f>'Christopher-Custodial'!I147+'Carley-Custodial'!I147</f>
        <v>0</v>
      </c>
      <c r="J147" s="8">
        <f>'Christopher-Custodial'!J147+'Carley-Custodial'!J147</f>
        <v>609.08252807485758</v>
      </c>
      <c r="K147" s="8">
        <f>'Christopher-Custodial'!K147+'Carley-Custodial'!K147</f>
        <v>0</v>
      </c>
      <c r="L147" s="8">
        <f>'Christopher-Custodial'!L147+'Carley-Custodial'!L147</f>
        <v>37400</v>
      </c>
      <c r="M147" s="8">
        <f>'Christopher-Custodial'!M147+'Carley-Custodial'!M147</f>
        <v>6785.5729766173736</v>
      </c>
      <c r="N147" s="8">
        <f>'Christopher-Custodial'!N147+'Carley-Custodial'!N147</f>
        <v>61817.335335560609</v>
      </c>
      <c r="P147" s="8">
        <f>M147</f>
        <v>6785.5729766173736</v>
      </c>
      <c r="Q147" s="8">
        <f>'Christopher-Custodial'!Q147+'Carley-Custodial'!Q147</f>
        <v>1329.9604334528647</v>
      </c>
      <c r="S147" s="6">
        <f t="shared" si="33"/>
        <v>300</v>
      </c>
      <c r="T147" s="6">
        <f t="shared" si="34"/>
        <v>0</v>
      </c>
      <c r="U147" s="6">
        <f t="shared" si="35"/>
        <v>300</v>
      </c>
    </row>
    <row r="148" spans="1:21" x14ac:dyDescent="0.25">
      <c r="A148" s="11">
        <v>39844</v>
      </c>
      <c r="B148" s="5">
        <f t="shared" si="30"/>
        <v>41</v>
      </c>
      <c r="C148" s="5">
        <f t="shared" si="31"/>
        <v>16</v>
      </c>
      <c r="D148" s="5">
        <f t="shared" si="32"/>
        <v>13</v>
      </c>
      <c r="E148" s="8">
        <f>'Christopher-Custodial'!E148+'Carley-Custodial'!E148</f>
        <v>300</v>
      </c>
      <c r="F148" s="8">
        <f>'Christopher-Custodial'!F148+'Carley-Custodial'!F148</f>
        <v>0</v>
      </c>
      <c r="G148" s="8">
        <f>'Christopher-Custodial'!G148+'Carley-Custodial'!G148</f>
        <v>0</v>
      </c>
      <c r="H148" s="8">
        <f>'Christopher-Custodial'!H148+'Carley-Custodial'!H148</f>
        <v>-1000</v>
      </c>
      <c r="I148" s="8">
        <f>'Christopher-Custodial'!I148+'Carley-Custodial'!I148</f>
        <v>0</v>
      </c>
      <c r="J148" s="8">
        <f>'Christopher-Custodial'!J148+'Carley-Custodial'!J148</f>
        <v>618.1733533556062</v>
      </c>
      <c r="K148" s="8">
        <f>'Christopher-Custodial'!K148+'Carley-Custodial'!K148</f>
        <v>0</v>
      </c>
      <c r="L148" s="8">
        <f>'Christopher-Custodial'!L148+'Carley-Custodial'!L148</f>
        <v>37700</v>
      </c>
      <c r="M148" s="8">
        <f>'Christopher-Custodial'!M148+'Carley-Custodial'!M148</f>
        <v>618.1733533556062</v>
      </c>
      <c r="N148" s="8">
        <f>'Christopher-Custodial'!N148+'Carley-Custodial'!N148</f>
        <v>61735.508688916219</v>
      </c>
      <c r="S148" s="6">
        <f t="shared" si="33"/>
        <v>300</v>
      </c>
      <c r="T148" s="6">
        <f t="shared" si="34"/>
        <v>0</v>
      </c>
      <c r="U148" s="6">
        <f t="shared" si="35"/>
        <v>300</v>
      </c>
    </row>
    <row r="149" spans="1:21" x14ac:dyDescent="0.25">
      <c r="A149" s="11">
        <v>39872</v>
      </c>
      <c r="B149" s="5">
        <f t="shared" si="30"/>
        <v>41</v>
      </c>
      <c r="C149" s="5">
        <f t="shared" si="31"/>
        <v>16</v>
      </c>
      <c r="D149" s="5">
        <f t="shared" si="32"/>
        <v>14</v>
      </c>
      <c r="E149" s="8">
        <f>'Christopher-Custodial'!E149+'Carley-Custodial'!E149</f>
        <v>300</v>
      </c>
      <c r="F149" s="8">
        <f>'Christopher-Custodial'!F149+'Carley-Custodial'!F149</f>
        <v>0</v>
      </c>
      <c r="G149" s="8">
        <f>'Christopher-Custodial'!G149+'Carley-Custodial'!G149</f>
        <v>0</v>
      </c>
      <c r="H149" s="8">
        <f>'Christopher-Custodial'!H149+'Carley-Custodial'!H149</f>
        <v>0</v>
      </c>
      <c r="I149" s="8">
        <f>'Christopher-Custodial'!I149+'Carley-Custodial'!I149</f>
        <v>0</v>
      </c>
      <c r="J149" s="8">
        <f>'Christopher-Custodial'!J149+'Carley-Custodial'!J149</f>
        <v>617.35508688916207</v>
      </c>
      <c r="K149" s="8">
        <f>'Christopher-Custodial'!K149+'Carley-Custodial'!K149</f>
        <v>0</v>
      </c>
      <c r="L149" s="8">
        <f>'Christopher-Custodial'!L149+'Carley-Custodial'!L149</f>
        <v>38000</v>
      </c>
      <c r="M149" s="8">
        <f>'Christopher-Custodial'!M149+'Carley-Custodial'!M149</f>
        <v>1235.5284402447683</v>
      </c>
      <c r="N149" s="8">
        <f>'Christopher-Custodial'!N149+'Carley-Custodial'!N149</f>
        <v>62652.863775805381</v>
      </c>
      <c r="S149" s="6">
        <f t="shared" si="33"/>
        <v>300</v>
      </c>
      <c r="T149" s="6">
        <f t="shared" si="34"/>
        <v>0</v>
      </c>
      <c r="U149" s="6">
        <f t="shared" si="35"/>
        <v>300</v>
      </c>
    </row>
    <row r="150" spans="1:21" x14ac:dyDescent="0.25">
      <c r="A150" s="11">
        <v>39903</v>
      </c>
      <c r="B150" s="5">
        <f t="shared" ref="B150:B165" si="36">ROUND((A150-$B$1-210)/365,0)</f>
        <v>41</v>
      </c>
      <c r="C150" s="5">
        <f t="shared" ref="C150:C165" si="37">ROUND((A150-$C$1-210)/365,0)</f>
        <v>16</v>
      </c>
      <c r="D150" s="5">
        <f t="shared" ref="D150:D165" si="38">ROUND((A150-$D$1-210)/365,0)</f>
        <v>14</v>
      </c>
      <c r="E150" s="8">
        <f>'Christopher-Custodial'!E150+'Carley-Custodial'!E150</f>
        <v>300</v>
      </c>
      <c r="F150" s="8">
        <f>'Christopher-Custodial'!F150+'Carley-Custodial'!F150</f>
        <v>0</v>
      </c>
      <c r="G150" s="8">
        <f>'Christopher-Custodial'!G150+'Carley-Custodial'!G150</f>
        <v>0</v>
      </c>
      <c r="H150" s="8">
        <f>'Christopher-Custodial'!H150+'Carley-Custodial'!H150</f>
        <v>0</v>
      </c>
      <c r="I150" s="8">
        <f>'Christopher-Custodial'!I150+'Carley-Custodial'!I150</f>
        <v>0</v>
      </c>
      <c r="J150" s="8">
        <f>'Christopher-Custodial'!J150+'Carley-Custodial'!J150</f>
        <v>626.52863775805372</v>
      </c>
      <c r="K150" s="8">
        <f>'Christopher-Custodial'!K150+'Carley-Custodial'!K150</f>
        <v>0</v>
      </c>
      <c r="L150" s="8">
        <f>'Christopher-Custodial'!L150+'Carley-Custodial'!L150</f>
        <v>38300</v>
      </c>
      <c r="M150" s="8">
        <f>'Christopher-Custodial'!M150+'Carley-Custodial'!M150</f>
        <v>1862.057078002822</v>
      </c>
      <c r="N150" s="8">
        <f>'Christopher-Custodial'!N150+'Carley-Custodial'!N150</f>
        <v>63579.39241356343</v>
      </c>
      <c r="S150" s="6">
        <f t="shared" si="33"/>
        <v>300</v>
      </c>
      <c r="T150" s="6">
        <f t="shared" si="34"/>
        <v>0</v>
      </c>
      <c r="U150" s="6">
        <f t="shared" si="35"/>
        <v>300</v>
      </c>
    </row>
    <row r="151" spans="1:21" x14ac:dyDescent="0.25">
      <c r="A151" s="11">
        <v>39933</v>
      </c>
      <c r="B151" s="5">
        <f t="shared" si="36"/>
        <v>42</v>
      </c>
      <c r="C151" s="5">
        <f t="shared" si="37"/>
        <v>17</v>
      </c>
      <c r="D151" s="5">
        <f t="shared" si="38"/>
        <v>14</v>
      </c>
      <c r="E151" s="8">
        <f>'Christopher-Custodial'!E151+'Carley-Custodial'!E151</f>
        <v>300</v>
      </c>
      <c r="F151" s="8">
        <f>'Christopher-Custodial'!F151+'Carley-Custodial'!F151</f>
        <v>0</v>
      </c>
      <c r="G151" s="8">
        <f>'Christopher-Custodial'!G151+'Carley-Custodial'!G151</f>
        <v>0</v>
      </c>
      <c r="H151" s="8">
        <f>'Christopher-Custodial'!H151+'Carley-Custodial'!H151</f>
        <v>0</v>
      </c>
      <c r="I151" s="8">
        <f>'Christopher-Custodial'!I151+'Carley-Custodial'!I151</f>
        <v>-1329.9604334528647</v>
      </c>
      <c r="J151" s="8">
        <f>'Christopher-Custodial'!J151+'Carley-Custodial'!J151</f>
        <v>635.79392413563437</v>
      </c>
      <c r="K151" s="8">
        <f>'Christopher-Custodial'!K151+'Carley-Custodial'!K151</f>
        <v>0</v>
      </c>
      <c r="L151" s="8">
        <f>'Christopher-Custodial'!L151+'Carley-Custodial'!L151</f>
        <v>38600</v>
      </c>
      <c r="M151" s="8">
        <f>'Christopher-Custodial'!M151+'Carley-Custodial'!M151</f>
        <v>2497.8510021384564</v>
      </c>
      <c r="N151" s="8">
        <f>'Christopher-Custodial'!N151+'Carley-Custodial'!N151</f>
        <v>63185.225904246196</v>
      </c>
      <c r="S151" s="6">
        <f t="shared" si="33"/>
        <v>300</v>
      </c>
      <c r="T151" s="6">
        <f t="shared" si="34"/>
        <v>0</v>
      </c>
      <c r="U151" s="6">
        <f t="shared" si="35"/>
        <v>300</v>
      </c>
    </row>
    <row r="152" spans="1:21" x14ac:dyDescent="0.25">
      <c r="A152" s="11">
        <v>39964</v>
      </c>
      <c r="B152" s="5">
        <f t="shared" si="36"/>
        <v>42</v>
      </c>
      <c r="C152" s="5">
        <f t="shared" si="37"/>
        <v>17</v>
      </c>
      <c r="D152" s="5">
        <f t="shared" si="38"/>
        <v>14</v>
      </c>
      <c r="E152" s="8">
        <f>'Christopher-Custodial'!E152+'Carley-Custodial'!E152</f>
        <v>300</v>
      </c>
      <c r="F152" s="8">
        <f>'Christopher-Custodial'!F152+'Carley-Custodial'!F152</f>
        <v>0</v>
      </c>
      <c r="G152" s="8">
        <f>'Christopher-Custodial'!G152+'Carley-Custodial'!G152</f>
        <v>0</v>
      </c>
      <c r="H152" s="8">
        <f>'Christopher-Custodial'!H152+'Carley-Custodial'!H152</f>
        <v>0</v>
      </c>
      <c r="I152" s="8">
        <f>'Christopher-Custodial'!I152+'Carley-Custodial'!I152</f>
        <v>0</v>
      </c>
      <c r="J152" s="8">
        <f>'Christopher-Custodial'!J152+'Carley-Custodial'!J152</f>
        <v>631.85225904246204</v>
      </c>
      <c r="K152" s="8">
        <f>'Christopher-Custodial'!K152+'Carley-Custodial'!K152</f>
        <v>0</v>
      </c>
      <c r="L152" s="8">
        <f>'Christopher-Custodial'!L152+'Carley-Custodial'!L152</f>
        <v>38900</v>
      </c>
      <c r="M152" s="8">
        <f>'Christopher-Custodial'!M152+'Carley-Custodial'!M152</f>
        <v>3129.7032611809182</v>
      </c>
      <c r="N152" s="8">
        <f>'Christopher-Custodial'!N152+'Carley-Custodial'!N152</f>
        <v>64117.078163288665</v>
      </c>
      <c r="S152" s="6">
        <f t="shared" si="33"/>
        <v>300</v>
      </c>
      <c r="T152" s="6">
        <f t="shared" si="34"/>
        <v>0</v>
      </c>
      <c r="U152" s="6">
        <f t="shared" si="35"/>
        <v>300</v>
      </c>
    </row>
    <row r="153" spans="1:21" x14ac:dyDescent="0.25">
      <c r="A153" s="11">
        <v>39994</v>
      </c>
      <c r="B153" s="5">
        <f t="shared" si="36"/>
        <v>42</v>
      </c>
      <c r="C153" s="5">
        <f t="shared" si="37"/>
        <v>17</v>
      </c>
      <c r="D153" s="5">
        <f t="shared" si="38"/>
        <v>14</v>
      </c>
      <c r="E153" s="8">
        <f>'Christopher-Custodial'!E153+'Carley-Custodial'!E153</f>
        <v>300</v>
      </c>
      <c r="F153" s="8">
        <f>'Christopher-Custodial'!F153+'Carley-Custodial'!F153</f>
        <v>0</v>
      </c>
      <c r="G153" s="8">
        <f>'Christopher-Custodial'!G153+'Carley-Custodial'!G153</f>
        <v>0</v>
      </c>
      <c r="H153" s="8">
        <f>'Christopher-Custodial'!H153+'Carley-Custodial'!H153</f>
        <v>0</v>
      </c>
      <c r="I153" s="8">
        <f>'Christopher-Custodial'!I153+'Carley-Custodial'!I153</f>
        <v>0</v>
      </c>
      <c r="J153" s="8">
        <f>'Christopher-Custodial'!J153+'Carley-Custodial'!J153</f>
        <v>641.17078163288659</v>
      </c>
      <c r="K153" s="8">
        <f>'Christopher-Custodial'!K153+'Carley-Custodial'!K153</f>
        <v>0</v>
      </c>
      <c r="L153" s="8">
        <f>'Christopher-Custodial'!L153+'Carley-Custodial'!L153</f>
        <v>39200</v>
      </c>
      <c r="M153" s="8">
        <f>'Christopher-Custodial'!M153+'Carley-Custodial'!M153</f>
        <v>3770.8740428138049</v>
      </c>
      <c r="N153" s="8">
        <f>'Christopher-Custodial'!N153+'Carley-Custodial'!N153</f>
        <v>65058.24894492155</v>
      </c>
      <c r="S153" s="6">
        <f t="shared" si="33"/>
        <v>300</v>
      </c>
      <c r="T153" s="6">
        <f t="shared" si="34"/>
        <v>0</v>
      </c>
      <c r="U153" s="6">
        <f t="shared" si="35"/>
        <v>300</v>
      </c>
    </row>
    <row r="154" spans="1:21" x14ac:dyDescent="0.25">
      <c r="A154" s="11">
        <v>40025</v>
      </c>
      <c r="B154" s="5">
        <f t="shared" si="36"/>
        <v>42</v>
      </c>
      <c r="C154" s="5">
        <f t="shared" si="37"/>
        <v>17</v>
      </c>
      <c r="D154" s="5">
        <f t="shared" si="38"/>
        <v>14</v>
      </c>
      <c r="E154" s="8">
        <f>'Christopher-Custodial'!E154+'Carley-Custodial'!E154</f>
        <v>300</v>
      </c>
      <c r="F154" s="8">
        <f>'Christopher-Custodial'!F154+'Carley-Custodial'!F154</f>
        <v>0</v>
      </c>
      <c r="G154" s="8">
        <f>'Christopher-Custodial'!G154+'Carley-Custodial'!G154</f>
        <v>0</v>
      </c>
      <c r="H154" s="8">
        <f>'Christopher-Custodial'!H154+'Carley-Custodial'!H154</f>
        <v>0</v>
      </c>
      <c r="I154" s="8">
        <f>'Christopher-Custodial'!I154+'Carley-Custodial'!I154</f>
        <v>0</v>
      </c>
      <c r="J154" s="8">
        <f>'Christopher-Custodial'!J154+'Carley-Custodial'!J154</f>
        <v>650.58248944921547</v>
      </c>
      <c r="K154" s="8">
        <f>'Christopher-Custodial'!K154+'Carley-Custodial'!K154</f>
        <v>0</v>
      </c>
      <c r="L154" s="8">
        <f>'Christopher-Custodial'!L154+'Carley-Custodial'!L154</f>
        <v>39500</v>
      </c>
      <c r="M154" s="8">
        <f>'Christopher-Custodial'!M154+'Carley-Custodial'!M154</f>
        <v>4421.4565322630206</v>
      </c>
      <c r="N154" s="8">
        <f>'Christopher-Custodial'!N154+'Carley-Custodial'!N154</f>
        <v>66008.831434370761</v>
      </c>
      <c r="S154" s="6">
        <f t="shared" si="33"/>
        <v>300</v>
      </c>
      <c r="T154" s="6">
        <f t="shared" si="34"/>
        <v>0</v>
      </c>
      <c r="U154" s="6">
        <f t="shared" si="35"/>
        <v>300</v>
      </c>
    </row>
    <row r="155" spans="1:21" x14ac:dyDescent="0.25">
      <c r="A155" s="11">
        <v>40056</v>
      </c>
      <c r="B155" s="5">
        <f t="shared" si="36"/>
        <v>42</v>
      </c>
      <c r="C155" s="5">
        <f t="shared" si="37"/>
        <v>17</v>
      </c>
      <c r="D155" s="5">
        <f t="shared" si="38"/>
        <v>14</v>
      </c>
      <c r="E155" s="8">
        <f>'Christopher-Custodial'!E155+'Carley-Custodial'!E155</f>
        <v>300</v>
      </c>
      <c r="F155" s="8">
        <f>'Christopher-Custodial'!F155+'Carley-Custodial'!F155</f>
        <v>0</v>
      </c>
      <c r="G155" s="8">
        <f>'Christopher-Custodial'!G155+'Carley-Custodial'!G155</f>
        <v>0</v>
      </c>
      <c r="H155" s="8">
        <f>'Christopher-Custodial'!H155+'Carley-Custodial'!H155</f>
        <v>0</v>
      </c>
      <c r="I155" s="8">
        <f>'Christopher-Custodial'!I155+'Carley-Custodial'!I155</f>
        <v>0</v>
      </c>
      <c r="J155" s="8">
        <f>'Christopher-Custodial'!J155+'Carley-Custodial'!J155</f>
        <v>660.08831434370768</v>
      </c>
      <c r="K155" s="8">
        <f>'Christopher-Custodial'!K155+'Carley-Custodial'!K155</f>
        <v>0</v>
      </c>
      <c r="L155" s="8">
        <f>'Christopher-Custodial'!L155+'Carley-Custodial'!L155</f>
        <v>39800</v>
      </c>
      <c r="M155" s="8">
        <f>'Christopher-Custodial'!M155+'Carley-Custodial'!M155</f>
        <v>5081.5448466067282</v>
      </c>
      <c r="N155" s="8">
        <f>'Christopher-Custodial'!N155+'Carley-Custodial'!N155</f>
        <v>66968.91974871447</v>
      </c>
      <c r="S155" s="6">
        <f t="shared" si="33"/>
        <v>300</v>
      </c>
      <c r="T155" s="6">
        <f t="shared" si="34"/>
        <v>0</v>
      </c>
      <c r="U155" s="6">
        <f t="shared" si="35"/>
        <v>300</v>
      </c>
    </row>
    <row r="156" spans="1:21" x14ac:dyDescent="0.25">
      <c r="A156" s="11">
        <v>40086</v>
      </c>
      <c r="B156" s="5">
        <f t="shared" si="36"/>
        <v>42</v>
      </c>
      <c r="C156" s="5">
        <f t="shared" si="37"/>
        <v>17</v>
      </c>
      <c r="D156" s="5">
        <f t="shared" si="38"/>
        <v>14</v>
      </c>
      <c r="E156" s="8">
        <f>'Christopher-Custodial'!E156+'Carley-Custodial'!E156</f>
        <v>300</v>
      </c>
      <c r="F156" s="8">
        <f>'Christopher-Custodial'!F156+'Carley-Custodial'!F156</f>
        <v>0</v>
      </c>
      <c r="G156" s="8">
        <f>'Christopher-Custodial'!G156+'Carley-Custodial'!G156</f>
        <v>0</v>
      </c>
      <c r="H156" s="8">
        <f>'Christopher-Custodial'!H156+'Carley-Custodial'!H156</f>
        <v>0</v>
      </c>
      <c r="I156" s="8">
        <f>'Christopher-Custodial'!I156+'Carley-Custodial'!I156</f>
        <v>0</v>
      </c>
      <c r="J156" s="8">
        <f>'Christopher-Custodial'!J156+'Carley-Custodial'!J156</f>
        <v>669.68919748714472</v>
      </c>
      <c r="K156" s="8">
        <f>'Christopher-Custodial'!K156+'Carley-Custodial'!K156</f>
        <v>0</v>
      </c>
      <c r="L156" s="8">
        <f>'Christopher-Custodial'!L156+'Carley-Custodial'!L156</f>
        <v>40100</v>
      </c>
      <c r="M156" s="8">
        <f>'Christopher-Custodial'!M156+'Carley-Custodial'!M156</f>
        <v>5751.2340440938733</v>
      </c>
      <c r="N156" s="8">
        <f>'Christopher-Custodial'!N156+'Carley-Custodial'!N156</f>
        <v>67938.608946201624</v>
      </c>
      <c r="S156" s="6">
        <f t="shared" si="33"/>
        <v>300</v>
      </c>
      <c r="T156" s="6">
        <f t="shared" si="34"/>
        <v>0</v>
      </c>
      <c r="U156" s="6">
        <f t="shared" si="35"/>
        <v>300</v>
      </c>
    </row>
    <row r="157" spans="1:21" x14ac:dyDescent="0.25">
      <c r="A157" s="11">
        <v>40117</v>
      </c>
      <c r="B157" s="5">
        <f t="shared" si="36"/>
        <v>42</v>
      </c>
      <c r="C157" s="5">
        <f t="shared" si="37"/>
        <v>17</v>
      </c>
      <c r="D157" s="5">
        <f t="shared" si="38"/>
        <v>14</v>
      </c>
      <c r="E157" s="8">
        <f>'Christopher-Custodial'!E157+'Carley-Custodial'!E157</f>
        <v>300</v>
      </c>
      <c r="F157" s="8">
        <f>'Christopher-Custodial'!F157+'Carley-Custodial'!F157</f>
        <v>0</v>
      </c>
      <c r="G157" s="8">
        <f>'Christopher-Custodial'!G157+'Carley-Custodial'!G157</f>
        <v>0</v>
      </c>
      <c r="H157" s="8">
        <f>'Christopher-Custodial'!H157+'Carley-Custodial'!H157</f>
        <v>0</v>
      </c>
      <c r="I157" s="8">
        <f>'Christopher-Custodial'!I157+'Carley-Custodial'!I157</f>
        <v>0</v>
      </c>
      <c r="J157" s="8">
        <f>'Christopher-Custodial'!J157+'Carley-Custodial'!J157</f>
        <v>679.38608946201612</v>
      </c>
      <c r="K157" s="8">
        <f>'Christopher-Custodial'!K157+'Carley-Custodial'!K157</f>
        <v>0</v>
      </c>
      <c r="L157" s="8">
        <f>'Christopher-Custodial'!L157+'Carley-Custodial'!L157</f>
        <v>40400</v>
      </c>
      <c r="M157" s="8">
        <f>'Christopher-Custodial'!M157+'Carley-Custodial'!M157</f>
        <v>6430.620133555889</v>
      </c>
      <c r="N157" s="8">
        <f>'Christopher-Custodial'!N157+'Carley-Custodial'!N157</f>
        <v>68917.995035663625</v>
      </c>
      <c r="S157" s="6">
        <f t="shared" si="33"/>
        <v>300</v>
      </c>
      <c r="T157" s="6">
        <f t="shared" si="34"/>
        <v>0</v>
      </c>
      <c r="U157" s="6">
        <f t="shared" si="35"/>
        <v>300</v>
      </c>
    </row>
    <row r="158" spans="1:21" x14ac:dyDescent="0.25">
      <c r="A158" s="11">
        <v>40147</v>
      </c>
      <c r="B158" s="5">
        <f t="shared" si="36"/>
        <v>42</v>
      </c>
      <c r="C158" s="5">
        <f t="shared" si="37"/>
        <v>17</v>
      </c>
      <c r="D158" s="5">
        <f t="shared" si="38"/>
        <v>14</v>
      </c>
      <c r="E158" s="8">
        <f>'Christopher-Custodial'!E158+'Carley-Custodial'!E158</f>
        <v>300</v>
      </c>
      <c r="F158" s="8">
        <f>'Christopher-Custodial'!F158+'Carley-Custodial'!F158</f>
        <v>0</v>
      </c>
      <c r="G158" s="8">
        <f>'Christopher-Custodial'!G158+'Carley-Custodial'!G158</f>
        <v>0</v>
      </c>
      <c r="H158" s="8">
        <f>'Christopher-Custodial'!H158+'Carley-Custodial'!H158</f>
        <v>0</v>
      </c>
      <c r="I158" s="8">
        <f>'Christopher-Custodial'!I158+'Carley-Custodial'!I158</f>
        <v>0</v>
      </c>
      <c r="J158" s="8">
        <f>'Christopher-Custodial'!J158+'Carley-Custodial'!J158</f>
        <v>689.17995035663625</v>
      </c>
      <c r="K158" s="8">
        <f>'Christopher-Custodial'!K158+'Carley-Custodial'!K158</f>
        <v>0</v>
      </c>
      <c r="L158" s="8">
        <f>'Christopher-Custodial'!L158+'Carley-Custodial'!L158</f>
        <v>40700</v>
      </c>
      <c r="M158" s="8">
        <f>'Christopher-Custodial'!M158+'Carley-Custodial'!M158</f>
        <v>7119.8000839125252</v>
      </c>
      <c r="N158" s="8">
        <f>'Christopher-Custodial'!N158+'Carley-Custodial'!N158</f>
        <v>69907.174986020269</v>
      </c>
      <c r="S158" s="6">
        <f t="shared" si="33"/>
        <v>300</v>
      </c>
      <c r="T158" s="6">
        <f t="shared" si="34"/>
        <v>0</v>
      </c>
      <c r="U158" s="6">
        <f t="shared" si="35"/>
        <v>300</v>
      </c>
    </row>
    <row r="159" spans="1:21" x14ac:dyDescent="0.25">
      <c r="A159" s="11">
        <v>40178</v>
      </c>
      <c r="B159" s="5">
        <f t="shared" si="36"/>
        <v>42</v>
      </c>
      <c r="C159" s="5">
        <f t="shared" si="37"/>
        <v>17</v>
      </c>
      <c r="D159" s="5">
        <f t="shared" si="38"/>
        <v>14</v>
      </c>
      <c r="E159" s="8">
        <f>'Christopher-Custodial'!E159+'Carley-Custodial'!E159</f>
        <v>300</v>
      </c>
      <c r="F159" s="8">
        <f>'Christopher-Custodial'!F159+'Carley-Custodial'!F159</f>
        <v>0</v>
      </c>
      <c r="G159" s="8">
        <f>'Christopher-Custodial'!G159+'Carley-Custodial'!G159</f>
        <v>0</v>
      </c>
      <c r="H159" s="8">
        <f>'Christopher-Custodial'!H159+'Carley-Custodial'!H159</f>
        <v>0</v>
      </c>
      <c r="I159" s="8">
        <f>'Christopher-Custodial'!I159+'Carley-Custodial'!I159</f>
        <v>0</v>
      </c>
      <c r="J159" s="8">
        <f>'Christopher-Custodial'!J159+'Carley-Custodial'!J159</f>
        <v>699.07174986020266</v>
      </c>
      <c r="K159" s="8">
        <f>'Christopher-Custodial'!K159+'Carley-Custodial'!K159</f>
        <v>0</v>
      </c>
      <c r="L159" s="8">
        <f>'Christopher-Custodial'!L159+'Carley-Custodial'!L159</f>
        <v>41000</v>
      </c>
      <c r="M159" s="8">
        <f>'Christopher-Custodial'!M159+'Carley-Custodial'!M159</f>
        <v>7818.8718337727278</v>
      </c>
      <c r="N159" s="8">
        <f>'Christopher-Custodial'!N159+'Carley-Custodial'!N159</f>
        <v>70906.246735880472</v>
      </c>
      <c r="P159" s="8">
        <f>M159</f>
        <v>7818.8718337727278</v>
      </c>
      <c r="Q159" s="8">
        <f>'Christopher-Custodial'!Q159+'Carley-Custodial'!Q159</f>
        <v>1619.2841134563641</v>
      </c>
      <c r="S159" s="6">
        <f t="shared" si="33"/>
        <v>300</v>
      </c>
      <c r="T159" s="6">
        <f t="shared" si="34"/>
        <v>0</v>
      </c>
      <c r="U159" s="6">
        <f t="shared" si="35"/>
        <v>300</v>
      </c>
    </row>
    <row r="160" spans="1:21" x14ac:dyDescent="0.25">
      <c r="A160" s="11">
        <v>40209</v>
      </c>
      <c r="B160" s="5">
        <f t="shared" si="36"/>
        <v>42</v>
      </c>
      <c r="C160" s="5">
        <f t="shared" si="37"/>
        <v>17</v>
      </c>
      <c r="D160" s="5">
        <f t="shared" si="38"/>
        <v>14</v>
      </c>
      <c r="E160" s="8">
        <f>'Christopher-Custodial'!E160+'Carley-Custodial'!E160</f>
        <v>300</v>
      </c>
      <c r="F160" s="8">
        <f>'Christopher-Custodial'!F160+'Carley-Custodial'!F160</f>
        <v>0</v>
      </c>
      <c r="G160" s="8">
        <f>'Christopher-Custodial'!G160+'Carley-Custodial'!G160</f>
        <v>0</v>
      </c>
      <c r="H160" s="8">
        <f>'Christopher-Custodial'!H160+'Carley-Custodial'!H160</f>
        <v>-1000</v>
      </c>
      <c r="I160" s="8">
        <f>'Christopher-Custodial'!I160+'Carley-Custodial'!I160</f>
        <v>0</v>
      </c>
      <c r="J160" s="8">
        <f>'Christopher-Custodial'!J160+'Carley-Custodial'!J160</f>
        <v>709.06246735880472</v>
      </c>
      <c r="K160" s="8">
        <f>'Christopher-Custodial'!K160+'Carley-Custodial'!K160</f>
        <v>0</v>
      </c>
      <c r="L160" s="8">
        <f>'Christopher-Custodial'!L160+'Carley-Custodial'!L160</f>
        <v>41300</v>
      </c>
      <c r="M160" s="8">
        <f>'Christopher-Custodial'!M160+'Carley-Custodial'!M160</f>
        <v>709.06246735880472</v>
      </c>
      <c r="N160" s="8">
        <f>'Christopher-Custodial'!N160+'Carley-Custodial'!N160</f>
        <v>70915.309203239274</v>
      </c>
      <c r="S160" s="6">
        <f t="shared" si="33"/>
        <v>300</v>
      </c>
      <c r="T160" s="6">
        <f t="shared" si="34"/>
        <v>0</v>
      </c>
      <c r="U160" s="6">
        <f t="shared" si="35"/>
        <v>300</v>
      </c>
    </row>
    <row r="161" spans="1:21" x14ac:dyDescent="0.25">
      <c r="A161" s="11">
        <v>40237</v>
      </c>
      <c r="B161" s="5">
        <f t="shared" si="36"/>
        <v>42</v>
      </c>
      <c r="C161" s="5">
        <f t="shared" si="37"/>
        <v>17</v>
      </c>
      <c r="D161" s="5">
        <f t="shared" si="38"/>
        <v>15</v>
      </c>
      <c r="E161" s="8">
        <f>'Christopher-Custodial'!E161+'Carley-Custodial'!E161</f>
        <v>300</v>
      </c>
      <c r="F161" s="8">
        <f>'Christopher-Custodial'!F161+'Carley-Custodial'!F161</f>
        <v>0</v>
      </c>
      <c r="G161" s="8">
        <f>'Christopher-Custodial'!G161+'Carley-Custodial'!G161</f>
        <v>0</v>
      </c>
      <c r="H161" s="8">
        <f>'Christopher-Custodial'!H161+'Carley-Custodial'!H161</f>
        <v>0</v>
      </c>
      <c r="I161" s="8">
        <f>'Christopher-Custodial'!I161+'Carley-Custodial'!I161</f>
        <v>0</v>
      </c>
      <c r="J161" s="8">
        <f>'Christopher-Custodial'!J161+'Carley-Custodial'!J161</f>
        <v>709.15309203239281</v>
      </c>
      <c r="K161" s="8">
        <f>'Christopher-Custodial'!K161+'Carley-Custodial'!K161</f>
        <v>0</v>
      </c>
      <c r="L161" s="8">
        <f>'Christopher-Custodial'!L161+'Carley-Custodial'!L161</f>
        <v>41600</v>
      </c>
      <c r="M161" s="8">
        <f>'Christopher-Custodial'!M161+'Carley-Custodial'!M161</f>
        <v>1418.2155593911975</v>
      </c>
      <c r="N161" s="8">
        <f>'Christopher-Custodial'!N161+'Carley-Custodial'!N161</f>
        <v>71924.46229527166</v>
      </c>
      <c r="S161" s="6">
        <f t="shared" si="33"/>
        <v>300</v>
      </c>
      <c r="T161" s="6">
        <f t="shared" si="34"/>
        <v>0</v>
      </c>
      <c r="U161" s="6">
        <f t="shared" si="35"/>
        <v>300</v>
      </c>
    </row>
    <row r="162" spans="1:21" x14ac:dyDescent="0.25">
      <c r="A162" s="11">
        <v>40268</v>
      </c>
      <c r="B162" s="5">
        <f t="shared" si="36"/>
        <v>42</v>
      </c>
      <c r="C162" s="5">
        <f t="shared" si="37"/>
        <v>17</v>
      </c>
      <c r="D162" s="5">
        <f t="shared" si="38"/>
        <v>15</v>
      </c>
      <c r="E162" s="8">
        <f>'Christopher-Custodial'!E162+'Carley-Custodial'!E162</f>
        <v>300</v>
      </c>
      <c r="F162" s="8">
        <f>'Christopher-Custodial'!F162+'Carley-Custodial'!F162</f>
        <v>0</v>
      </c>
      <c r="G162" s="8">
        <f>'Christopher-Custodial'!G162+'Carley-Custodial'!G162</f>
        <v>0</v>
      </c>
      <c r="H162" s="8">
        <f>'Christopher-Custodial'!H162+'Carley-Custodial'!H162</f>
        <v>0</v>
      </c>
      <c r="I162" s="8">
        <f>'Christopher-Custodial'!I162+'Carley-Custodial'!I162</f>
        <v>0</v>
      </c>
      <c r="J162" s="8">
        <f>'Christopher-Custodial'!J162+'Carley-Custodial'!J162</f>
        <v>719.24462295271667</v>
      </c>
      <c r="K162" s="8">
        <f>'Christopher-Custodial'!K162+'Carley-Custodial'!K162</f>
        <v>0</v>
      </c>
      <c r="L162" s="8">
        <f>'Christopher-Custodial'!L162+'Carley-Custodial'!L162</f>
        <v>41900</v>
      </c>
      <c r="M162" s="8">
        <f>'Christopher-Custodial'!M162+'Carley-Custodial'!M162</f>
        <v>2137.4601823439143</v>
      </c>
      <c r="N162" s="8">
        <f>'Christopher-Custodial'!N162+'Carley-Custodial'!N162</f>
        <v>72943.706918224372</v>
      </c>
      <c r="S162" s="6">
        <f t="shared" si="33"/>
        <v>300</v>
      </c>
      <c r="T162" s="6">
        <f t="shared" si="34"/>
        <v>0</v>
      </c>
      <c r="U162" s="6">
        <f t="shared" si="35"/>
        <v>300</v>
      </c>
    </row>
    <row r="163" spans="1:21" x14ac:dyDescent="0.25">
      <c r="A163" s="11">
        <v>40298</v>
      </c>
      <c r="B163" s="5">
        <f t="shared" si="36"/>
        <v>43</v>
      </c>
      <c r="C163" s="5">
        <f t="shared" si="37"/>
        <v>18</v>
      </c>
      <c r="D163" s="5">
        <f t="shared" si="38"/>
        <v>15</v>
      </c>
      <c r="E163" s="8">
        <f>'Christopher-Custodial'!E163+'Carley-Custodial'!E163</f>
        <v>300</v>
      </c>
      <c r="F163" s="8">
        <f>'Christopher-Custodial'!F163+'Carley-Custodial'!F163</f>
        <v>0</v>
      </c>
      <c r="G163" s="8">
        <f>'Christopher-Custodial'!G163+'Carley-Custodial'!G163</f>
        <v>0</v>
      </c>
      <c r="H163" s="8">
        <f>'Christopher-Custodial'!H163+'Carley-Custodial'!H163</f>
        <v>0</v>
      </c>
      <c r="I163" s="8">
        <f>'Christopher-Custodial'!I163+'Carley-Custodial'!I163</f>
        <v>-1619.2841134563641</v>
      </c>
      <c r="J163" s="8">
        <f>'Christopher-Custodial'!J163+'Carley-Custodial'!J163</f>
        <v>729.4370691822437</v>
      </c>
      <c r="K163" s="8">
        <f>'Christopher-Custodial'!K163+'Carley-Custodial'!K163</f>
        <v>0</v>
      </c>
      <c r="L163" s="8">
        <f>'Christopher-Custodial'!L163+'Carley-Custodial'!L163</f>
        <v>42200</v>
      </c>
      <c r="M163" s="8">
        <f>'Christopher-Custodial'!M163+'Carley-Custodial'!M163</f>
        <v>2866.897251526158</v>
      </c>
      <c r="N163" s="8">
        <f>'Christopher-Custodial'!N163+'Carley-Custodial'!N163</f>
        <v>72353.859873950263</v>
      </c>
      <c r="S163" s="6">
        <f t="shared" si="33"/>
        <v>300</v>
      </c>
      <c r="T163" s="6">
        <f t="shared" si="34"/>
        <v>0</v>
      </c>
      <c r="U163" s="6">
        <f t="shared" si="35"/>
        <v>300</v>
      </c>
    </row>
    <row r="164" spans="1:21" x14ac:dyDescent="0.25">
      <c r="A164" s="11">
        <v>40329</v>
      </c>
      <c r="B164" s="5">
        <f t="shared" si="36"/>
        <v>43</v>
      </c>
      <c r="C164" s="5">
        <f t="shared" si="37"/>
        <v>18</v>
      </c>
      <c r="D164" s="5">
        <f t="shared" si="38"/>
        <v>15</v>
      </c>
      <c r="E164" s="8">
        <f>'Christopher-Custodial'!E164+'Carley-Custodial'!E164</f>
        <v>300</v>
      </c>
      <c r="F164" s="8">
        <f>'Christopher-Custodial'!F164+'Carley-Custodial'!F164</f>
        <v>0</v>
      </c>
      <c r="G164" s="8">
        <f>'Christopher-Custodial'!G164+'Carley-Custodial'!G164</f>
        <v>0</v>
      </c>
      <c r="H164" s="8">
        <f>'Christopher-Custodial'!H164+'Carley-Custodial'!H164</f>
        <v>0</v>
      </c>
      <c r="I164" s="8">
        <f>'Christopher-Custodial'!I164+'Carley-Custodial'!I164</f>
        <v>0</v>
      </c>
      <c r="J164" s="8">
        <f>'Christopher-Custodial'!J164+'Carley-Custodial'!J164</f>
        <v>723.5385987395025</v>
      </c>
      <c r="K164" s="8">
        <f>'Christopher-Custodial'!K164+'Carley-Custodial'!K164</f>
        <v>0</v>
      </c>
      <c r="L164" s="8">
        <f>'Christopher-Custodial'!L164+'Carley-Custodial'!L164</f>
        <v>42500</v>
      </c>
      <c r="M164" s="8">
        <f>'Christopher-Custodial'!M164+'Carley-Custodial'!M164</f>
        <v>3590.4358502656605</v>
      </c>
      <c r="N164" s="8">
        <f>'Christopher-Custodial'!N164+'Carley-Custodial'!N164</f>
        <v>73377.398472689762</v>
      </c>
      <c r="S164" s="6">
        <f t="shared" si="33"/>
        <v>300</v>
      </c>
      <c r="T164" s="6">
        <f t="shared" si="34"/>
        <v>0</v>
      </c>
      <c r="U164" s="6">
        <f t="shared" si="35"/>
        <v>300</v>
      </c>
    </row>
    <row r="165" spans="1:21" x14ac:dyDescent="0.25">
      <c r="A165" s="11">
        <v>40359</v>
      </c>
      <c r="B165" s="5">
        <f t="shared" si="36"/>
        <v>43</v>
      </c>
      <c r="C165" s="5">
        <f t="shared" si="37"/>
        <v>18</v>
      </c>
      <c r="D165" s="5">
        <f t="shared" si="38"/>
        <v>15</v>
      </c>
      <c r="E165" s="8">
        <f>'Christopher-Custodial'!E165+'Carley-Custodial'!E165</f>
        <v>300</v>
      </c>
      <c r="F165" s="8">
        <f>'Christopher-Custodial'!F165+'Carley-Custodial'!F165</f>
        <v>0</v>
      </c>
      <c r="G165" s="8">
        <f>'Christopher-Custodial'!G165+'Carley-Custodial'!G165</f>
        <v>0</v>
      </c>
      <c r="H165" s="8">
        <f>'Christopher-Custodial'!H165+'Carley-Custodial'!H165</f>
        <v>0</v>
      </c>
      <c r="I165" s="8">
        <f>'Christopher-Custodial'!I165+'Carley-Custodial'!I165</f>
        <v>0</v>
      </c>
      <c r="J165" s="8">
        <f>'Christopher-Custodial'!J165+'Carley-Custodial'!J165</f>
        <v>733.77398472689765</v>
      </c>
      <c r="K165" s="8">
        <f>'Christopher-Custodial'!K165+'Carley-Custodial'!K165</f>
        <v>0</v>
      </c>
      <c r="L165" s="8">
        <f>'Christopher-Custodial'!L165+'Carley-Custodial'!L165</f>
        <v>42800</v>
      </c>
      <c r="M165" s="8">
        <f>'Christopher-Custodial'!M165+'Carley-Custodial'!M165</f>
        <v>4324.2098349925582</v>
      </c>
      <c r="N165" s="8">
        <f>'Christopher-Custodial'!N165+'Carley-Custodial'!N165</f>
        <v>74411.172457416658</v>
      </c>
      <c r="S165" s="6">
        <f t="shared" si="33"/>
        <v>300</v>
      </c>
      <c r="T165" s="6">
        <f t="shared" si="34"/>
        <v>0</v>
      </c>
      <c r="U165" s="6">
        <f t="shared" si="35"/>
        <v>300</v>
      </c>
    </row>
    <row r="166" spans="1:21" x14ac:dyDescent="0.25">
      <c r="A166" s="11">
        <v>40390</v>
      </c>
      <c r="B166" s="5">
        <f t="shared" ref="B166:B181" si="39">ROUND((A166-$B$1-210)/365,0)</f>
        <v>43</v>
      </c>
      <c r="C166" s="5">
        <f t="shared" ref="C166:C181" si="40">ROUND((A166-$C$1-210)/365,0)</f>
        <v>18</v>
      </c>
      <c r="D166" s="5">
        <f t="shared" ref="D166:D181" si="41">ROUND((A166-$D$1-210)/365,0)</f>
        <v>15</v>
      </c>
      <c r="E166" s="8">
        <f>'Christopher-Custodial'!E166+'Carley-Custodial'!E166</f>
        <v>300</v>
      </c>
      <c r="F166" s="8">
        <f>'Christopher-Custodial'!F166+'Carley-Custodial'!F166</f>
        <v>0</v>
      </c>
      <c r="G166" s="8">
        <f>'Christopher-Custodial'!G166+'Carley-Custodial'!G166</f>
        <v>0</v>
      </c>
      <c r="H166" s="8">
        <f>'Christopher-Custodial'!H166+'Carley-Custodial'!H166</f>
        <v>0</v>
      </c>
      <c r="I166" s="8">
        <f>'Christopher-Custodial'!I166+'Carley-Custodial'!I166</f>
        <v>0</v>
      </c>
      <c r="J166" s="8">
        <f>'Christopher-Custodial'!J166+'Carley-Custodial'!J166</f>
        <v>744.1117245741666</v>
      </c>
      <c r="K166" s="8">
        <f>'Christopher-Custodial'!K166+'Carley-Custodial'!K166</f>
        <v>0</v>
      </c>
      <c r="L166" s="8">
        <f>'Christopher-Custodial'!L166+'Carley-Custodial'!L166</f>
        <v>43100</v>
      </c>
      <c r="M166" s="8">
        <f>'Christopher-Custodial'!M166+'Carley-Custodial'!M166</f>
        <v>5068.3215595667243</v>
      </c>
      <c r="N166" s="8">
        <f>'Christopher-Custodial'!N166+'Carley-Custodial'!N166</f>
        <v>75455.284181990835</v>
      </c>
      <c r="S166" s="6">
        <f t="shared" si="33"/>
        <v>300</v>
      </c>
      <c r="T166" s="6">
        <f t="shared" si="34"/>
        <v>0</v>
      </c>
      <c r="U166" s="6">
        <f t="shared" si="35"/>
        <v>300</v>
      </c>
    </row>
    <row r="167" spans="1:21" x14ac:dyDescent="0.25">
      <c r="A167" s="11">
        <v>40421</v>
      </c>
      <c r="B167" s="5">
        <f t="shared" si="39"/>
        <v>43</v>
      </c>
      <c r="C167" s="5">
        <f t="shared" si="40"/>
        <v>18</v>
      </c>
      <c r="D167" s="5">
        <f t="shared" si="41"/>
        <v>15</v>
      </c>
      <c r="E167" s="8">
        <f>'Christopher-Custodial'!E167+'Carley-Custodial'!E167</f>
        <v>300</v>
      </c>
      <c r="F167" s="8">
        <f>'Christopher-Custodial'!F167+'Carley-Custodial'!F167</f>
        <v>0</v>
      </c>
      <c r="G167" s="8">
        <f>'Christopher-Custodial'!G167+'Carley-Custodial'!G167</f>
        <v>0</v>
      </c>
      <c r="H167" s="8">
        <f>'Christopher-Custodial'!H167+'Carley-Custodial'!H167</f>
        <v>0</v>
      </c>
      <c r="I167" s="8">
        <f>'Christopher-Custodial'!I167+'Carley-Custodial'!I167</f>
        <v>0</v>
      </c>
      <c r="J167" s="8">
        <f>'Christopher-Custodial'!J167+'Carley-Custodial'!J167</f>
        <v>754.55284181990828</v>
      </c>
      <c r="K167" s="8">
        <f>'Christopher-Custodial'!K167+'Carley-Custodial'!K167</f>
        <v>0</v>
      </c>
      <c r="L167" s="8">
        <f>'Christopher-Custodial'!L167+'Carley-Custodial'!L167</f>
        <v>43400</v>
      </c>
      <c r="M167" s="8">
        <f>'Christopher-Custodial'!M167+'Carley-Custodial'!M167</f>
        <v>5822.8744013866326</v>
      </c>
      <c r="N167" s="8">
        <f>'Christopher-Custodial'!N167+'Carley-Custodial'!N167</f>
        <v>76509.837023810731</v>
      </c>
      <c r="S167" s="6">
        <f t="shared" si="33"/>
        <v>300</v>
      </c>
      <c r="T167" s="6">
        <f t="shared" si="34"/>
        <v>0</v>
      </c>
      <c r="U167" s="6">
        <f t="shared" si="35"/>
        <v>300</v>
      </c>
    </row>
    <row r="168" spans="1:21" x14ac:dyDescent="0.25">
      <c r="A168" s="11">
        <v>40451</v>
      </c>
      <c r="B168" s="5">
        <f t="shared" si="39"/>
        <v>43</v>
      </c>
      <c r="C168" s="5">
        <f t="shared" si="40"/>
        <v>18</v>
      </c>
      <c r="D168" s="5">
        <f t="shared" si="41"/>
        <v>15</v>
      </c>
      <c r="E168" s="8">
        <f>'Christopher-Custodial'!E168+'Carley-Custodial'!E168</f>
        <v>300</v>
      </c>
      <c r="F168" s="8">
        <f>'Christopher-Custodial'!F168+'Carley-Custodial'!F168</f>
        <v>0</v>
      </c>
      <c r="G168" s="8">
        <f>'Christopher-Custodial'!G168+'Carley-Custodial'!G168</f>
        <v>0</v>
      </c>
      <c r="H168" s="8">
        <f>'Christopher-Custodial'!H168+'Carley-Custodial'!H168</f>
        <v>0</v>
      </c>
      <c r="I168" s="8">
        <f>'Christopher-Custodial'!I168+'Carley-Custodial'!I168</f>
        <v>0</v>
      </c>
      <c r="J168" s="8">
        <f>'Christopher-Custodial'!J168+'Carley-Custodial'!J168</f>
        <v>765.09837023810724</v>
      </c>
      <c r="K168" s="8">
        <f>'Christopher-Custodial'!K168+'Carley-Custodial'!K168</f>
        <v>0</v>
      </c>
      <c r="L168" s="8">
        <f>'Christopher-Custodial'!L168+'Carley-Custodial'!L168</f>
        <v>43700</v>
      </c>
      <c r="M168" s="8">
        <f>'Christopher-Custodial'!M168+'Carley-Custodial'!M168</f>
        <v>6587.9727716247398</v>
      </c>
      <c r="N168" s="8">
        <f>'Christopher-Custodial'!N168+'Carley-Custodial'!N168</f>
        <v>77574.935394048836</v>
      </c>
      <c r="S168" s="6">
        <f t="shared" si="33"/>
        <v>300</v>
      </c>
      <c r="T168" s="6">
        <f t="shared" si="34"/>
        <v>0</v>
      </c>
      <c r="U168" s="6">
        <f t="shared" si="35"/>
        <v>300</v>
      </c>
    </row>
    <row r="169" spans="1:21" x14ac:dyDescent="0.25">
      <c r="A169" s="11">
        <v>40482</v>
      </c>
      <c r="B169" s="5">
        <f t="shared" si="39"/>
        <v>43</v>
      </c>
      <c r="C169" s="5">
        <f t="shared" si="40"/>
        <v>18</v>
      </c>
      <c r="D169" s="5">
        <f t="shared" si="41"/>
        <v>15</v>
      </c>
      <c r="E169" s="8">
        <f>'Christopher-Custodial'!E169+'Carley-Custodial'!E169</f>
        <v>300</v>
      </c>
      <c r="F169" s="8">
        <f>'Christopher-Custodial'!F169+'Carley-Custodial'!F169</f>
        <v>0</v>
      </c>
      <c r="G169" s="8">
        <f>'Christopher-Custodial'!G169+'Carley-Custodial'!G169</f>
        <v>0</v>
      </c>
      <c r="H169" s="8">
        <f>'Christopher-Custodial'!H169+'Carley-Custodial'!H169</f>
        <v>0</v>
      </c>
      <c r="I169" s="8">
        <f>'Christopher-Custodial'!I169+'Carley-Custodial'!I169</f>
        <v>0</v>
      </c>
      <c r="J169" s="8">
        <f>'Christopher-Custodial'!J169+'Carley-Custodial'!J169</f>
        <v>775.74935394048839</v>
      </c>
      <c r="K169" s="8">
        <f>'Christopher-Custodial'!K169+'Carley-Custodial'!K169</f>
        <v>0</v>
      </c>
      <c r="L169" s="8">
        <f>'Christopher-Custodial'!L169+'Carley-Custodial'!L169</f>
        <v>44000</v>
      </c>
      <c r="M169" s="8">
        <f>'Christopher-Custodial'!M169+'Carley-Custodial'!M169</f>
        <v>7363.7221255652285</v>
      </c>
      <c r="N169" s="8">
        <f>'Christopher-Custodial'!N169+'Carley-Custodial'!N169</f>
        <v>78650.684747989319</v>
      </c>
      <c r="S169" s="6">
        <f t="shared" si="33"/>
        <v>300</v>
      </c>
      <c r="T169" s="6">
        <f t="shared" si="34"/>
        <v>0</v>
      </c>
      <c r="U169" s="6">
        <f t="shared" si="35"/>
        <v>300</v>
      </c>
    </row>
    <row r="170" spans="1:21" x14ac:dyDescent="0.25">
      <c r="A170" s="11">
        <v>40512</v>
      </c>
      <c r="B170" s="5">
        <f t="shared" si="39"/>
        <v>43</v>
      </c>
      <c r="C170" s="5">
        <f t="shared" si="40"/>
        <v>18</v>
      </c>
      <c r="D170" s="5">
        <f t="shared" si="41"/>
        <v>15</v>
      </c>
      <c r="E170" s="8">
        <f>'Christopher-Custodial'!E170+'Carley-Custodial'!E170</f>
        <v>300</v>
      </c>
      <c r="F170" s="8">
        <f>'Christopher-Custodial'!F170+'Carley-Custodial'!F170</f>
        <v>0</v>
      </c>
      <c r="G170" s="8">
        <f>'Christopher-Custodial'!G170+'Carley-Custodial'!G170</f>
        <v>0</v>
      </c>
      <c r="H170" s="8">
        <f>'Christopher-Custodial'!H170+'Carley-Custodial'!H170</f>
        <v>0</v>
      </c>
      <c r="I170" s="8">
        <f>'Christopher-Custodial'!I170+'Carley-Custodial'!I170</f>
        <v>0</v>
      </c>
      <c r="J170" s="8">
        <f>'Christopher-Custodial'!J170+'Carley-Custodial'!J170</f>
        <v>786.50684747989317</v>
      </c>
      <c r="K170" s="8">
        <f>'Christopher-Custodial'!K170+'Carley-Custodial'!K170</f>
        <v>0</v>
      </c>
      <c r="L170" s="8">
        <f>'Christopher-Custodial'!L170+'Carley-Custodial'!L170</f>
        <v>44300</v>
      </c>
      <c r="M170" s="8">
        <f>'Christopher-Custodial'!M170+'Carley-Custodial'!M170</f>
        <v>8150.2289730451212</v>
      </c>
      <c r="N170" s="8">
        <f>'Christopher-Custodial'!N170+'Carley-Custodial'!N170</f>
        <v>79737.191595469223</v>
      </c>
      <c r="S170" s="6">
        <f t="shared" si="33"/>
        <v>300</v>
      </c>
      <c r="T170" s="6">
        <f t="shared" si="34"/>
        <v>0</v>
      </c>
      <c r="U170" s="6">
        <f t="shared" si="35"/>
        <v>300</v>
      </c>
    </row>
    <row r="171" spans="1:21" x14ac:dyDescent="0.25">
      <c r="A171" s="11">
        <v>40543</v>
      </c>
      <c r="B171" s="5">
        <f t="shared" si="39"/>
        <v>43</v>
      </c>
      <c r="C171" s="5">
        <f t="shared" si="40"/>
        <v>18</v>
      </c>
      <c r="D171" s="5">
        <f t="shared" si="41"/>
        <v>15</v>
      </c>
      <c r="E171" s="8">
        <f>'Christopher-Custodial'!E171+'Carley-Custodial'!E171</f>
        <v>300</v>
      </c>
      <c r="F171" s="8">
        <f>'Christopher-Custodial'!F171+'Carley-Custodial'!F171</f>
        <v>0</v>
      </c>
      <c r="G171" s="8">
        <f>'Christopher-Custodial'!G171+'Carley-Custodial'!G171</f>
        <v>0</v>
      </c>
      <c r="H171" s="8">
        <f>'Christopher-Custodial'!H171+'Carley-Custodial'!H171</f>
        <v>0</v>
      </c>
      <c r="I171" s="8">
        <f>'Christopher-Custodial'!I171+'Carley-Custodial'!I171</f>
        <v>0</v>
      </c>
      <c r="J171" s="8">
        <f>'Christopher-Custodial'!J171+'Carley-Custodial'!J171</f>
        <v>797.37191595469221</v>
      </c>
      <c r="K171" s="8">
        <f>'Christopher-Custodial'!K171+'Carley-Custodial'!K171</f>
        <v>0</v>
      </c>
      <c r="L171" s="8">
        <f>'Christopher-Custodial'!L171+'Carley-Custodial'!L171</f>
        <v>44600</v>
      </c>
      <c r="M171" s="8">
        <f>'Christopher-Custodial'!M171+'Carley-Custodial'!M171</f>
        <v>8947.6008889998138</v>
      </c>
      <c r="N171" s="8">
        <f>'Christopher-Custodial'!N171+'Carley-Custodial'!N171</f>
        <v>80834.563511423912</v>
      </c>
      <c r="P171" s="8">
        <f>M171</f>
        <v>8947.6008889998138</v>
      </c>
      <c r="Q171" s="8">
        <f>'Christopher-Custodial'!Q171+'Carley-Custodial'!Q171</f>
        <v>1935.328248919948</v>
      </c>
      <c r="S171" s="6">
        <f t="shared" si="33"/>
        <v>300</v>
      </c>
      <c r="T171" s="6">
        <f t="shared" si="34"/>
        <v>0</v>
      </c>
      <c r="U171" s="6">
        <f t="shared" si="35"/>
        <v>300</v>
      </c>
    </row>
    <row r="172" spans="1:21" x14ac:dyDescent="0.25">
      <c r="A172" s="11">
        <v>40574</v>
      </c>
      <c r="B172" s="5">
        <f t="shared" si="39"/>
        <v>43</v>
      </c>
      <c r="C172" s="5">
        <f t="shared" si="40"/>
        <v>18</v>
      </c>
      <c r="D172" s="5">
        <f t="shared" si="41"/>
        <v>15</v>
      </c>
      <c r="E172" s="8">
        <f>'Christopher-Custodial'!E172+'Carley-Custodial'!E172</f>
        <v>300</v>
      </c>
      <c r="F172" s="8">
        <f>'Christopher-Custodial'!F172+'Carley-Custodial'!F172</f>
        <v>0</v>
      </c>
      <c r="G172" s="8">
        <f>'Christopher-Custodial'!G172+'Carley-Custodial'!G172</f>
        <v>0</v>
      </c>
      <c r="H172" s="8">
        <f>'Christopher-Custodial'!H172+'Carley-Custodial'!H172</f>
        <v>-500</v>
      </c>
      <c r="I172" s="8">
        <f>'Christopher-Custodial'!I172+'Carley-Custodial'!I172</f>
        <v>0</v>
      </c>
      <c r="J172" s="8">
        <f>'Christopher-Custodial'!J172+'Carley-Custodial'!J172</f>
        <v>808.34563511423903</v>
      </c>
      <c r="K172" s="8">
        <f>'Christopher-Custodial'!K172+'Carley-Custodial'!K172</f>
        <v>0</v>
      </c>
      <c r="L172" s="8">
        <f>'Christopher-Custodial'!L172+'Carley-Custodial'!L172</f>
        <v>44900</v>
      </c>
      <c r="M172" s="8">
        <f>'Christopher-Custodial'!M172+'Carley-Custodial'!M172</f>
        <v>808.34563511423903</v>
      </c>
      <c r="N172" s="8">
        <f>'Christopher-Custodial'!N172+'Carley-Custodial'!N172</f>
        <v>81442.90914653815</v>
      </c>
      <c r="S172" s="6">
        <f t="shared" si="33"/>
        <v>300</v>
      </c>
      <c r="T172" s="6">
        <f t="shared" si="34"/>
        <v>0</v>
      </c>
      <c r="U172" s="6">
        <f t="shared" si="35"/>
        <v>300</v>
      </c>
    </row>
    <row r="173" spans="1:21" x14ac:dyDescent="0.25">
      <c r="A173" s="11">
        <v>40602</v>
      </c>
      <c r="B173" s="5">
        <f t="shared" si="39"/>
        <v>43</v>
      </c>
      <c r="C173" s="5">
        <f t="shared" si="40"/>
        <v>18</v>
      </c>
      <c r="D173" s="5">
        <f t="shared" si="41"/>
        <v>16</v>
      </c>
      <c r="E173" s="8">
        <f>'Christopher-Custodial'!E173+'Carley-Custodial'!E173</f>
        <v>300</v>
      </c>
      <c r="F173" s="8">
        <f>'Christopher-Custodial'!F173+'Carley-Custodial'!F173</f>
        <v>0</v>
      </c>
      <c r="G173" s="8">
        <f>'Christopher-Custodial'!G173+'Carley-Custodial'!G173</f>
        <v>0</v>
      </c>
      <c r="H173" s="8">
        <f>'Christopher-Custodial'!H173+'Carley-Custodial'!H173</f>
        <v>0</v>
      </c>
      <c r="I173" s="8">
        <f>'Christopher-Custodial'!I173+'Carley-Custodial'!I173</f>
        <v>0</v>
      </c>
      <c r="J173" s="8">
        <f>'Christopher-Custodial'!J173+'Carley-Custodial'!J173</f>
        <v>814.42909146538159</v>
      </c>
      <c r="K173" s="8">
        <f>'Christopher-Custodial'!K173+'Carley-Custodial'!K173</f>
        <v>0</v>
      </c>
      <c r="L173" s="8">
        <f>'Christopher-Custodial'!L173+'Carley-Custodial'!L173</f>
        <v>45200</v>
      </c>
      <c r="M173" s="8">
        <f>'Christopher-Custodial'!M173+'Carley-Custodial'!M173</f>
        <v>1622.7747265796206</v>
      </c>
      <c r="N173" s="8">
        <f>'Christopher-Custodial'!N173+'Carley-Custodial'!N173</f>
        <v>82557.338238003547</v>
      </c>
      <c r="S173" s="6">
        <f t="shared" si="33"/>
        <v>300</v>
      </c>
      <c r="T173" s="6">
        <f t="shared" si="34"/>
        <v>0</v>
      </c>
      <c r="U173" s="6">
        <f t="shared" si="35"/>
        <v>300</v>
      </c>
    </row>
    <row r="174" spans="1:21" x14ac:dyDescent="0.25">
      <c r="A174" s="11">
        <v>40633</v>
      </c>
      <c r="B174" s="5">
        <f t="shared" si="39"/>
        <v>43</v>
      </c>
      <c r="C174" s="5">
        <f t="shared" si="40"/>
        <v>18</v>
      </c>
      <c r="D174" s="5">
        <f t="shared" si="41"/>
        <v>16</v>
      </c>
      <c r="E174" s="8">
        <f>'Christopher-Custodial'!E174+'Carley-Custodial'!E174</f>
        <v>300</v>
      </c>
      <c r="F174" s="8">
        <f>'Christopher-Custodial'!F174+'Carley-Custodial'!F174</f>
        <v>0</v>
      </c>
      <c r="G174" s="8">
        <f>'Christopher-Custodial'!G174+'Carley-Custodial'!G174</f>
        <v>0</v>
      </c>
      <c r="H174" s="8">
        <f>'Christopher-Custodial'!H174+'Carley-Custodial'!H174</f>
        <v>0</v>
      </c>
      <c r="I174" s="8">
        <f>'Christopher-Custodial'!I174+'Carley-Custodial'!I174</f>
        <v>0</v>
      </c>
      <c r="J174" s="8">
        <f>'Christopher-Custodial'!J174+'Carley-Custodial'!J174</f>
        <v>825.57338238003535</v>
      </c>
      <c r="K174" s="8">
        <f>'Christopher-Custodial'!K174+'Carley-Custodial'!K174</f>
        <v>0</v>
      </c>
      <c r="L174" s="8">
        <f>'Christopher-Custodial'!L174+'Carley-Custodial'!L174</f>
        <v>45500</v>
      </c>
      <c r="M174" s="8">
        <f>'Christopher-Custodial'!M174+'Carley-Custodial'!M174</f>
        <v>2448.3481089596562</v>
      </c>
      <c r="N174" s="8">
        <f>'Christopher-Custodial'!N174+'Carley-Custodial'!N174</f>
        <v>83682.911620383587</v>
      </c>
      <c r="S174" s="6">
        <f t="shared" si="33"/>
        <v>300</v>
      </c>
      <c r="T174" s="6">
        <f t="shared" si="34"/>
        <v>0</v>
      </c>
      <c r="U174" s="6">
        <f t="shared" si="35"/>
        <v>300</v>
      </c>
    </row>
    <row r="175" spans="1:21" x14ac:dyDescent="0.25">
      <c r="A175" s="11">
        <v>40663</v>
      </c>
      <c r="B175" s="5">
        <f t="shared" si="39"/>
        <v>44</v>
      </c>
      <c r="C175" s="5">
        <f t="shared" si="40"/>
        <v>19</v>
      </c>
      <c r="D175" s="5">
        <f t="shared" si="41"/>
        <v>16</v>
      </c>
      <c r="E175" s="8">
        <f>'Christopher-Custodial'!E175+'Carley-Custodial'!E175</f>
        <v>300</v>
      </c>
      <c r="F175" s="8">
        <f>'Christopher-Custodial'!F175+'Carley-Custodial'!F175</f>
        <v>0</v>
      </c>
      <c r="G175" s="8">
        <f>'Christopher-Custodial'!G175+'Carley-Custodial'!G175</f>
        <v>0</v>
      </c>
      <c r="H175" s="8">
        <f>'Christopher-Custodial'!H175+'Carley-Custodial'!H175</f>
        <v>0</v>
      </c>
      <c r="I175" s="8">
        <f>'Christopher-Custodial'!I175+'Carley-Custodial'!I175</f>
        <v>-1935.328248919948</v>
      </c>
      <c r="J175" s="8">
        <f>'Christopher-Custodial'!J175+'Carley-Custodial'!J175</f>
        <v>836.82911620383572</v>
      </c>
      <c r="K175" s="8">
        <f>'Christopher-Custodial'!K175+'Carley-Custodial'!K175</f>
        <v>0</v>
      </c>
      <c r="L175" s="8">
        <f>'Christopher-Custodial'!L175+'Carley-Custodial'!L175</f>
        <v>45800</v>
      </c>
      <c r="M175" s="8">
        <f>'Christopher-Custodial'!M175+'Carley-Custodial'!M175</f>
        <v>3285.1772251634916</v>
      </c>
      <c r="N175" s="8">
        <f>'Christopher-Custodial'!N175+'Carley-Custodial'!N175</f>
        <v>82884.412487667461</v>
      </c>
      <c r="S175" s="6">
        <f t="shared" si="33"/>
        <v>300</v>
      </c>
      <c r="T175" s="6">
        <f t="shared" si="34"/>
        <v>0</v>
      </c>
      <c r="U175" s="6">
        <f t="shared" si="35"/>
        <v>300</v>
      </c>
    </row>
    <row r="176" spans="1:21" x14ac:dyDescent="0.25">
      <c r="A176" s="11">
        <v>40694</v>
      </c>
      <c r="B176" s="5">
        <f t="shared" si="39"/>
        <v>44</v>
      </c>
      <c r="C176" s="5">
        <f t="shared" si="40"/>
        <v>19</v>
      </c>
      <c r="D176" s="5">
        <f t="shared" si="41"/>
        <v>16</v>
      </c>
      <c r="E176" s="8">
        <f>'Christopher-Custodial'!E176+'Carley-Custodial'!E176</f>
        <v>300</v>
      </c>
      <c r="F176" s="8">
        <f>'Christopher-Custodial'!F176+'Carley-Custodial'!F176</f>
        <v>0</v>
      </c>
      <c r="G176" s="8">
        <f>'Christopher-Custodial'!G176+'Carley-Custodial'!G176</f>
        <v>0</v>
      </c>
      <c r="H176" s="8">
        <f>'Christopher-Custodial'!H176+'Carley-Custodial'!H176</f>
        <v>0</v>
      </c>
      <c r="I176" s="8">
        <f>'Christopher-Custodial'!I176+'Carley-Custodial'!I176</f>
        <v>0</v>
      </c>
      <c r="J176" s="8">
        <f>'Christopher-Custodial'!J176+'Carley-Custodial'!J176</f>
        <v>828.84412487667464</v>
      </c>
      <c r="K176" s="8">
        <f>'Christopher-Custodial'!K176+'Carley-Custodial'!K176</f>
        <v>0</v>
      </c>
      <c r="L176" s="8">
        <f>'Christopher-Custodial'!L176+'Carley-Custodial'!L176</f>
        <v>46100</v>
      </c>
      <c r="M176" s="8">
        <f>'Christopher-Custodial'!M176+'Carley-Custodial'!M176</f>
        <v>4114.021350040166</v>
      </c>
      <c r="N176" s="8">
        <f>'Christopher-Custodial'!N176+'Carley-Custodial'!N176</f>
        <v>84013.256612544152</v>
      </c>
      <c r="S176" s="6">
        <f t="shared" si="33"/>
        <v>300</v>
      </c>
      <c r="T176" s="6">
        <f t="shared" si="34"/>
        <v>0</v>
      </c>
      <c r="U176" s="6">
        <f t="shared" si="35"/>
        <v>300</v>
      </c>
    </row>
    <row r="177" spans="1:21" x14ac:dyDescent="0.25">
      <c r="A177" s="11">
        <v>40724</v>
      </c>
      <c r="B177" s="5">
        <f t="shared" si="39"/>
        <v>44</v>
      </c>
      <c r="C177" s="5">
        <f t="shared" si="40"/>
        <v>19</v>
      </c>
      <c r="D177" s="5">
        <f t="shared" si="41"/>
        <v>16</v>
      </c>
      <c r="E177" s="8">
        <f>'Christopher-Custodial'!E177+'Carley-Custodial'!E177</f>
        <v>300</v>
      </c>
      <c r="F177" s="8">
        <f>'Christopher-Custodial'!F177+'Carley-Custodial'!F177</f>
        <v>0</v>
      </c>
      <c r="G177" s="8">
        <f>'Christopher-Custodial'!G177+'Carley-Custodial'!G177</f>
        <v>0</v>
      </c>
      <c r="H177" s="8">
        <f>'Christopher-Custodial'!H177+'Carley-Custodial'!H177</f>
        <v>0</v>
      </c>
      <c r="I177" s="8">
        <f>'Christopher-Custodial'!I177+'Carley-Custodial'!I177</f>
        <v>0</v>
      </c>
      <c r="J177" s="8">
        <f>'Christopher-Custodial'!J177+'Carley-Custodial'!J177</f>
        <v>840.13256612544137</v>
      </c>
      <c r="K177" s="8">
        <f>'Christopher-Custodial'!K177+'Carley-Custodial'!K177</f>
        <v>0</v>
      </c>
      <c r="L177" s="8">
        <f>'Christopher-Custodial'!L177+'Carley-Custodial'!L177</f>
        <v>46400</v>
      </c>
      <c r="M177" s="8">
        <f>'Christopher-Custodial'!M177+'Carley-Custodial'!M177</f>
        <v>4954.1539161656074</v>
      </c>
      <c r="N177" s="8">
        <f>'Christopher-Custodial'!N177+'Carley-Custodial'!N177</f>
        <v>85153.389178669575</v>
      </c>
      <c r="S177" s="6">
        <f t="shared" si="33"/>
        <v>300</v>
      </c>
      <c r="T177" s="6">
        <f t="shared" si="34"/>
        <v>0</v>
      </c>
      <c r="U177" s="6">
        <f t="shared" si="35"/>
        <v>300</v>
      </c>
    </row>
    <row r="178" spans="1:21" x14ac:dyDescent="0.25">
      <c r="A178" s="11">
        <v>40755</v>
      </c>
      <c r="B178" s="5">
        <f t="shared" si="39"/>
        <v>44</v>
      </c>
      <c r="C178" s="5">
        <f t="shared" si="40"/>
        <v>19</v>
      </c>
      <c r="D178" s="5">
        <f t="shared" si="41"/>
        <v>16</v>
      </c>
      <c r="E178" s="8">
        <f>'Christopher-Custodial'!E178+'Carley-Custodial'!E178</f>
        <v>300</v>
      </c>
      <c r="F178" s="8">
        <f>'Christopher-Custodial'!F178+'Carley-Custodial'!F178</f>
        <v>0</v>
      </c>
      <c r="G178" s="8">
        <f>'Christopher-Custodial'!G178+'Carley-Custodial'!G178</f>
        <v>0</v>
      </c>
      <c r="H178" s="8">
        <f>'Christopher-Custodial'!H178+'Carley-Custodial'!H178</f>
        <v>0</v>
      </c>
      <c r="I178" s="8">
        <f>'Christopher-Custodial'!I178+'Carley-Custodial'!I178</f>
        <v>0</v>
      </c>
      <c r="J178" s="8">
        <f>'Christopher-Custodial'!J178+'Carley-Custodial'!J178</f>
        <v>851.53389178669568</v>
      </c>
      <c r="K178" s="8">
        <f>'Christopher-Custodial'!K178+'Carley-Custodial'!K178</f>
        <v>0</v>
      </c>
      <c r="L178" s="8">
        <f>'Christopher-Custodial'!L178+'Carley-Custodial'!L178</f>
        <v>46700</v>
      </c>
      <c r="M178" s="8">
        <f>'Christopher-Custodial'!M178+'Carley-Custodial'!M178</f>
        <v>5805.687807952303</v>
      </c>
      <c r="N178" s="8">
        <f>'Christopher-Custodial'!N178+'Carley-Custodial'!N178</f>
        <v>86304.92307045628</v>
      </c>
      <c r="S178" s="6">
        <f t="shared" si="33"/>
        <v>300</v>
      </c>
      <c r="T178" s="6">
        <f t="shared" si="34"/>
        <v>0</v>
      </c>
      <c r="U178" s="6">
        <f t="shared" si="35"/>
        <v>300</v>
      </c>
    </row>
    <row r="179" spans="1:21" x14ac:dyDescent="0.25">
      <c r="A179" s="11">
        <v>40786</v>
      </c>
      <c r="B179" s="5">
        <f t="shared" si="39"/>
        <v>44</v>
      </c>
      <c r="C179" s="5">
        <f t="shared" si="40"/>
        <v>19</v>
      </c>
      <c r="D179" s="5">
        <f t="shared" si="41"/>
        <v>16</v>
      </c>
      <c r="E179" s="8">
        <f>'Christopher-Custodial'!E179+'Carley-Custodial'!E179</f>
        <v>300</v>
      </c>
      <c r="F179" s="8">
        <f>'Christopher-Custodial'!F179+'Carley-Custodial'!F179</f>
        <v>0</v>
      </c>
      <c r="G179" s="8">
        <f>'Christopher-Custodial'!G179+'Carley-Custodial'!G179</f>
        <v>0</v>
      </c>
      <c r="H179" s="8">
        <f>'Christopher-Custodial'!H179+'Carley-Custodial'!H179</f>
        <v>0</v>
      </c>
      <c r="I179" s="8">
        <f>'Christopher-Custodial'!I179+'Carley-Custodial'!I179</f>
        <v>0</v>
      </c>
      <c r="J179" s="8">
        <f>'Christopher-Custodial'!J179+'Carley-Custodial'!J179</f>
        <v>863.04923070456289</v>
      </c>
      <c r="K179" s="8">
        <f>'Christopher-Custodial'!K179+'Carley-Custodial'!K179</f>
        <v>0</v>
      </c>
      <c r="L179" s="8">
        <f>'Christopher-Custodial'!L179+'Carley-Custodial'!L179</f>
        <v>47000</v>
      </c>
      <c r="M179" s="8">
        <f>'Christopher-Custodial'!M179+'Carley-Custodial'!M179</f>
        <v>6668.7370386568664</v>
      </c>
      <c r="N179" s="8">
        <f>'Christopher-Custodial'!N179+'Carley-Custodial'!N179</f>
        <v>87467.972301160844</v>
      </c>
      <c r="S179" s="6">
        <f t="shared" si="33"/>
        <v>300</v>
      </c>
      <c r="T179" s="6">
        <f t="shared" si="34"/>
        <v>0</v>
      </c>
      <c r="U179" s="6">
        <f t="shared" si="35"/>
        <v>300</v>
      </c>
    </row>
    <row r="180" spans="1:21" x14ac:dyDescent="0.25">
      <c r="A180" s="11">
        <v>40816</v>
      </c>
      <c r="B180" s="5">
        <f t="shared" si="39"/>
        <v>44</v>
      </c>
      <c r="C180" s="5">
        <f t="shared" si="40"/>
        <v>19</v>
      </c>
      <c r="D180" s="5">
        <f t="shared" si="41"/>
        <v>16</v>
      </c>
      <c r="E180" s="8">
        <f>'Christopher-Custodial'!E180+'Carley-Custodial'!E180</f>
        <v>300</v>
      </c>
      <c r="F180" s="8">
        <f>'Christopher-Custodial'!F180+'Carley-Custodial'!F180</f>
        <v>0</v>
      </c>
      <c r="G180" s="8">
        <f>'Christopher-Custodial'!G180+'Carley-Custodial'!G180</f>
        <v>0</v>
      </c>
      <c r="H180" s="8">
        <f>'Christopher-Custodial'!H180+'Carley-Custodial'!H180</f>
        <v>0</v>
      </c>
      <c r="I180" s="8">
        <f>'Christopher-Custodial'!I180+'Carley-Custodial'!I180</f>
        <v>0</v>
      </c>
      <c r="J180" s="8">
        <f>'Christopher-Custodial'!J180+'Carley-Custodial'!J180</f>
        <v>874.67972301160853</v>
      </c>
      <c r="K180" s="8">
        <f>'Christopher-Custodial'!K180+'Carley-Custodial'!K180</f>
        <v>0</v>
      </c>
      <c r="L180" s="8">
        <f>'Christopher-Custodial'!L180+'Carley-Custodial'!L180</f>
        <v>47300</v>
      </c>
      <c r="M180" s="8">
        <f>'Christopher-Custodial'!M180+'Carley-Custodial'!M180</f>
        <v>7543.4167616684754</v>
      </c>
      <c r="N180" s="8">
        <f>'Christopher-Custodial'!N180+'Carley-Custodial'!N180</f>
        <v>88642.65202417245</v>
      </c>
      <c r="S180" s="6">
        <f t="shared" si="33"/>
        <v>300</v>
      </c>
      <c r="T180" s="6">
        <f t="shared" si="34"/>
        <v>0</v>
      </c>
      <c r="U180" s="6">
        <f t="shared" si="35"/>
        <v>300</v>
      </c>
    </row>
    <row r="181" spans="1:21" x14ac:dyDescent="0.25">
      <c r="A181" s="11">
        <v>40847</v>
      </c>
      <c r="B181" s="5">
        <f t="shared" si="39"/>
        <v>44</v>
      </c>
      <c r="C181" s="5">
        <f t="shared" si="40"/>
        <v>19</v>
      </c>
      <c r="D181" s="5">
        <f t="shared" si="41"/>
        <v>16</v>
      </c>
      <c r="E181" s="8">
        <f>'Christopher-Custodial'!E181+'Carley-Custodial'!E181</f>
        <v>300</v>
      </c>
      <c r="F181" s="8">
        <f>'Christopher-Custodial'!F181+'Carley-Custodial'!F181</f>
        <v>0</v>
      </c>
      <c r="G181" s="8">
        <f>'Christopher-Custodial'!G181+'Carley-Custodial'!G181</f>
        <v>0</v>
      </c>
      <c r="H181" s="8">
        <f>'Christopher-Custodial'!H181+'Carley-Custodial'!H181</f>
        <v>0</v>
      </c>
      <c r="I181" s="8">
        <f>'Christopher-Custodial'!I181+'Carley-Custodial'!I181</f>
        <v>0</v>
      </c>
      <c r="J181" s="8">
        <f>'Christopher-Custodial'!J181+'Carley-Custodial'!J181</f>
        <v>886.42652024172457</v>
      </c>
      <c r="K181" s="8">
        <f>'Christopher-Custodial'!K181+'Carley-Custodial'!K181</f>
        <v>0</v>
      </c>
      <c r="L181" s="8">
        <f>'Christopher-Custodial'!L181+'Carley-Custodial'!L181</f>
        <v>47600</v>
      </c>
      <c r="M181" s="8">
        <f>'Christopher-Custodial'!M181+'Carley-Custodial'!M181</f>
        <v>8429.8432819101981</v>
      </c>
      <c r="N181" s="8">
        <f>'Christopher-Custodial'!N181+'Carley-Custodial'!N181</f>
        <v>89829.078544414166</v>
      </c>
      <c r="S181" s="6">
        <f t="shared" si="33"/>
        <v>300</v>
      </c>
      <c r="T181" s="6">
        <f t="shared" si="34"/>
        <v>0</v>
      </c>
      <c r="U181" s="6">
        <f t="shared" si="35"/>
        <v>300</v>
      </c>
    </row>
    <row r="182" spans="1:21" x14ac:dyDescent="0.25">
      <c r="A182" s="11">
        <v>40877</v>
      </c>
      <c r="B182" s="5">
        <f t="shared" ref="B182:B197" si="42">ROUND((A182-$B$1-210)/365,0)</f>
        <v>44</v>
      </c>
      <c r="C182" s="5">
        <f t="shared" ref="C182:C197" si="43">ROUND((A182-$C$1-210)/365,0)</f>
        <v>19</v>
      </c>
      <c r="D182" s="5">
        <f t="shared" ref="D182:D197" si="44">ROUND((A182-$D$1-210)/365,0)</f>
        <v>16</v>
      </c>
      <c r="E182" s="8">
        <f>'Christopher-Custodial'!E182+'Carley-Custodial'!E182</f>
        <v>300</v>
      </c>
      <c r="F182" s="8">
        <f>'Christopher-Custodial'!F182+'Carley-Custodial'!F182</f>
        <v>0</v>
      </c>
      <c r="G182" s="8">
        <f>'Christopher-Custodial'!G182+'Carley-Custodial'!G182</f>
        <v>0</v>
      </c>
      <c r="H182" s="8">
        <f>'Christopher-Custodial'!H182+'Carley-Custodial'!H182</f>
        <v>0</v>
      </c>
      <c r="I182" s="8">
        <f>'Christopher-Custodial'!I182+'Carley-Custodial'!I182</f>
        <v>0</v>
      </c>
      <c r="J182" s="8">
        <f>'Christopher-Custodial'!J182+'Carley-Custodial'!J182</f>
        <v>898.29078544414165</v>
      </c>
      <c r="K182" s="8">
        <f>'Christopher-Custodial'!K182+'Carley-Custodial'!K182</f>
        <v>0</v>
      </c>
      <c r="L182" s="8">
        <f>'Christopher-Custodial'!L182+'Carley-Custodial'!L182</f>
        <v>47900</v>
      </c>
      <c r="M182" s="8">
        <f>'Christopher-Custodial'!M182+'Carley-Custodial'!M182</f>
        <v>9328.13406735434</v>
      </c>
      <c r="N182" s="8">
        <f>'Christopher-Custodial'!N182+'Carley-Custodial'!N182</f>
        <v>91027.369329858309</v>
      </c>
      <c r="S182" s="6">
        <f t="shared" si="33"/>
        <v>300</v>
      </c>
      <c r="T182" s="6">
        <f t="shared" si="34"/>
        <v>0</v>
      </c>
      <c r="U182" s="6">
        <f t="shared" si="35"/>
        <v>300</v>
      </c>
    </row>
    <row r="183" spans="1:21" x14ac:dyDescent="0.25">
      <c r="A183" s="11">
        <v>40908</v>
      </c>
      <c r="B183" s="5">
        <f t="shared" si="42"/>
        <v>44</v>
      </c>
      <c r="C183" s="5">
        <f t="shared" si="43"/>
        <v>19</v>
      </c>
      <c r="D183" s="5">
        <f t="shared" si="44"/>
        <v>16</v>
      </c>
      <c r="E183" s="8">
        <f>'Christopher-Custodial'!E183+'Carley-Custodial'!E183</f>
        <v>300</v>
      </c>
      <c r="F183" s="8">
        <f>'Christopher-Custodial'!F183+'Carley-Custodial'!F183</f>
        <v>0</v>
      </c>
      <c r="G183" s="8">
        <f>'Christopher-Custodial'!G183+'Carley-Custodial'!G183</f>
        <v>0</v>
      </c>
      <c r="H183" s="8">
        <f>'Christopher-Custodial'!H183+'Carley-Custodial'!H183</f>
        <v>0</v>
      </c>
      <c r="I183" s="8">
        <f>'Christopher-Custodial'!I183+'Carley-Custodial'!I183</f>
        <v>0</v>
      </c>
      <c r="J183" s="8">
        <f>'Christopher-Custodial'!J183+'Carley-Custodial'!J183</f>
        <v>910.27369329858311</v>
      </c>
      <c r="K183" s="8">
        <f>'Christopher-Custodial'!K183+'Carley-Custodial'!K183</f>
        <v>0</v>
      </c>
      <c r="L183" s="8">
        <f>'Christopher-Custodial'!L183+'Carley-Custodial'!L183</f>
        <v>48200</v>
      </c>
      <c r="M183" s="8">
        <f>'Christopher-Custodial'!M183+'Carley-Custodial'!M183</f>
        <v>10238.407760652923</v>
      </c>
      <c r="N183" s="8">
        <f>'Christopher-Custodial'!N183+'Carley-Custodial'!N183</f>
        <v>92237.64302315691</v>
      </c>
      <c r="P183" s="8">
        <f>M183</f>
        <v>10238.407760652923</v>
      </c>
      <c r="Q183" s="8">
        <f>'Christopher-Custodial'!Q183+'Carley-Custodial'!Q183</f>
        <v>2296.7541729828185</v>
      </c>
      <c r="S183" s="6">
        <f t="shared" si="33"/>
        <v>300</v>
      </c>
      <c r="T183" s="6">
        <f t="shared" si="34"/>
        <v>0</v>
      </c>
      <c r="U183" s="6">
        <f t="shared" si="35"/>
        <v>300</v>
      </c>
    </row>
    <row r="184" spans="1:21" x14ac:dyDescent="0.25">
      <c r="A184" s="11">
        <v>40939</v>
      </c>
      <c r="B184" s="5">
        <f t="shared" si="42"/>
        <v>44</v>
      </c>
      <c r="C184" s="5">
        <f t="shared" si="43"/>
        <v>19</v>
      </c>
      <c r="D184" s="5">
        <f t="shared" si="44"/>
        <v>16</v>
      </c>
      <c r="E184" s="8">
        <f>'Christopher-Custodial'!E184+'Carley-Custodial'!E184</f>
        <v>300</v>
      </c>
      <c r="F184" s="8">
        <f>'Christopher-Custodial'!F184+'Carley-Custodial'!F184</f>
        <v>0</v>
      </c>
      <c r="G184" s="8">
        <f>'Christopher-Custodial'!G184+'Carley-Custodial'!G184</f>
        <v>0</v>
      </c>
      <c r="H184" s="8">
        <f>'Christopher-Custodial'!H184+'Carley-Custodial'!H184</f>
        <v>-3250</v>
      </c>
      <c r="I184" s="8">
        <f>'Christopher-Custodial'!I184+'Carley-Custodial'!I184</f>
        <v>0</v>
      </c>
      <c r="J184" s="8">
        <f>'Christopher-Custodial'!J184+'Carley-Custodial'!J184</f>
        <v>922.37643023156897</v>
      </c>
      <c r="K184" s="8">
        <f>'Christopher-Custodial'!K184+'Carley-Custodial'!K184</f>
        <v>0</v>
      </c>
      <c r="L184" s="8">
        <f>'Christopher-Custodial'!L184+'Carley-Custodial'!L184</f>
        <v>48500</v>
      </c>
      <c r="M184" s="8">
        <f>'Christopher-Custodial'!M184+'Carley-Custodial'!M184</f>
        <v>922.37643023156897</v>
      </c>
      <c r="N184" s="8">
        <f>'Christopher-Custodial'!N184+'Carley-Custodial'!N184</f>
        <v>90210.019453388464</v>
      </c>
      <c r="S184" s="6">
        <f t="shared" si="33"/>
        <v>300</v>
      </c>
      <c r="T184" s="6">
        <f t="shared" si="34"/>
        <v>0</v>
      </c>
      <c r="U184" s="6">
        <f t="shared" si="35"/>
        <v>300</v>
      </c>
    </row>
    <row r="185" spans="1:21" x14ac:dyDescent="0.25">
      <c r="A185" s="11">
        <v>40968</v>
      </c>
      <c r="B185" s="5">
        <f t="shared" si="42"/>
        <v>44</v>
      </c>
      <c r="C185" s="5">
        <f t="shared" si="43"/>
        <v>19</v>
      </c>
      <c r="D185" s="5">
        <f t="shared" si="44"/>
        <v>17</v>
      </c>
      <c r="E185" s="8">
        <f>'Christopher-Custodial'!E185+'Carley-Custodial'!E185</f>
        <v>300</v>
      </c>
      <c r="F185" s="8">
        <f>'Christopher-Custodial'!F185+'Carley-Custodial'!F185</f>
        <v>0</v>
      </c>
      <c r="G185" s="8">
        <f>'Christopher-Custodial'!G185+'Carley-Custodial'!G185</f>
        <v>0</v>
      </c>
      <c r="H185" s="8">
        <f>'Christopher-Custodial'!H185+'Carley-Custodial'!H185</f>
        <v>-750</v>
      </c>
      <c r="I185" s="8">
        <f>'Christopher-Custodial'!I185+'Carley-Custodial'!I185</f>
        <v>0</v>
      </c>
      <c r="J185" s="8">
        <f>'Christopher-Custodial'!J185+'Carley-Custodial'!J185</f>
        <v>902.10019453388463</v>
      </c>
      <c r="K185" s="8">
        <f>'Christopher-Custodial'!K185+'Carley-Custodial'!K185</f>
        <v>0</v>
      </c>
      <c r="L185" s="8">
        <f>'Christopher-Custodial'!L185+'Carley-Custodial'!L185</f>
        <v>48800</v>
      </c>
      <c r="M185" s="8">
        <f>'Christopher-Custodial'!M185+'Carley-Custodial'!M185</f>
        <v>1824.4766247654536</v>
      </c>
      <c r="N185" s="8">
        <f>'Christopher-Custodial'!N185+'Carley-Custodial'!N185</f>
        <v>90662.119647922344</v>
      </c>
      <c r="S185" s="6">
        <f t="shared" si="33"/>
        <v>300</v>
      </c>
      <c r="T185" s="6">
        <f t="shared" si="34"/>
        <v>0</v>
      </c>
      <c r="U185" s="6">
        <f t="shared" si="35"/>
        <v>300</v>
      </c>
    </row>
    <row r="186" spans="1:21" x14ac:dyDescent="0.25">
      <c r="A186" s="11">
        <v>40999</v>
      </c>
      <c r="B186" s="5">
        <f t="shared" si="42"/>
        <v>44</v>
      </c>
      <c r="C186" s="5">
        <f t="shared" si="43"/>
        <v>19</v>
      </c>
      <c r="D186" s="5">
        <f t="shared" si="44"/>
        <v>17</v>
      </c>
      <c r="E186" s="8">
        <f>'Christopher-Custodial'!E186+'Carley-Custodial'!E186</f>
        <v>300</v>
      </c>
      <c r="F186" s="8">
        <f>'Christopher-Custodial'!F186+'Carley-Custodial'!F186</f>
        <v>0</v>
      </c>
      <c r="G186" s="8">
        <f>'Christopher-Custodial'!G186+'Carley-Custodial'!G186</f>
        <v>0</v>
      </c>
      <c r="H186" s="8">
        <f>'Christopher-Custodial'!H186+'Carley-Custodial'!H186</f>
        <v>-750</v>
      </c>
      <c r="I186" s="8">
        <f>'Christopher-Custodial'!I186+'Carley-Custodial'!I186</f>
        <v>0</v>
      </c>
      <c r="J186" s="8">
        <f>'Christopher-Custodial'!J186+'Carley-Custodial'!J186</f>
        <v>906.6211964792235</v>
      </c>
      <c r="K186" s="8">
        <f>'Christopher-Custodial'!K186+'Carley-Custodial'!K186</f>
        <v>0</v>
      </c>
      <c r="L186" s="8">
        <f>'Christopher-Custodial'!L186+'Carley-Custodial'!L186</f>
        <v>49100</v>
      </c>
      <c r="M186" s="8">
        <f>'Christopher-Custodial'!M186+'Carley-Custodial'!M186</f>
        <v>2731.0978212446771</v>
      </c>
      <c r="N186" s="8">
        <f>'Christopher-Custodial'!N186+'Carley-Custodial'!N186</f>
        <v>91118.740844401575</v>
      </c>
      <c r="S186" s="6">
        <f t="shared" si="33"/>
        <v>300</v>
      </c>
      <c r="T186" s="6">
        <f t="shared" si="34"/>
        <v>0</v>
      </c>
      <c r="U186" s="6">
        <f t="shared" si="35"/>
        <v>300</v>
      </c>
    </row>
    <row r="187" spans="1:21" x14ac:dyDescent="0.25">
      <c r="A187" s="11">
        <v>41029</v>
      </c>
      <c r="B187" s="5">
        <f t="shared" si="42"/>
        <v>45</v>
      </c>
      <c r="C187" s="5">
        <f t="shared" si="43"/>
        <v>20</v>
      </c>
      <c r="D187" s="5">
        <f t="shared" si="44"/>
        <v>17</v>
      </c>
      <c r="E187" s="8">
        <f>'Christopher-Custodial'!E187+'Carley-Custodial'!E187</f>
        <v>300</v>
      </c>
      <c r="F187" s="8">
        <f>'Christopher-Custodial'!F187+'Carley-Custodial'!F187</f>
        <v>0</v>
      </c>
      <c r="G187" s="8">
        <f>'Christopher-Custodial'!G187+'Carley-Custodial'!G187</f>
        <v>0</v>
      </c>
      <c r="H187" s="8">
        <f>'Christopher-Custodial'!H187+'Carley-Custodial'!H187</f>
        <v>-750</v>
      </c>
      <c r="I187" s="8">
        <f>'Christopher-Custodial'!I187+'Carley-Custodial'!I187</f>
        <v>-2296.7541729828185</v>
      </c>
      <c r="J187" s="8">
        <f>'Christopher-Custodial'!J187+'Carley-Custodial'!J187</f>
        <v>911.18740844401577</v>
      </c>
      <c r="K187" s="8">
        <f>'Christopher-Custodial'!K187+'Carley-Custodial'!K187</f>
        <v>0</v>
      </c>
      <c r="L187" s="8">
        <f>'Christopher-Custodial'!L187+'Carley-Custodial'!L187</f>
        <v>49400</v>
      </c>
      <c r="M187" s="8">
        <f>'Christopher-Custodial'!M187+'Carley-Custodial'!M187</f>
        <v>3642.2852296886931</v>
      </c>
      <c r="N187" s="8">
        <f>'Christopher-Custodial'!N187+'Carley-Custodial'!N187</f>
        <v>89283.174079862772</v>
      </c>
      <c r="S187" s="6">
        <f t="shared" si="33"/>
        <v>300</v>
      </c>
      <c r="T187" s="6">
        <f t="shared" si="34"/>
        <v>0</v>
      </c>
      <c r="U187" s="6">
        <f t="shared" si="35"/>
        <v>300</v>
      </c>
    </row>
    <row r="188" spans="1:21" x14ac:dyDescent="0.25">
      <c r="A188" s="11">
        <v>41060</v>
      </c>
      <c r="B188" s="5">
        <f t="shared" si="42"/>
        <v>45</v>
      </c>
      <c r="C188" s="5">
        <f t="shared" si="43"/>
        <v>20</v>
      </c>
      <c r="D188" s="5">
        <f t="shared" si="44"/>
        <v>17</v>
      </c>
      <c r="E188" s="8">
        <f>'Christopher-Custodial'!E188+'Carley-Custodial'!E188</f>
        <v>300</v>
      </c>
      <c r="F188" s="8">
        <f>'Christopher-Custodial'!F188+'Carley-Custodial'!F188</f>
        <v>0</v>
      </c>
      <c r="G188" s="8">
        <f>'Christopher-Custodial'!G188+'Carley-Custodial'!G188</f>
        <v>0</v>
      </c>
      <c r="H188" s="8">
        <f>'Christopher-Custodial'!H188+'Carley-Custodial'!H188</f>
        <v>-750</v>
      </c>
      <c r="I188" s="8">
        <f>'Christopher-Custodial'!I188+'Carley-Custodial'!I188</f>
        <v>0</v>
      </c>
      <c r="J188" s="8">
        <f>'Christopher-Custodial'!J188+'Carley-Custodial'!J188</f>
        <v>892.83174079862761</v>
      </c>
      <c r="K188" s="8">
        <f>'Christopher-Custodial'!K188+'Carley-Custodial'!K188</f>
        <v>0</v>
      </c>
      <c r="L188" s="8">
        <f>'Christopher-Custodial'!L188+'Carley-Custodial'!L188</f>
        <v>49700</v>
      </c>
      <c r="M188" s="8">
        <f>'Christopher-Custodial'!M188+'Carley-Custodial'!M188</f>
        <v>4535.1169704873209</v>
      </c>
      <c r="N188" s="8">
        <f>'Christopher-Custodial'!N188+'Carley-Custodial'!N188</f>
        <v>89726.005820661405</v>
      </c>
      <c r="S188" s="6">
        <f t="shared" si="33"/>
        <v>300</v>
      </c>
      <c r="T188" s="6">
        <f t="shared" si="34"/>
        <v>0</v>
      </c>
      <c r="U188" s="6">
        <f t="shared" si="35"/>
        <v>300</v>
      </c>
    </row>
    <row r="189" spans="1:21" x14ac:dyDescent="0.25">
      <c r="A189" s="11">
        <v>41090</v>
      </c>
      <c r="B189" s="5">
        <f t="shared" si="42"/>
        <v>45</v>
      </c>
      <c r="C189" s="5">
        <f t="shared" si="43"/>
        <v>20</v>
      </c>
      <c r="D189" s="5">
        <f t="shared" si="44"/>
        <v>17</v>
      </c>
      <c r="E189" s="8">
        <f>'Christopher-Custodial'!E189+'Carley-Custodial'!E189</f>
        <v>300</v>
      </c>
      <c r="F189" s="8">
        <f>'Christopher-Custodial'!F189+'Carley-Custodial'!F189</f>
        <v>0</v>
      </c>
      <c r="G189" s="8">
        <f>'Christopher-Custodial'!G189+'Carley-Custodial'!G189</f>
        <v>0</v>
      </c>
      <c r="H189" s="8">
        <f>'Christopher-Custodial'!H189+'Carley-Custodial'!H189</f>
        <v>0</v>
      </c>
      <c r="I189" s="8">
        <f>'Christopher-Custodial'!I189+'Carley-Custodial'!I189</f>
        <v>0</v>
      </c>
      <c r="J189" s="8">
        <f>'Christopher-Custodial'!J189+'Carley-Custodial'!J189</f>
        <v>897.26005820661408</v>
      </c>
      <c r="K189" s="8">
        <f>'Christopher-Custodial'!K189+'Carley-Custodial'!K189</f>
        <v>0</v>
      </c>
      <c r="L189" s="8">
        <f>'Christopher-Custodial'!L189+'Carley-Custodial'!L189</f>
        <v>50000</v>
      </c>
      <c r="M189" s="8">
        <f>'Christopher-Custodial'!M189+'Carley-Custodial'!M189</f>
        <v>5432.3770286939343</v>
      </c>
      <c r="N189" s="8">
        <f>'Christopher-Custodial'!N189+'Carley-Custodial'!N189</f>
        <v>90923.265878868013</v>
      </c>
      <c r="S189" s="6">
        <f t="shared" si="33"/>
        <v>300</v>
      </c>
      <c r="T189" s="6">
        <f t="shared" si="34"/>
        <v>0</v>
      </c>
      <c r="U189" s="6">
        <f t="shared" si="35"/>
        <v>300</v>
      </c>
    </row>
    <row r="190" spans="1:21" x14ac:dyDescent="0.25">
      <c r="A190" s="11">
        <v>41121</v>
      </c>
      <c r="B190" s="5">
        <f t="shared" si="42"/>
        <v>45</v>
      </c>
      <c r="C190" s="5">
        <f t="shared" si="43"/>
        <v>20</v>
      </c>
      <c r="D190" s="5">
        <f t="shared" si="44"/>
        <v>17</v>
      </c>
      <c r="E190" s="8">
        <f>'Christopher-Custodial'!E190+'Carley-Custodial'!E190</f>
        <v>300</v>
      </c>
      <c r="F190" s="8">
        <f>'Christopher-Custodial'!F190+'Carley-Custodial'!F190</f>
        <v>0</v>
      </c>
      <c r="G190" s="8">
        <f>'Christopher-Custodial'!G190+'Carley-Custodial'!G190</f>
        <v>0</v>
      </c>
      <c r="H190" s="8">
        <f>'Christopher-Custodial'!H190+'Carley-Custodial'!H190</f>
        <v>0</v>
      </c>
      <c r="I190" s="8">
        <f>'Christopher-Custodial'!I190+'Carley-Custodial'!I190</f>
        <v>0</v>
      </c>
      <c r="J190" s="8">
        <f>'Christopher-Custodial'!J190+'Carley-Custodial'!J190</f>
        <v>909.23265878868017</v>
      </c>
      <c r="K190" s="8">
        <f>'Christopher-Custodial'!K190+'Carley-Custodial'!K190</f>
        <v>0</v>
      </c>
      <c r="L190" s="8">
        <f>'Christopher-Custodial'!L190+'Carley-Custodial'!L190</f>
        <v>50300</v>
      </c>
      <c r="M190" s="8">
        <f>'Christopher-Custodial'!M190+'Carley-Custodial'!M190</f>
        <v>6341.6096874826144</v>
      </c>
      <c r="N190" s="8">
        <f>'Christopher-Custodial'!N190+'Carley-Custodial'!N190</f>
        <v>92132.498537656706</v>
      </c>
      <c r="S190" s="6">
        <f t="shared" si="33"/>
        <v>300</v>
      </c>
      <c r="T190" s="6">
        <f t="shared" si="34"/>
        <v>0</v>
      </c>
      <c r="U190" s="6">
        <f t="shared" si="35"/>
        <v>300</v>
      </c>
    </row>
    <row r="191" spans="1:21" x14ac:dyDescent="0.25">
      <c r="A191" s="11">
        <v>41152</v>
      </c>
      <c r="B191" s="5">
        <f t="shared" si="42"/>
        <v>45</v>
      </c>
      <c r="C191" s="5">
        <f t="shared" si="43"/>
        <v>20</v>
      </c>
      <c r="D191" s="5">
        <f t="shared" si="44"/>
        <v>17</v>
      </c>
      <c r="E191" s="8">
        <f>'Christopher-Custodial'!E191+'Carley-Custodial'!E191</f>
        <v>300</v>
      </c>
      <c r="F191" s="8">
        <f>'Christopher-Custodial'!F191+'Carley-Custodial'!F191</f>
        <v>0</v>
      </c>
      <c r="G191" s="8">
        <f>'Christopher-Custodial'!G191+'Carley-Custodial'!G191</f>
        <v>0</v>
      </c>
      <c r="H191" s="8">
        <f>'Christopher-Custodial'!H191+'Carley-Custodial'!H191</f>
        <v>-2750</v>
      </c>
      <c r="I191" s="8">
        <f>'Christopher-Custodial'!I191+'Carley-Custodial'!I191</f>
        <v>0</v>
      </c>
      <c r="J191" s="8">
        <f>'Christopher-Custodial'!J191+'Carley-Custodial'!J191</f>
        <v>921.32498537656693</v>
      </c>
      <c r="K191" s="8">
        <f>'Christopher-Custodial'!K191+'Carley-Custodial'!K191</f>
        <v>0</v>
      </c>
      <c r="L191" s="8">
        <f>'Christopher-Custodial'!L191+'Carley-Custodial'!L191</f>
        <v>50600</v>
      </c>
      <c r="M191" s="8">
        <f>'Christopher-Custodial'!M191+'Carley-Custodial'!M191</f>
        <v>7262.9346728591818</v>
      </c>
      <c r="N191" s="8">
        <f>'Christopher-Custodial'!N191+'Carley-Custodial'!N191</f>
        <v>90603.823523033265</v>
      </c>
      <c r="S191" s="6">
        <f t="shared" si="33"/>
        <v>300</v>
      </c>
      <c r="T191" s="6">
        <f t="shared" si="34"/>
        <v>0</v>
      </c>
      <c r="U191" s="6">
        <f t="shared" si="35"/>
        <v>300</v>
      </c>
    </row>
    <row r="192" spans="1:21" x14ac:dyDescent="0.25">
      <c r="A192" s="11">
        <v>41182</v>
      </c>
      <c r="B192" s="5">
        <f t="shared" si="42"/>
        <v>45</v>
      </c>
      <c r="C192" s="5">
        <f t="shared" si="43"/>
        <v>20</v>
      </c>
      <c r="D192" s="5">
        <f t="shared" si="44"/>
        <v>17</v>
      </c>
      <c r="E192" s="8">
        <f>'Christopher-Custodial'!E192+'Carley-Custodial'!E192</f>
        <v>300</v>
      </c>
      <c r="F192" s="8">
        <f>'Christopher-Custodial'!F192+'Carley-Custodial'!F192</f>
        <v>0</v>
      </c>
      <c r="G192" s="8">
        <f>'Christopher-Custodial'!G192+'Carley-Custodial'!G192</f>
        <v>0</v>
      </c>
      <c r="H192" s="8">
        <f>'Christopher-Custodial'!H192+'Carley-Custodial'!H192</f>
        <v>-750</v>
      </c>
      <c r="I192" s="8">
        <f>'Christopher-Custodial'!I192+'Carley-Custodial'!I192</f>
        <v>0</v>
      </c>
      <c r="J192" s="8">
        <f>'Christopher-Custodial'!J192+'Carley-Custodial'!J192</f>
        <v>906.03823523033259</v>
      </c>
      <c r="K192" s="8">
        <f>'Christopher-Custodial'!K192+'Carley-Custodial'!K192</f>
        <v>0</v>
      </c>
      <c r="L192" s="8">
        <f>'Christopher-Custodial'!L192+'Carley-Custodial'!L192</f>
        <v>50900</v>
      </c>
      <c r="M192" s="8">
        <f>'Christopher-Custodial'!M192+'Carley-Custodial'!M192</f>
        <v>8168.972908089514</v>
      </c>
      <c r="N192" s="8">
        <f>'Christopher-Custodial'!N192+'Carley-Custodial'!N192</f>
        <v>91059.861758263592</v>
      </c>
      <c r="S192" s="6">
        <f t="shared" si="33"/>
        <v>300</v>
      </c>
      <c r="T192" s="6">
        <f t="shared" si="34"/>
        <v>0</v>
      </c>
      <c r="U192" s="6">
        <f t="shared" si="35"/>
        <v>300</v>
      </c>
    </row>
    <row r="193" spans="1:21" x14ac:dyDescent="0.25">
      <c r="A193" s="11">
        <v>41213</v>
      </c>
      <c r="B193" s="5">
        <f t="shared" si="42"/>
        <v>45</v>
      </c>
      <c r="C193" s="5">
        <f t="shared" si="43"/>
        <v>20</v>
      </c>
      <c r="D193" s="5">
        <f t="shared" si="44"/>
        <v>17</v>
      </c>
      <c r="E193" s="8">
        <f>'Christopher-Custodial'!E193+'Carley-Custodial'!E193</f>
        <v>300</v>
      </c>
      <c r="F193" s="8">
        <f>'Christopher-Custodial'!F193+'Carley-Custodial'!F193</f>
        <v>0</v>
      </c>
      <c r="G193" s="8">
        <f>'Christopher-Custodial'!G193+'Carley-Custodial'!G193</f>
        <v>0</v>
      </c>
      <c r="H193" s="8">
        <f>'Christopher-Custodial'!H193+'Carley-Custodial'!H193</f>
        <v>-750</v>
      </c>
      <c r="I193" s="8">
        <f>'Christopher-Custodial'!I193+'Carley-Custodial'!I193</f>
        <v>0</v>
      </c>
      <c r="J193" s="8">
        <f>'Christopher-Custodial'!J193+'Carley-Custodial'!J193</f>
        <v>910.59861758263582</v>
      </c>
      <c r="K193" s="8">
        <f>'Christopher-Custodial'!K193+'Carley-Custodial'!K193</f>
        <v>0</v>
      </c>
      <c r="L193" s="8">
        <f>'Christopher-Custodial'!L193+'Carley-Custodial'!L193</f>
        <v>51200</v>
      </c>
      <c r="M193" s="8">
        <f>'Christopher-Custodial'!M193+'Carley-Custodial'!M193</f>
        <v>9079.5715256721505</v>
      </c>
      <c r="N193" s="8">
        <f>'Christopher-Custodial'!N193+'Carley-Custodial'!N193</f>
        <v>91520.460375846218</v>
      </c>
      <c r="S193" s="6">
        <f t="shared" si="33"/>
        <v>300</v>
      </c>
      <c r="T193" s="6">
        <f t="shared" si="34"/>
        <v>0</v>
      </c>
      <c r="U193" s="6">
        <f t="shared" si="35"/>
        <v>300</v>
      </c>
    </row>
    <row r="194" spans="1:21" x14ac:dyDescent="0.25">
      <c r="A194" s="11">
        <v>41243</v>
      </c>
      <c r="B194" s="5">
        <f t="shared" si="42"/>
        <v>45</v>
      </c>
      <c r="C194" s="5">
        <f t="shared" si="43"/>
        <v>20</v>
      </c>
      <c r="D194" s="5">
        <f t="shared" si="44"/>
        <v>17</v>
      </c>
      <c r="E194" s="8">
        <f>'Christopher-Custodial'!E194+'Carley-Custodial'!E194</f>
        <v>300</v>
      </c>
      <c r="F194" s="8">
        <f>'Christopher-Custodial'!F194+'Carley-Custodial'!F194</f>
        <v>0</v>
      </c>
      <c r="G194" s="8">
        <f>'Christopher-Custodial'!G194+'Carley-Custodial'!G194</f>
        <v>0</v>
      </c>
      <c r="H194" s="8">
        <f>'Christopher-Custodial'!H194+'Carley-Custodial'!H194</f>
        <v>-750</v>
      </c>
      <c r="I194" s="8">
        <f>'Christopher-Custodial'!I194+'Carley-Custodial'!I194</f>
        <v>0</v>
      </c>
      <c r="J194" s="8">
        <f>'Christopher-Custodial'!J194+'Carley-Custodial'!J194</f>
        <v>915.2046037584621</v>
      </c>
      <c r="K194" s="8">
        <f>'Christopher-Custodial'!K194+'Carley-Custodial'!K194</f>
        <v>0</v>
      </c>
      <c r="L194" s="8">
        <f>'Christopher-Custodial'!L194+'Carley-Custodial'!L194</f>
        <v>51500</v>
      </c>
      <c r="M194" s="8">
        <f>'Christopher-Custodial'!M194+'Carley-Custodial'!M194</f>
        <v>9994.7761294306129</v>
      </c>
      <c r="N194" s="8">
        <f>'Christopher-Custodial'!N194+'Carley-Custodial'!N194</f>
        <v>91985.664979604684</v>
      </c>
      <c r="S194" s="6">
        <f t="shared" si="33"/>
        <v>300</v>
      </c>
      <c r="T194" s="6">
        <f t="shared" si="34"/>
        <v>0</v>
      </c>
      <c r="U194" s="6">
        <f t="shared" si="35"/>
        <v>300</v>
      </c>
    </row>
    <row r="195" spans="1:21" x14ac:dyDescent="0.25">
      <c r="A195" s="11">
        <v>41274</v>
      </c>
      <c r="B195" s="5">
        <f t="shared" si="42"/>
        <v>45</v>
      </c>
      <c r="C195" s="5">
        <f t="shared" si="43"/>
        <v>20</v>
      </c>
      <c r="D195" s="5">
        <f t="shared" si="44"/>
        <v>17</v>
      </c>
      <c r="E195" s="8">
        <f>'Christopher-Custodial'!E195+'Carley-Custodial'!E195</f>
        <v>300</v>
      </c>
      <c r="F195" s="8">
        <f>'Christopher-Custodial'!F195+'Carley-Custodial'!F195</f>
        <v>0</v>
      </c>
      <c r="G195" s="8">
        <f>'Christopher-Custodial'!G195+'Carley-Custodial'!G195</f>
        <v>0</v>
      </c>
      <c r="H195" s="8">
        <f>'Christopher-Custodial'!H195+'Carley-Custodial'!H195</f>
        <v>-750</v>
      </c>
      <c r="I195" s="8">
        <f>'Christopher-Custodial'!I195+'Carley-Custodial'!I195</f>
        <v>0</v>
      </c>
      <c r="J195" s="8">
        <f>'Christopher-Custodial'!J195+'Carley-Custodial'!J195</f>
        <v>919.8566497960469</v>
      </c>
      <c r="K195" s="8">
        <f>'Christopher-Custodial'!K195+'Carley-Custodial'!K195</f>
        <v>0</v>
      </c>
      <c r="L195" s="8">
        <f>'Christopher-Custodial'!L195+'Carley-Custodial'!L195</f>
        <v>51800</v>
      </c>
      <c r="M195" s="8">
        <f>'Christopher-Custodial'!M195+'Carley-Custodial'!M195</f>
        <v>10914.63277922666</v>
      </c>
      <c r="N195" s="8">
        <f>'Christopher-Custodial'!N195+'Carley-Custodial'!N195</f>
        <v>92455.521629400726</v>
      </c>
      <c r="P195" s="8">
        <f>M195</f>
        <v>10914.63277922666</v>
      </c>
      <c r="Q195" s="8">
        <f>'Christopher-Custodial'!Q195+'Carley-Custodial'!Q195</f>
        <v>2486.0971781834651</v>
      </c>
      <c r="S195" s="6">
        <f t="shared" si="33"/>
        <v>300</v>
      </c>
      <c r="T195" s="6">
        <f t="shared" si="34"/>
        <v>0</v>
      </c>
      <c r="U195" s="6">
        <f t="shared" si="35"/>
        <v>300</v>
      </c>
    </row>
    <row r="196" spans="1:21" x14ac:dyDescent="0.25">
      <c r="A196" s="11">
        <v>41305</v>
      </c>
      <c r="B196" s="5">
        <f t="shared" si="42"/>
        <v>45</v>
      </c>
      <c r="C196" s="5">
        <f t="shared" si="43"/>
        <v>20</v>
      </c>
      <c r="D196" s="5">
        <f t="shared" si="44"/>
        <v>17</v>
      </c>
      <c r="E196" s="8">
        <f>'Christopher-Custodial'!E196+'Carley-Custodial'!E196</f>
        <v>300</v>
      </c>
      <c r="F196" s="8">
        <f>'Christopher-Custodial'!F196+'Carley-Custodial'!F196</f>
        <v>0</v>
      </c>
      <c r="G196" s="8">
        <f>'Christopher-Custodial'!G196+'Carley-Custodial'!G196</f>
        <v>0</v>
      </c>
      <c r="H196" s="8">
        <f>'Christopher-Custodial'!H196+'Carley-Custodial'!H196</f>
        <v>-3250</v>
      </c>
      <c r="I196" s="8">
        <f>'Christopher-Custodial'!I196+'Carley-Custodial'!I196</f>
        <v>0</v>
      </c>
      <c r="J196" s="8">
        <f>'Christopher-Custodial'!J196+'Carley-Custodial'!J196</f>
        <v>924.55521629400721</v>
      </c>
      <c r="K196" s="8">
        <f>'Christopher-Custodial'!K196+'Carley-Custodial'!K196</f>
        <v>0</v>
      </c>
      <c r="L196" s="8">
        <f>'Christopher-Custodial'!L196+'Carley-Custodial'!L196</f>
        <v>52100</v>
      </c>
      <c r="M196" s="8">
        <f>'Christopher-Custodial'!M196+'Carley-Custodial'!M196</f>
        <v>924.55521629400721</v>
      </c>
      <c r="N196" s="8">
        <f>'Christopher-Custodial'!N196+'Carley-Custodial'!N196</f>
        <v>90430.076845694741</v>
      </c>
      <c r="S196" s="6">
        <f t="shared" si="33"/>
        <v>300</v>
      </c>
      <c r="T196" s="6">
        <f t="shared" si="34"/>
        <v>0</v>
      </c>
      <c r="U196" s="6">
        <f t="shared" si="35"/>
        <v>300</v>
      </c>
    </row>
    <row r="197" spans="1:21" x14ac:dyDescent="0.25">
      <c r="A197" s="11">
        <v>41333</v>
      </c>
      <c r="B197" s="5">
        <f t="shared" si="42"/>
        <v>45</v>
      </c>
      <c r="C197" s="5">
        <f t="shared" si="43"/>
        <v>20</v>
      </c>
      <c r="D197" s="5">
        <f t="shared" si="44"/>
        <v>18</v>
      </c>
      <c r="E197" s="8">
        <f>'Christopher-Custodial'!E197+'Carley-Custodial'!E197</f>
        <v>300</v>
      </c>
      <c r="F197" s="8">
        <f>'Christopher-Custodial'!F197+'Carley-Custodial'!F197</f>
        <v>0</v>
      </c>
      <c r="G197" s="8">
        <f>'Christopher-Custodial'!G197+'Carley-Custodial'!G197</f>
        <v>0</v>
      </c>
      <c r="H197" s="8">
        <f>'Christopher-Custodial'!H197+'Carley-Custodial'!H197</f>
        <v>-750</v>
      </c>
      <c r="I197" s="8">
        <f>'Christopher-Custodial'!I197+'Carley-Custodial'!I197</f>
        <v>0</v>
      </c>
      <c r="J197" s="8">
        <f>'Christopher-Custodial'!J197+'Carley-Custodial'!J197</f>
        <v>904.30076845694725</v>
      </c>
      <c r="K197" s="8">
        <f>'Christopher-Custodial'!K197+'Carley-Custodial'!K197</f>
        <v>0</v>
      </c>
      <c r="L197" s="8">
        <f>'Christopher-Custodial'!L197+'Carley-Custodial'!L197</f>
        <v>52400</v>
      </c>
      <c r="M197" s="8">
        <f>'Christopher-Custodial'!M197+'Carley-Custodial'!M197</f>
        <v>1828.8559847509543</v>
      </c>
      <c r="N197" s="8">
        <f>'Christopher-Custodial'!N197+'Carley-Custodial'!N197</f>
        <v>90884.377614151686</v>
      </c>
      <c r="S197" s="6">
        <f t="shared" si="33"/>
        <v>300</v>
      </c>
      <c r="T197" s="6">
        <f t="shared" si="34"/>
        <v>0</v>
      </c>
      <c r="U197" s="6">
        <f t="shared" si="35"/>
        <v>300</v>
      </c>
    </row>
    <row r="198" spans="1:21" x14ac:dyDescent="0.25">
      <c r="A198" s="11">
        <v>41364</v>
      </c>
      <c r="B198" s="5">
        <f t="shared" ref="B198:B213" si="45">ROUND((A198-$B$1-210)/365,0)</f>
        <v>45</v>
      </c>
      <c r="C198" s="5">
        <f t="shared" ref="C198:C213" si="46">ROUND((A198-$C$1-210)/365,0)</f>
        <v>20</v>
      </c>
      <c r="D198" s="5">
        <f t="shared" ref="D198:D213" si="47">ROUND((A198-$D$1-210)/365,0)</f>
        <v>18</v>
      </c>
      <c r="E198" s="8">
        <f>'Christopher-Custodial'!E198+'Carley-Custodial'!E198</f>
        <v>300</v>
      </c>
      <c r="F198" s="8">
        <f>'Christopher-Custodial'!F198+'Carley-Custodial'!F198</f>
        <v>0</v>
      </c>
      <c r="G198" s="8">
        <f>'Christopher-Custodial'!G198+'Carley-Custodial'!G198</f>
        <v>0</v>
      </c>
      <c r="H198" s="8">
        <f>'Christopher-Custodial'!H198+'Carley-Custodial'!H198</f>
        <v>-750</v>
      </c>
      <c r="I198" s="8">
        <f>'Christopher-Custodial'!I198+'Carley-Custodial'!I198</f>
        <v>0</v>
      </c>
      <c r="J198" s="8">
        <f>'Christopher-Custodial'!J198+'Carley-Custodial'!J198</f>
        <v>908.84377614151686</v>
      </c>
      <c r="K198" s="8">
        <f>'Christopher-Custodial'!K198+'Carley-Custodial'!K198</f>
        <v>0</v>
      </c>
      <c r="L198" s="8">
        <f>'Christopher-Custodial'!L198+'Carley-Custodial'!L198</f>
        <v>52700</v>
      </c>
      <c r="M198" s="8">
        <f>'Christopher-Custodial'!M198+'Carley-Custodial'!M198</f>
        <v>2737.6997608924712</v>
      </c>
      <c r="N198" s="8">
        <f>'Christopher-Custodial'!N198+'Carley-Custodial'!N198</f>
        <v>91343.221390293213</v>
      </c>
      <c r="S198" s="6">
        <f t="shared" si="33"/>
        <v>300</v>
      </c>
      <c r="T198" s="6">
        <f t="shared" si="34"/>
        <v>0</v>
      </c>
      <c r="U198" s="6">
        <f t="shared" si="35"/>
        <v>300</v>
      </c>
    </row>
    <row r="199" spans="1:21" x14ac:dyDescent="0.25">
      <c r="A199" s="11">
        <v>41394</v>
      </c>
      <c r="B199" s="5">
        <f t="shared" si="45"/>
        <v>46</v>
      </c>
      <c r="C199" s="5">
        <f t="shared" si="46"/>
        <v>21</v>
      </c>
      <c r="D199" s="5">
        <f t="shared" si="47"/>
        <v>18</v>
      </c>
      <c r="E199" s="8">
        <f>'Christopher-Custodial'!E199+'Carley-Custodial'!E199</f>
        <v>300</v>
      </c>
      <c r="F199" s="8">
        <f>'Christopher-Custodial'!F199+'Carley-Custodial'!F199</f>
        <v>0</v>
      </c>
      <c r="G199" s="8">
        <f>'Christopher-Custodial'!G199+'Carley-Custodial'!G199</f>
        <v>0</v>
      </c>
      <c r="H199" s="8">
        <f>'Christopher-Custodial'!H199+'Carley-Custodial'!H199</f>
        <v>-750</v>
      </c>
      <c r="I199" s="8">
        <f>'Christopher-Custodial'!I199+'Carley-Custodial'!I199</f>
        <v>-2486.0971781834651</v>
      </c>
      <c r="J199" s="8">
        <f>'Christopher-Custodial'!J199+'Carley-Custodial'!J199</f>
        <v>913.43221390293206</v>
      </c>
      <c r="K199" s="8">
        <f>'Christopher-Custodial'!K199+'Carley-Custodial'!K199</f>
        <v>0</v>
      </c>
      <c r="L199" s="8">
        <f>'Christopher-Custodial'!L199+'Carley-Custodial'!L199</f>
        <v>53000</v>
      </c>
      <c r="M199" s="8">
        <f>'Christopher-Custodial'!M199+'Carley-Custodial'!M199</f>
        <v>3651.1319747954035</v>
      </c>
      <c r="N199" s="8">
        <f>'Christopher-Custodial'!N199+'Carley-Custodial'!N199</f>
        <v>89320.55642601267</v>
      </c>
      <c r="S199" s="6">
        <f t="shared" ref="S199:S262" si="48">E199+G199</f>
        <v>300</v>
      </c>
      <c r="T199" s="6">
        <f t="shared" ref="T199:T262" si="49">F199</f>
        <v>0</v>
      </c>
      <c r="U199" s="6">
        <f t="shared" ref="U199:U262" si="50">SUM(S199:T199)</f>
        <v>300</v>
      </c>
    </row>
    <row r="200" spans="1:21" x14ac:dyDescent="0.25">
      <c r="A200" s="11">
        <v>41425</v>
      </c>
      <c r="B200" s="5">
        <f t="shared" si="45"/>
        <v>46</v>
      </c>
      <c r="C200" s="5">
        <f t="shared" si="46"/>
        <v>21</v>
      </c>
      <c r="D200" s="5">
        <f t="shared" si="47"/>
        <v>18</v>
      </c>
      <c r="E200" s="8">
        <f>'Christopher-Custodial'!E200+'Carley-Custodial'!E200</f>
        <v>300</v>
      </c>
      <c r="F200" s="8">
        <f>'Christopher-Custodial'!F200+'Carley-Custodial'!F200</f>
        <v>0</v>
      </c>
      <c r="G200" s="8">
        <f>'Christopher-Custodial'!G200+'Carley-Custodial'!G200</f>
        <v>0</v>
      </c>
      <c r="H200" s="8">
        <f>'Christopher-Custodial'!H200+'Carley-Custodial'!H200</f>
        <v>-750</v>
      </c>
      <c r="I200" s="8">
        <f>'Christopher-Custodial'!I200+'Carley-Custodial'!I200</f>
        <v>0</v>
      </c>
      <c r="J200" s="8">
        <f>'Christopher-Custodial'!J200+'Carley-Custodial'!J200</f>
        <v>893.20556426012672</v>
      </c>
      <c r="K200" s="8">
        <f>'Christopher-Custodial'!K200+'Carley-Custodial'!K200</f>
        <v>0</v>
      </c>
      <c r="L200" s="8">
        <f>'Christopher-Custodial'!L200+'Carley-Custodial'!L200</f>
        <v>53300</v>
      </c>
      <c r="M200" s="8">
        <f>'Christopher-Custodial'!M200+'Carley-Custodial'!M200</f>
        <v>4544.3375390555302</v>
      </c>
      <c r="N200" s="8">
        <f>'Christopher-Custodial'!N200+'Carley-Custodial'!N200</f>
        <v>89763.761990272789</v>
      </c>
      <c r="S200" s="6">
        <f t="shared" si="48"/>
        <v>300</v>
      </c>
      <c r="T200" s="6">
        <f t="shared" si="49"/>
        <v>0</v>
      </c>
      <c r="U200" s="6">
        <f t="shared" si="50"/>
        <v>300</v>
      </c>
    </row>
    <row r="201" spans="1:21" x14ac:dyDescent="0.25">
      <c r="A201" s="11">
        <v>41455</v>
      </c>
      <c r="B201" s="5">
        <f t="shared" si="45"/>
        <v>46</v>
      </c>
      <c r="C201" s="5">
        <f t="shared" si="46"/>
        <v>21</v>
      </c>
      <c r="D201" s="5">
        <f t="shared" si="47"/>
        <v>18</v>
      </c>
      <c r="E201" s="8">
        <f>'Christopher-Custodial'!E201+'Carley-Custodial'!E201</f>
        <v>300</v>
      </c>
      <c r="F201" s="8">
        <f>'Christopher-Custodial'!F201+'Carley-Custodial'!F201</f>
        <v>0</v>
      </c>
      <c r="G201" s="8">
        <f>'Christopher-Custodial'!G201+'Carley-Custodial'!G201</f>
        <v>0</v>
      </c>
      <c r="H201" s="8">
        <f>'Christopher-Custodial'!H201+'Carley-Custodial'!H201</f>
        <v>0</v>
      </c>
      <c r="I201" s="8">
        <f>'Christopher-Custodial'!I201+'Carley-Custodial'!I201</f>
        <v>0</v>
      </c>
      <c r="J201" s="8">
        <f>'Christopher-Custodial'!J201+'Carley-Custodial'!J201</f>
        <v>897.63761990272792</v>
      </c>
      <c r="K201" s="8">
        <f>'Christopher-Custodial'!K201+'Carley-Custodial'!K201</f>
        <v>0</v>
      </c>
      <c r="L201" s="8">
        <f>'Christopher-Custodial'!L201+'Carley-Custodial'!L201</f>
        <v>53600</v>
      </c>
      <c r="M201" s="8">
        <f>'Christopher-Custodial'!M201+'Carley-Custodial'!M201</f>
        <v>5441.9751589582575</v>
      </c>
      <c r="N201" s="8">
        <f>'Christopher-Custodial'!N201+'Carley-Custodial'!N201</f>
        <v>90961.399610175518</v>
      </c>
      <c r="S201" s="6">
        <f t="shared" si="48"/>
        <v>300</v>
      </c>
      <c r="T201" s="6">
        <f t="shared" si="49"/>
        <v>0</v>
      </c>
      <c r="U201" s="6">
        <f t="shared" si="50"/>
        <v>300</v>
      </c>
    </row>
    <row r="202" spans="1:21" x14ac:dyDescent="0.25">
      <c r="A202" s="11">
        <v>41486</v>
      </c>
      <c r="B202" s="5">
        <f t="shared" si="45"/>
        <v>46</v>
      </c>
      <c r="C202" s="5">
        <f t="shared" si="46"/>
        <v>21</v>
      </c>
      <c r="D202" s="5">
        <f t="shared" si="47"/>
        <v>18</v>
      </c>
      <c r="E202" s="8">
        <f>'Christopher-Custodial'!E202+'Carley-Custodial'!E202</f>
        <v>300</v>
      </c>
      <c r="F202" s="8">
        <f>'Christopher-Custodial'!F202+'Carley-Custodial'!F202</f>
        <v>0</v>
      </c>
      <c r="G202" s="8">
        <f>'Christopher-Custodial'!G202+'Carley-Custodial'!G202</f>
        <v>0</v>
      </c>
      <c r="H202" s="8">
        <f>'Christopher-Custodial'!H202+'Carley-Custodial'!H202</f>
        <v>0</v>
      </c>
      <c r="I202" s="8">
        <f>'Christopher-Custodial'!I202+'Carley-Custodial'!I202</f>
        <v>0</v>
      </c>
      <c r="J202" s="8">
        <f>'Christopher-Custodial'!J202+'Carley-Custodial'!J202</f>
        <v>909.61399610175522</v>
      </c>
      <c r="K202" s="8">
        <f>'Christopher-Custodial'!K202+'Carley-Custodial'!K202</f>
        <v>0</v>
      </c>
      <c r="L202" s="8">
        <f>'Christopher-Custodial'!L202+'Carley-Custodial'!L202</f>
        <v>53900</v>
      </c>
      <c r="M202" s="8">
        <f>'Christopher-Custodial'!M202+'Carley-Custodial'!M202</f>
        <v>6351.5891550600127</v>
      </c>
      <c r="N202" s="8">
        <f>'Christopher-Custodial'!N202+'Carley-Custodial'!N202</f>
        <v>92171.013606277265</v>
      </c>
      <c r="S202" s="6">
        <f t="shared" si="48"/>
        <v>300</v>
      </c>
      <c r="T202" s="6">
        <f t="shared" si="49"/>
        <v>0</v>
      </c>
      <c r="U202" s="6">
        <f t="shared" si="50"/>
        <v>300</v>
      </c>
    </row>
    <row r="203" spans="1:21" x14ac:dyDescent="0.25">
      <c r="A203" s="11">
        <v>41517</v>
      </c>
      <c r="B203" s="5">
        <f t="shared" si="45"/>
        <v>46</v>
      </c>
      <c r="C203" s="5">
        <f t="shared" si="46"/>
        <v>21</v>
      </c>
      <c r="D203" s="5">
        <f t="shared" si="47"/>
        <v>18</v>
      </c>
      <c r="E203" s="8">
        <f>'Christopher-Custodial'!E203+'Carley-Custodial'!E203</f>
        <v>300</v>
      </c>
      <c r="F203" s="8">
        <f>'Christopher-Custodial'!F203+'Carley-Custodial'!F203</f>
        <v>0</v>
      </c>
      <c r="G203" s="8">
        <f>'Christopher-Custodial'!G203+'Carley-Custodial'!G203</f>
        <v>0</v>
      </c>
      <c r="H203" s="8">
        <f>'Christopher-Custodial'!H203+'Carley-Custodial'!H203</f>
        <v>-2750</v>
      </c>
      <c r="I203" s="8">
        <f>'Christopher-Custodial'!I203+'Carley-Custodial'!I203</f>
        <v>0</v>
      </c>
      <c r="J203" s="8">
        <f>'Christopher-Custodial'!J203+'Carley-Custodial'!J203</f>
        <v>921.71013606277268</v>
      </c>
      <c r="K203" s="8">
        <f>'Christopher-Custodial'!K203+'Carley-Custodial'!K203</f>
        <v>0</v>
      </c>
      <c r="L203" s="8">
        <f>'Christopher-Custodial'!L203+'Carley-Custodial'!L203</f>
        <v>54200</v>
      </c>
      <c r="M203" s="8">
        <f>'Christopher-Custodial'!M203+'Carley-Custodial'!M203</f>
        <v>7273.2992911227848</v>
      </c>
      <c r="N203" s="8">
        <f>'Christopher-Custodial'!N203+'Carley-Custodial'!N203</f>
        <v>90642.723742340051</v>
      </c>
      <c r="S203" s="6">
        <f t="shared" si="48"/>
        <v>300</v>
      </c>
      <c r="T203" s="6">
        <f t="shared" si="49"/>
        <v>0</v>
      </c>
      <c r="U203" s="6">
        <f t="shared" si="50"/>
        <v>300</v>
      </c>
    </row>
    <row r="204" spans="1:21" x14ac:dyDescent="0.25">
      <c r="A204" s="11">
        <v>41547</v>
      </c>
      <c r="B204" s="5">
        <f t="shared" si="45"/>
        <v>46</v>
      </c>
      <c r="C204" s="5">
        <f t="shared" si="46"/>
        <v>21</v>
      </c>
      <c r="D204" s="5">
        <f t="shared" si="47"/>
        <v>18</v>
      </c>
      <c r="E204" s="8">
        <f>'Christopher-Custodial'!E204+'Carley-Custodial'!E204</f>
        <v>300</v>
      </c>
      <c r="F204" s="8">
        <f>'Christopher-Custodial'!F204+'Carley-Custodial'!F204</f>
        <v>0</v>
      </c>
      <c r="G204" s="8">
        <f>'Christopher-Custodial'!G204+'Carley-Custodial'!G204</f>
        <v>0</v>
      </c>
      <c r="H204" s="8">
        <f>'Christopher-Custodial'!H204+'Carley-Custodial'!H204</f>
        <v>-750</v>
      </c>
      <c r="I204" s="8">
        <f>'Christopher-Custodial'!I204+'Carley-Custodial'!I204</f>
        <v>0</v>
      </c>
      <c r="J204" s="8">
        <f>'Christopher-Custodial'!J204+'Carley-Custodial'!J204</f>
        <v>906.42723742340047</v>
      </c>
      <c r="K204" s="8">
        <f>'Christopher-Custodial'!K204+'Carley-Custodial'!K204</f>
        <v>0</v>
      </c>
      <c r="L204" s="8">
        <f>'Christopher-Custodial'!L204+'Carley-Custodial'!L204</f>
        <v>54500</v>
      </c>
      <c r="M204" s="8">
        <f>'Christopher-Custodial'!M204+'Carley-Custodial'!M204</f>
        <v>8179.7265285461854</v>
      </c>
      <c r="N204" s="8">
        <f>'Christopher-Custodial'!N204+'Carley-Custodial'!N204</f>
        <v>91099.15097976345</v>
      </c>
      <c r="S204" s="6">
        <f t="shared" si="48"/>
        <v>300</v>
      </c>
      <c r="T204" s="6">
        <f t="shared" si="49"/>
        <v>0</v>
      </c>
      <c r="U204" s="6">
        <f t="shared" si="50"/>
        <v>300</v>
      </c>
    </row>
    <row r="205" spans="1:21" x14ac:dyDescent="0.25">
      <c r="A205" s="11">
        <v>41578</v>
      </c>
      <c r="B205" s="5">
        <f t="shared" si="45"/>
        <v>46</v>
      </c>
      <c r="C205" s="5">
        <f t="shared" si="46"/>
        <v>21</v>
      </c>
      <c r="D205" s="5">
        <f t="shared" si="47"/>
        <v>18</v>
      </c>
      <c r="E205" s="8">
        <f>'Christopher-Custodial'!E205+'Carley-Custodial'!E205</f>
        <v>300</v>
      </c>
      <c r="F205" s="8">
        <f>'Christopher-Custodial'!F205+'Carley-Custodial'!F205</f>
        <v>0</v>
      </c>
      <c r="G205" s="8">
        <f>'Christopher-Custodial'!G205+'Carley-Custodial'!G205</f>
        <v>0</v>
      </c>
      <c r="H205" s="8">
        <f>'Christopher-Custodial'!H205+'Carley-Custodial'!H205</f>
        <v>-750</v>
      </c>
      <c r="I205" s="8">
        <f>'Christopher-Custodial'!I205+'Carley-Custodial'!I205</f>
        <v>0</v>
      </c>
      <c r="J205" s="8">
        <f>'Christopher-Custodial'!J205+'Carley-Custodial'!J205</f>
        <v>910.99150979763442</v>
      </c>
      <c r="K205" s="8">
        <f>'Christopher-Custodial'!K205+'Carley-Custodial'!K205</f>
        <v>0</v>
      </c>
      <c r="L205" s="8">
        <f>'Christopher-Custodial'!L205+'Carley-Custodial'!L205</f>
        <v>54800</v>
      </c>
      <c r="M205" s="8">
        <f>'Christopher-Custodial'!M205+'Carley-Custodial'!M205</f>
        <v>9090.7180383438208</v>
      </c>
      <c r="N205" s="8">
        <f>'Christopher-Custodial'!N205+'Carley-Custodial'!N205</f>
        <v>91560.142489561083</v>
      </c>
      <c r="S205" s="6">
        <f t="shared" si="48"/>
        <v>300</v>
      </c>
      <c r="T205" s="6">
        <f t="shared" si="49"/>
        <v>0</v>
      </c>
      <c r="U205" s="6">
        <f t="shared" si="50"/>
        <v>300</v>
      </c>
    </row>
    <row r="206" spans="1:21" x14ac:dyDescent="0.25">
      <c r="A206" s="11">
        <v>41608</v>
      </c>
      <c r="B206" s="5">
        <f t="shared" si="45"/>
        <v>46</v>
      </c>
      <c r="C206" s="5">
        <f t="shared" si="46"/>
        <v>21</v>
      </c>
      <c r="D206" s="5">
        <f t="shared" si="47"/>
        <v>18</v>
      </c>
      <c r="E206" s="8">
        <f>'Christopher-Custodial'!E206+'Carley-Custodial'!E206</f>
        <v>300</v>
      </c>
      <c r="F206" s="8">
        <f>'Christopher-Custodial'!F206+'Carley-Custodial'!F206</f>
        <v>0</v>
      </c>
      <c r="G206" s="8">
        <f>'Christopher-Custodial'!G206+'Carley-Custodial'!G206</f>
        <v>0</v>
      </c>
      <c r="H206" s="8">
        <f>'Christopher-Custodial'!H206+'Carley-Custodial'!H206</f>
        <v>-750</v>
      </c>
      <c r="I206" s="8">
        <f>'Christopher-Custodial'!I206+'Carley-Custodial'!I206</f>
        <v>0</v>
      </c>
      <c r="J206" s="8">
        <f>'Christopher-Custodial'!J206+'Carley-Custodial'!J206</f>
        <v>915.60142489561065</v>
      </c>
      <c r="K206" s="8">
        <f>'Christopher-Custodial'!K206+'Carley-Custodial'!K206</f>
        <v>0</v>
      </c>
      <c r="L206" s="8">
        <f>'Christopher-Custodial'!L206+'Carley-Custodial'!L206</f>
        <v>55100</v>
      </c>
      <c r="M206" s="8">
        <f>'Christopher-Custodial'!M206+'Carley-Custodial'!M206</f>
        <v>10006.31946323943</v>
      </c>
      <c r="N206" s="8">
        <f>'Christopher-Custodial'!N206+'Carley-Custodial'!N206</f>
        <v>92025.743914456689</v>
      </c>
      <c r="S206" s="6">
        <f t="shared" si="48"/>
        <v>300</v>
      </c>
      <c r="T206" s="6">
        <f t="shared" si="49"/>
        <v>0</v>
      </c>
      <c r="U206" s="6">
        <f t="shared" si="50"/>
        <v>300</v>
      </c>
    </row>
    <row r="207" spans="1:21" x14ac:dyDescent="0.25">
      <c r="A207" s="11">
        <v>41639</v>
      </c>
      <c r="B207" s="5">
        <f t="shared" si="45"/>
        <v>46</v>
      </c>
      <c r="C207" s="5">
        <f t="shared" si="46"/>
        <v>21</v>
      </c>
      <c r="D207" s="5">
        <f t="shared" si="47"/>
        <v>18</v>
      </c>
      <c r="E207" s="8">
        <f>'Christopher-Custodial'!E207+'Carley-Custodial'!E207</f>
        <v>300</v>
      </c>
      <c r="F207" s="8">
        <f>'Christopher-Custodial'!F207+'Carley-Custodial'!F207</f>
        <v>0</v>
      </c>
      <c r="G207" s="8">
        <f>'Christopher-Custodial'!G207+'Carley-Custodial'!G207</f>
        <v>0</v>
      </c>
      <c r="H207" s="8">
        <f>'Christopher-Custodial'!H207+'Carley-Custodial'!H207</f>
        <v>-750</v>
      </c>
      <c r="I207" s="8">
        <f>'Christopher-Custodial'!I207+'Carley-Custodial'!I207</f>
        <v>0</v>
      </c>
      <c r="J207" s="8">
        <f>'Christopher-Custodial'!J207+'Carley-Custodial'!J207</f>
        <v>920.25743914456677</v>
      </c>
      <c r="K207" s="8">
        <f>'Christopher-Custodial'!K207+'Carley-Custodial'!K207</f>
        <v>0</v>
      </c>
      <c r="L207" s="8">
        <f>'Christopher-Custodial'!L207+'Carley-Custodial'!L207</f>
        <v>55400</v>
      </c>
      <c r="M207" s="8">
        <f>'Christopher-Custodial'!M207+'Carley-Custodial'!M207</f>
        <v>10926.576902383997</v>
      </c>
      <c r="N207" s="8">
        <f>'Christopher-Custodial'!N207+'Carley-Custodial'!N207</f>
        <v>92496.001353601256</v>
      </c>
      <c r="P207" s="8">
        <f>M207</f>
        <v>10926.576902383997</v>
      </c>
      <c r="Q207" s="8">
        <f>'Christopher-Custodial'!Q207+'Carley-Custodial'!Q207</f>
        <v>2489.4415326675198</v>
      </c>
      <c r="S207" s="6">
        <f t="shared" si="48"/>
        <v>300</v>
      </c>
      <c r="T207" s="6">
        <f t="shared" si="49"/>
        <v>0</v>
      </c>
      <c r="U207" s="6">
        <f t="shared" si="50"/>
        <v>300</v>
      </c>
    </row>
    <row r="208" spans="1:21" x14ac:dyDescent="0.25">
      <c r="A208" s="11">
        <v>41670</v>
      </c>
      <c r="B208" s="5">
        <f t="shared" si="45"/>
        <v>46</v>
      </c>
      <c r="C208" s="5">
        <f t="shared" si="46"/>
        <v>21</v>
      </c>
      <c r="D208" s="5">
        <f t="shared" si="47"/>
        <v>18</v>
      </c>
      <c r="E208" s="8">
        <f>'Christopher-Custodial'!E208+'Carley-Custodial'!E208</f>
        <v>300</v>
      </c>
      <c r="F208" s="8">
        <f>'Christopher-Custodial'!F208+'Carley-Custodial'!F208</f>
        <v>0</v>
      </c>
      <c r="G208" s="8">
        <f>'Christopher-Custodial'!G208+'Carley-Custodial'!G208</f>
        <v>0</v>
      </c>
      <c r="H208" s="8">
        <f>'Christopher-Custodial'!H208+'Carley-Custodial'!H208</f>
        <v>-2750</v>
      </c>
      <c r="I208" s="8">
        <f>'Christopher-Custodial'!I208+'Carley-Custodial'!I208</f>
        <v>0</v>
      </c>
      <c r="J208" s="8">
        <f>'Christopher-Custodial'!J208+'Carley-Custodial'!J208</f>
        <v>924.96001353601253</v>
      </c>
      <c r="K208" s="8">
        <f>'Christopher-Custodial'!K208+'Carley-Custodial'!K208</f>
        <v>0</v>
      </c>
      <c r="L208" s="8">
        <f>'Christopher-Custodial'!L208+'Carley-Custodial'!L208</f>
        <v>55700</v>
      </c>
      <c r="M208" s="8">
        <f>'Christopher-Custodial'!M208+'Carley-Custodial'!M208</f>
        <v>924.96001353601253</v>
      </c>
      <c r="N208" s="8">
        <f>'Christopher-Custodial'!N208+'Carley-Custodial'!N208</f>
        <v>90970.961367137264</v>
      </c>
      <c r="S208" s="6">
        <f t="shared" si="48"/>
        <v>300</v>
      </c>
      <c r="T208" s="6">
        <f t="shared" si="49"/>
        <v>0</v>
      </c>
      <c r="U208" s="6">
        <f t="shared" si="50"/>
        <v>300</v>
      </c>
    </row>
    <row r="209" spans="1:21" x14ac:dyDescent="0.25">
      <c r="A209" s="11">
        <v>41698</v>
      </c>
      <c r="B209" s="5">
        <f t="shared" si="45"/>
        <v>46</v>
      </c>
      <c r="C209" s="5">
        <f t="shared" si="46"/>
        <v>21</v>
      </c>
      <c r="D209" s="5">
        <f t="shared" si="47"/>
        <v>19</v>
      </c>
      <c r="E209" s="8">
        <f>'Christopher-Custodial'!E209+'Carley-Custodial'!E209</f>
        <v>300</v>
      </c>
      <c r="F209" s="8">
        <f>'Christopher-Custodial'!F209+'Carley-Custodial'!F209</f>
        <v>0</v>
      </c>
      <c r="G209" s="8">
        <f>'Christopher-Custodial'!G209+'Carley-Custodial'!G209</f>
        <v>0</v>
      </c>
      <c r="H209" s="8">
        <f>'Christopher-Custodial'!H209+'Carley-Custodial'!H209</f>
        <v>-750</v>
      </c>
      <c r="I209" s="8">
        <f>'Christopher-Custodial'!I209+'Carley-Custodial'!I209</f>
        <v>0</v>
      </c>
      <c r="J209" s="8">
        <f>'Christopher-Custodial'!J209+'Carley-Custodial'!J209</f>
        <v>909.70961367137261</v>
      </c>
      <c r="K209" s="8">
        <f>'Christopher-Custodial'!K209+'Carley-Custodial'!K209</f>
        <v>0</v>
      </c>
      <c r="L209" s="8">
        <f>'Christopher-Custodial'!L209+'Carley-Custodial'!L209</f>
        <v>56000</v>
      </c>
      <c r="M209" s="8">
        <f>'Christopher-Custodial'!M209+'Carley-Custodial'!M209</f>
        <v>1834.6696272073852</v>
      </c>
      <c r="N209" s="8">
        <f>'Christopher-Custodial'!N209+'Carley-Custodial'!N209</f>
        <v>91430.670980808645</v>
      </c>
      <c r="S209" s="6">
        <f t="shared" si="48"/>
        <v>300</v>
      </c>
      <c r="T209" s="6">
        <f t="shared" si="49"/>
        <v>0</v>
      </c>
      <c r="U209" s="6">
        <f t="shared" si="50"/>
        <v>300</v>
      </c>
    </row>
    <row r="210" spans="1:21" x14ac:dyDescent="0.25">
      <c r="A210" s="11">
        <v>41729</v>
      </c>
      <c r="B210" s="5">
        <f t="shared" si="45"/>
        <v>46</v>
      </c>
      <c r="C210" s="5">
        <f t="shared" si="46"/>
        <v>21</v>
      </c>
      <c r="D210" s="5">
        <f t="shared" si="47"/>
        <v>19</v>
      </c>
      <c r="E210" s="8">
        <f>'Christopher-Custodial'!E210+'Carley-Custodial'!E210</f>
        <v>300</v>
      </c>
      <c r="F210" s="8">
        <f>'Christopher-Custodial'!F210+'Carley-Custodial'!F210</f>
        <v>0</v>
      </c>
      <c r="G210" s="8">
        <f>'Christopher-Custodial'!G210+'Carley-Custodial'!G210</f>
        <v>0</v>
      </c>
      <c r="H210" s="8">
        <f>'Christopher-Custodial'!H210+'Carley-Custodial'!H210</f>
        <v>-750</v>
      </c>
      <c r="I210" s="8">
        <f>'Christopher-Custodial'!I210+'Carley-Custodial'!I210</f>
        <v>0</v>
      </c>
      <c r="J210" s="8">
        <f>'Christopher-Custodial'!J210+'Carley-Custodial'!J210</f>
        <v>914.30670980808645</v>
      </c>
      <c r="K210" s="8">
        <f>'Christopher-Custodial'!K210+'Carley-Custodial'!K210</f>
        <v>0</v>
      </c>
      <c r="L210" s="8">
        <f>'Christopher-Custodial'!L210+'Carley-Custodial'!L210</f>
        <v>56300</v>
      </c>
      <c r="M210" s="8">
        <f>'Christopher-Custodial'!M210+'Carley-Custodial'!M210</f>
        <v>2748.9763370154715</v>
      </c>
      <c r="N210" s="8">
        <f>'Christopher-Custodial'!N210+'Carley-Custodial'!N210</f>
        <v>91894.977690616724</v>
      </c>
      <c r="S210" s="6">
        <f t="shared" si="48"/>
        <v>300</v>
      </c>
      <c r="T210" s="6">
        <f t="shared" si="49"/>
        <v>0</v>
      </c>
      <c r="U210" s="6">
        <f t="shared" si="50"/>
        <v>300</v>
      </c>
    </row>
    <row r="211" spans="1:21" x14ac:dyDescent="0.25">
      <c r="A211" s="11">
        <v>41759</v>
      </c>
      <c r="B211" s="5">
        <f t="shared" si="45"/>
        <v>47</v>
      </c>
      <c r="C211" s="5">
        <f t="shared" si="46"/>
        <v>22</v>
      </c>
      <c r="D211" s="5">
        <f t="shared" si="47"/>
        <v>19</v>
      </c>
      <c r="E211" s="8">
        <f>'Christopher-Custodial'!E211+'Carley-Custodial'!E211</f>
        <v>300</v>
      </c>
      <c r="F211" s="8">
        <f>'Christopher-Custodial'!F211+'Carley-Custodial'!F211</f>
        <v>0</v>
      </c>
      <c r="G211" s="8">
        <f>'Christopher-Custodial'!G211+'Carley-Custodial'!G211</f>
        <v>0</v>
      </c>
      <c r="H211" s="8">
        <f>'Christopher-Custodial'!H211+'Carley-Custodial'!H211</f>
        <v>-750</v>
      </c>
      <c r="I211" s="8">
        <f>'Christopher-Custodial'!I211+'Carley-Custodial'!I211</f>
        <v>-2489.4415326675198</v>
      </c>
      <c r="J211" s="8">
        <f>'Christopher-Custodial'!J211+'Carley-Custodial'!J211</f>
        <v>918.94977690616724</v>
      </c>
      <c r="K211" s="8">
        <f>'Christopher-Custodial'!K211+'Carley-Custodial'!K211</f>
        <v>0</v>
      </c>
      <c r="L211" s="8">
        <f>'Christopher-Custodial'!L211+'Carley-Custodial'!L211</f>
        <v>56600</v>
      </c>
      <c r="M211" s="8">
        <f>'Christopher-Custodial'!M211+'Carley-Custodial'!M211</f>
        <v>3667.9261139216387</v>
      </c>
      <c r="N211" s="8">
        <f>'Christopher-Custodial'!N211+'Carley-Custodial'!N211</f>
        <v>89874.485934855387</v>
      </c>
      <c r="S211" s="6">
        <f t="shared" si="48"/>
        <v>300</v>
      </c>
      <c r="T211" s="6">
        <f t="shared" si="49"/>
        <v>0</v>
      </c>
      <c r="U211" s="6">
        <f t="shared" si="50"/>
        <v>300</v>
      </c>
    </row>
    <row r="212" spans="1:21" x14ac:dyDescent="0.25">
      <c r="A212" s="11">
        <v>41790</v>
      </c>
      <c r="B212" s="5">
        <f t="shared" si="45"/>
        <v>47</v>
      </c>
      <c r="C212" s="5">
        <f t="shared" si="46"/>
        <v>22</v>
      </c>
      <c r="D212" s="5">
        <f t="shared" si="47"/>
        <v>19</v>
      </c>
      <c r="E212" s="8">
        <f>'Christopher-Custodial'!E212+'Carley-Custodial'!E212</f>
        <v>300</v>
      </c>
      <c r="F212" s="8">
        <f>'Christopher-Custodial'!F212+'Carley-Custodial'!F212</f>
        <v>0</v>
      </c>
      <c r="G212" s="8">
        <f>'Christopher-Custodial'!G212+'Carley-Custodial'!G212</f>
        <v>0</v>
      </c>
      <c r="H212" s="8">
        <f>'Christopher-Custodial'!H212+'Carley-Custodial'!H212</f>
        <v>-750</v>
      </c>
      <c r="I212" s="8">
        <f>'Christopher-Custodial'!I212+'Carley-Custodial'!I212</f>
        <v>0</v>
      </c>
      <c r="J212" s="8">
        <f>'Christopher-Custodial'!J212+'Carley-Custodial'!J212</f>
        <v>898.74485934855375</v>
      </c>
      <c r="K212" s="8">
        <f>'Christopher-Custodial'!K212+'Carley-Custodial'!K212</f>
        <v>0</v>
      </c>
      <c r="L212" s="8">
        <f>'Christopher-Custodial'!L212+'Carley-Custodial'!L212</f>
        <v>56900</v>
      </c>
      <c r="M212" s="8">
        <f>'Christopher-Custodial'!M212+'Carley-Custodial'!M212</f>
        <v>4566.6709732701929</v>
      </c>
      <c r="N212" s="8">
        <f>'Christopher-Custodial'!N212+'Carley-Custodial'!N212</f>
        <v>90323.230794203933</v>
      </c>
      <c r="S212" s="6">
        <f t="shared" si="48"/>
        <v>300</v>
      </c>
      <c r="T212" s="6">
        <f t="shared" si="49"/>
        <v>0</v>
      </c>
      <c r="U212" s="6">
        <f t="shared" si="50"/>
        <v>300</v>
      </c>
    </row>
    <row r="213" spans="1:21" x14ac:dyDescent="0.25">
      <c r="A213" s="11">
        <v>41820</v>
      </c>
      <c r="B213" s="5">
        <f t="shared" si="45"/>
        <v>47</v>
      </c>
      <c r="C213" s="5">
        <f t="shared" si="46"/>
        <v>22</v>
      </c>
      <c r="D213" s="5">
        <f t="shared" si="47"/>
        <v>19</v>
      </c>
      <c r="E213" s="8">
        <f>'Christopher-Custodial'!E213+'Carley-Custodial'!E213</f>
        <v>300</v>
      </c>
      <c r="F213" s="8">
        <f>'Christopher-Custodial'!F213+'Carley-Custodial'!F213</f>
        <v>0</v>
      </c>
      <c r="G213" s="8">
        <f>'Christopher-Custodial'!G213+'Carley-Custodial'!G213</f>
        <v>0</v>
      </c>
      <c r="H213" s="8">
        <f>'Christopher-Custodial'!H213+'Carley-Custodial'!H213</f>
        <v>0</v>
      </c>
      <c r="I213" s="8">
        <f>'Christopher-Custodial'!I213+'Carley-Custodial'!I213</f>
        <v>0</v>
      </c>
      <c r="J213" s="8">
        <f>'Christopher-Custodial'!J213+'Carley-Custodial'!J213</f>
        <v>903.23230794203926</v>
      </c>
      <c r="K213" s="8">
        <f>'Christopher-Custodial'!K213+'Carley-Custodial'!K213</f>
        <v>0</v>
      </c>
      <c r="L213" s="8">
        <f>'Christopher-Custodial'!L213+'Carley-Custodial'!L213</f>
        <v>57200</v>
      </c>
      <c r="M213" s="8">
        <f>'Christopher-Custodial'!M213+'Carley-Custodial'!M213</f>
        <v>5469.9032812122314</v>
      </c>
      <c r="N213" s="8">
        <f>'Christopher-Custodial'!N213+'Carley-Custodial'!N213</f>
        <v>91526.463102145965</v>
      </c>
      <c r="S213" s="6">
        <f t="shared" si="48"/>
        <v>300</v>
      </c>
      <c r="T213" s="6">
        <f t="shared" si="49"/>
        <v>0</v>
      </c>
      <c r="U213" s="6">
        <f t="shared" si="50"/>
        <v>300</v>
      </c>
    </row>
    <row r="214" spans="1:21" x14ac:dyDescent="0.25">
      <c r="A214" s="11">
        <v>41851</v>
      </c>
      <c r="B214" s="5">
        <f t="shared" ref="B214:B229" si="51">ROUND((A214-$B$1-210)/365,0)</f>
        <v>47</v>
      </c>
      <c r="C214" s="5">
        <f t="shared" ref="C214:C229" si="52">ROUND((A214-$C$1-210)/365,0)</f>
        <v>22</v>
      </c>
      <c r="D214" s="5">
        <f t="shared" ref="D214:D229" si="53">ROUND((A214-$D$1-210)/365,0)</f>
        <v>19</v>
      </c>
      <c r="E214" s="8">
        <f>'Christopher-Custodial'!E214+'Carley-Custodial'!E214</f>
        <v>300</v>
      </c>
      <c r="F214" s="8">
        <f>'Christopher-Custodial'!F214+'Carley-Custodial'!F214</f>
        <v>0</v>
      </c>
      <c r="G214" s="8">
        <f>'Christopher-Custodial'!G214+'Carley-Custodial'!G214</f>
        <v>0</v>
      </c>
      <c r="H214" s="8">
        <f>'Christopher-Custodial'!H214+'Carley-Custodial'!H214</f>
        <v>0</v>
      </c>
      <c r="I214" s="8">
        <f>'Christopher-Custodial'!I214+'Carley-Custodial'!I214</f>
        <v>0</v>
      </c>
      <c r="J214" s="8">
        <f>'Christopher-Custodial'!J214+'Carley-Custodial'!J214</f>
        <v>915.26463102145965</v>
      </c>
      <c r="K214" s="8">
        <f>'Christopher-Custodial'!K214+'Carley-Custodial'!K214</f>
        <v>0</v>
      </c>
      <c r="L214" s="8">
        <f>'Christopher-Custodial'!L214+'Carley-Custodial'!L214</f>
        <v>57500</v>
      </c>
      <c r="M214" s="8">
        <f>'Christopher-Custodial'!M214+'Carley-Custodial'!M214</f>
        <v>6385.1679122336918</v>
      </c>
      <c r="N214" s="8">
        <f>'Christopher-Custodial'!N214+'Carley-Custodial'!N214</f>
        <v>92741.727733167427</v>
      </c>
      <c r="S214" s="6">
        <f t="shared" si="48"/>
        <v>300</v>
      </c>
      <c r="T214" s="6">
        <f t="shared" si="49"/>
        <v>0</v>
      </c>
      <c r="U214" s="6">
        <f t="shared" si="50"/>
        <v>300</v>
      </c>
    </row>
    <row r="215" spans="1:21" x14ac:dyDescent="0.25">
      <c r="A215" s="11">
        <v>41882</v>
      </c>
      <c r="B215" s="5">
        <f t="shared" si="51"/>
        <v>47</v>
      </c>
      <c r="C215" s="5">
        <f t="shared" si="52"/>
        <v>22</v>
      </c>
      <c r="D215" s="5">
        <f t="shared" si="53"/>
        <v>19</v>
      </c>
      <c r="E215" s="8">
        <f>'Christopher-Custodial'!E215+'Carley-Custodial'!E215</f>
        <v>300</v>
      </c>
      <c r="F215" s="8">
        <f>'Christopher-Custodial'!F215+'Carley-Custodial'!F215</f>
        <v>0</v>
      </c>
      <c r="G215" s="8">
        <f>'Christopher-Custodial'!G215+'Carley-Custodial'!G215</f>
        <v>0</v>
      </c>
      <c r="H215" s="8">
        <f>'Christopher-Custodial'!H215+'Carley-Custodial'!H215</f>
        <v>-2750</v>
      </c>
      <c r="I215" s="8">
        <f>'Christopher-Custodial'!I215+'Carley-Custodial'!I215</f>
        <v>0</v>
      </c>
      <c r="J215" s="8">
        <f>'Christopher-Custodial'!J215+'Carley-Custodial'!J215</f>
        <v>927.4172773316742</v>
      </c>
      <c r="K215" s="8">
        <f>'Christopher-Custodial'!K215+'Carley-Custodial'!K215</f>
        <v>0</v>
      </c>
      <c r="L215" s="8">
        <f>'Christopher-Custodial'!L215+'Carley-Custodial'!L215</f>
        <v>57800</v>
      </c>
      <c r="M215" s="8">
        <f>'Christopher-Custodial'!M215+'Carley-Custodial'!M215</f>
        <v>7312.5851895653659</v>
      </c>
      <c r="N215" s="8">
        <f>'Christopher-Custodial'!N215+'Carley-Custodial'!N215</f>
        <v>91219.145010499109</v>
      </c>
      <c r="S215" s="6">
        <f t="shared" si="48"/>
        <v>300</v>
      </c>
      <c r="T215" s="6">
        <f t="shared" si="49"/>
        <v>0</v>
      </c>
      <c r="U215" s="6">
        <f t="shared" si="50"/>
        <v>300</v>
      </c>
    </row>
    <row r="216" spans="1:21" x14ac:dyDescent="0.25">
      <c r="A216" s="11">
        <v>41912</v>
      </c>
      <c r="B216" s="5">
        <f t="shared" si="51"/>
        <v>47</v>
      </c>
      <c r="C216" s="5">
        <f t="shared" si="52"/>
        <v>22</v>
      </c>
      <c r="D216" s="5">
        <f t="shared" si="53"/>
        <v>19</v>
      </c>
      <c r="E216" s="8">
        <f>'Christopher-Custodial'!E216+'Carley-Custodial'!E216</f>
        <v>300</v>
      </c>
      <c r="F216" s="8">
        <f>'Christopher-Custodial'!F216+'Carley-Custodial'!F216</f>
        <v>0</v>
      </c>
      <c r="G216" s="8">
        <f>'Christopher-Custodial'!G216+'Carley-Custodial'!G216</f>
        <v>0</v>
      </c>
      <c r="H216" s="8">
        <f>'Christopher-Custodial'!H216+'Carley-Custodial'!H216</f>
        <v>-750</v>
      </c>
      <c r="I216" s="8">
        <f>'Christopher-Custodial'!I216+'Carley-Custodial'!I216</f>
        <v>0</v>
      </c>
      <c r="J216" s="8">
        <f>'Christopher-Custodial'!J216+'Carley-Custodial'!J216</f>
        <v>912.19145010499096</v>
      </c>
      <c r="K216" s="8">
        <f>'Christopher-Custodial'!K216+'Carley-Custodial'!K216</f>
        <v>0</v>
      </c>
      <c r="L216" s="8">
        <f>'Christopher-Custodial'!L216+'Carley-Custodial'!L216</f>
        <v>58100</v>
      </c>
      <c r="M216" s="8">
        <f>'Christopher-Custodial'!M216+'Carley-Custodial'!M216</f>
        <v>8224.7766396703573</v>
      </c>
      <c r="N216" s="8">
        <f>'Christopher-Custodial'!N216+'Carley-Custodial'!N216</f>
        <v>91681.3364606041</v>
      </c>
      <c r="S216" s="6">
        <f t="shared" si="48"/>
        <v>300</v>
      </c>
      <c r="T216" s="6">
        <f t="shared" si="49"/>
        <v>0</v>
      </c>
      <c r="U216" s="6">
        <f t="shared" si="50"/>
        <v>300</v>
      </c>
    </row>
    <row r="217" spans="1:21" x14ac:dyDescent="0.25">
      <c r="A217" s="11">
        <v>41943</v>
      </c>
      <c r="B217" s="5">
        <f t="shared" si="51"/>
        <v>47</v>
      </c>
      <c r="C217" s="5">
        <f t="shared" si="52"/>
        <v>22</v>
      </c>
      <c r="D217" s="5">
        <f t="shared" si="53"/>
        <v>19</v>
      </c>
      <c r="E217" s="8">
        <f>'Christopher-Custodial'!E217+'Carley-Custodial'!E217</f>
        <v>300</v>
      </c>
      <c r="F217" s="8">
        <f>'Christopher-Custodial'!F217+'Carley-Custodial'!F217</f>
        <v>0</v>
      </c>
      <c r="G217" s="8">
        <f>'Christopher-Custodial'!G217+'Carley-Custodial'!G217</f>
        <v>0</v>
      </c>
      <c r="H217" s="8">
        <f>'Christopher-Custodial'!H217+'Carley-Custodial'!H217</f>
        <v>-750</v>
      </c>
      <c r="I217" s="8">
        <f>'Christopher-Custodial'!I217+'Carley-Custodial'!I217</f>
        <v>0</v>
      </c>
      <c r="J217" s="8">
        <f>'Christopher-Custodial'!J217+'Carley-Custodial'!J217</f>
        <v>916.81336460604098</v>
      </c>
      <c r="K217" s="8">
        <f>'Christopher-Custodial'!K217+'Carley-Custodial'!K217</f>
        <v>0</v>
      </c>
      <c r="L217" s="8">
        <f>'Christopher-Custodial'!L217+'Carley-Custodial'!L217</f>
        <v>58400</v>
      </c>
      <c r="M217" s="8">
        <f>'Christopher-Custodial'!M217+'Carley-Custodial'!M217</f>
        <v>9141.5900042763988</v>
      </c>
      <c r="N217" s="8">
        <f>'Christopher-Custodial'!N217+'Carley-Custodial'!N217</f>
        <v>92148.14982521013</v>
      </c>
      <c r="S217" s="6">
        <f t="shared" si="48"/>
        <v>300</v>
      </c>
      <c r="T217" s="6">
        <f t="shared" si="49"/>
        <v>0</v>
      </c>
      <c r="U217" s="6">
        <f t="shared" si="50"/>
        <v>300</v>
      </c>
    </row>
    <row r="218" spans="1:21" x14ac:dyDescent="0.25">
      <c r="A218" s="11">
        <v>41973</v>
      </c>
      <c r="B218" s="5">
        <f t="shared" si="51"/>
        <v>47</v>
      </c>
      <c r="C218" s="5">
        <f t="shared" si="52"/>
        <v>22</v>
      </c>
      <c r="D218" s="5">
        <f t="shared" si="53"/>
        <v>19</v>
      </c>
      <c r="E218" s="8">
        <f>'Christopher-Custodial'!E218+'Carley-Custodial'!E218</f>
        <v>300</v>
      </c>
      <c r="F218" s="8">
        <f>'Christopher-Custodial'!F218+'Carley-Custodial'!F218</f>
        <v>0</v>
      </c>
      <c r="G218" s="8">
        <f>'Christopher-Custodial'!G218+'Carley-Custodial'!G218</f>
        <v>0</v>
      </c>
      <c r="H218" s="8">
        <f>'Christopher-Custodial'!H218+'Carley-Custodial'!H218</f>
        <v>-750</v>
      </c>
      <c r="I218" s="8">
        <f>'Christopher-Custodial'!I218+'Carley-Custodial'!I218</f>
        <v>0</v>
      </c>
      <c r="J218" s="8">
        <f>'Christopher-Custodial'!J218+'Carley-Custodial'!J218</f>
        <v>921.48149825210135</v>
      </c>
      <c r="K218" s="8">
        <f>'Christopher-Custodial'!K218+'Carley-Custodial'!K218</f>
        <v>0</v>
      </c>
      <c r="L218" s="8">
        <f>'Christopher-Custodial'!L218+'Carley-Custodial'!L218</f>
        <v>58700</v>
      </c>
      <c r="M218" s="8">
        <f>'Christopher-Custodial'!M218+'Carley-Custodial'!M218</f>
        <v>10063.071502528499</v>
      </c>
      <c r="N218" s="8">
        <f>'Christopher-Custodial'!N218+'Carley-Custodial'!N218</f>
        <v>92619.631323462236</v>
      </c>
      <c r="S218" s="6">
        <f t="shared" si="48"/>
        <v>300</v>
      </c>
      <c r="T218" s="6">
        <f t="shared" si="49"/>
        <v>0</v>
      </c>
      <c r="U218" s="6">
        <f t="shared" si="50"/>
        <v>300</v>
      </c>
    </row>
    <row r="219" spans="1:21" x14ac:dyDescent="0.25">
      <c r="A219" s="11">
        <v>42004</v>
      </c>
      <c r="B219" s="5">
        <f t="shared" si="51"/>
        <v>47</v>
      </c>
      <c r="C219" s="5">
        <f t="shared" si="52"/>
        <v>22</v>
      </c>
      <c r="D219" s="5">
        <f t="shared" si="53"/>
        <v>19</v>
      </c>
      <c r="E219" s="8">
        <f>'Christopher-Custodial'!E219+'Carley-Custodial'!E219</f>
        <v>300</v>
      </c>
      <c r="F219" s="8">
        <f>'Christopher-Custodial'!F219+'Carley-Custodial'!F219</f>
        <v>0</v>
      </c>
      <c r="G219" s="8">
        <f>'Christopher-Custodial'!G219+'Carley-Custodial'!G219</f>
        <v>0</v>
      </c>
      <c r="H219" s="8">
        <f>'Christopher-Custodial'!H219+'Carley-Custodial'!H219</f>
        <v>-750</v>
      </c>
      <c r="I219" s="8">
        <f>'Christopher-Custodial'!I219+'Carley-Custodial'!I219</f>
        <v>0</v>
      </c>
      <c r="J219" s="8">
        <f>'Christopher-Custodial'!J219+'Carley-Custodial'!J219</f>
        <v>926.19631323462238</v>
      </c>
      <c r="K219" s="8">
        <f>'Christopher-Custodial'!K219+'Carley-Custodial'!K219</f>
        <v>0</v>
      </c>
      <c r="L219" s="8">
        <f>'Christopher-Custodial'!L219+'Carley-Custodial'!L219</f>
        <v>59000</v>
      </c>
      <c r="M219" s="8">
        <f>'Christopher-Custodial'!M219+'Carley-Custodial'!M219</f>
        <v>10989.267815763122</v>
      </c>
      <c r="N219" s="8">
        <f>'Christopher-Custodial'!N219+'Carley-Custodial'!N219</f>
        <v>93095.827636696864</v>
      </c>
      <c r="P219" s="8">
        <f>M219</f>
        <v>10989.267815763122</v>
      </c>
      <c r="Q219" s="8">
        <f>'Christopher-Custodial'!Q219+'Carley-Custodial'!Q219</f>
        <v>2506.994988413674</v>
      </c>
      <c r="S219" s="6">
        <f t="shared" si="48"/>
        <v>300</v>
      </c>
      <c r="T219" s="6">
        <f t="shared" si="49"/>
        <v>0</v>
      </c>
      <c r="U219" s="6">
        <f t="shared" si="50"/>
        <v>300</v>
      </c>
    </row>
    <row r="220" spans="1:21" x14ac:dyDescent="0.25">
      <c r="A220" s="11">
        <v>42035</v>
      </c>
      <c r="B220" s="5">
        <f t="shared" si="51"/>
        <v>47</v>
      </c>
      <c r="C220" s="5">
        <f t="shared" si="52"/>
        <v>22</v>
      </c>
      <c r="D220" s="5">
        <f t="shared" si="53"/>
        <v>19</v>
      </c>
      <c r="E220" s="8">
        <f>'Christopher-Custodial'!E220+'Carley-Custodial'!E220</f>
        <v>300</v>
      </c>
      <c r="F220" s="8">
        <f>'Christopher-Custodial'!F220+'Carley-Custodial'!F220</f>
        <v>0</v>
      </c>
      <c r="G220" s="8">
        <f>'Christopher-Custodial'!G220+'Carley-Custodial'!G220</f>
        <v>0</v>
      </c>
      <c r="H220" s="8">
        <f>'Christopher-Custodial'!H220+'Carley-Custodial'!H220</f>
        <v>-2750</v>
      </c>
      <c r="I220" s="8">
        <f>'Christopher-Custodial'!I220+'Carley-Custodial'!I220</f>
        <v>0</v>
      </c>
      <c r="J220" s="8">
        <f>'Christopher-Custodial'!J220+'Carley-Custodial'!J220</f>
        <v>930.95827636696845</v>
      </c>
      <c r="K220" s="8">
        <f>'Christopher-Custodial'!K220+'Carley-Custodial'!K220</f>
        <v>0</v>
      </c>
      <c r="L220" s="8">
        <f>'Christopher-Custodial'!L220+'Carley-Custodial'!L220</f>
        <v>59300</v>
      </c>
      <c r="M220" s="8">
        <f>'Christopher-Custodial'!M220+'Carley-Custodial'!M220</f>
        <v>930.95827636696845</v>
      </c>
      <c r="N220" s="8">
        <f>'Christopher-Custodial'!N220+'Carley-Custodial'!N220</f>
        <v>91576.785913063824</v>
      </c>
      <c r="S220" s="6">
        <f t="shared" si="48"/>
        <v>300</v>
      </c>
      <c r="T220" s="6">
        <f t="shared" si="49"/>
        <v>0</v>
      </c>
      <c r="U220" s="6">
        <f t="shared" si="50"/>
        <v>300</v>
      </c>
    </row>
    <row r="221" spans="1:21" x14ac:dyDescent="0.25">
      <c r="A221" s="11">
        <v>42063</v>
      </c>
      <c r="B221" s="5">
        <f t="shared" si="51"/>
        <v>47</v>
      </c>
      <c r="C221" s="5">
        <f t="shared" si="52"/>
        <v>22</v>
      </c>
      <c r="D221" s="5">
        <f t="shared" si="53"/>
        <v>20</v>
      </c>
      <c r="E221" s="8">
        <f>'Christopher-Custodial'!E221+'Carley-Custodial'!E221</f>
        <v>300</v>
      </c>
      <c r="F221" s="8">
        <f>'Christopher-Custodial'!F221+'Carley-Custodial'!F221</f>
        <v>0</v>
      </c>
      <c r="G221" s="8">
        <f>'Christopher-Custodial'!G221+'Carley-Custodial'!G221</f>
        <v>0</v>
      </c>
      <c r="H221" s="8">
        <f>'Christopher-Custodial'!H221+'Carley-Custodial'!H221</f>
        <v>-750</v>
      </c>
      <c r="I221" s="8">
        <f>'Christopher-Custodial'!I221+'Carley-Custodial'!I221</f>
        <v>0</v>
      </c>
      <c r="J221" s="8">
        <f>'Christopher-Custodial'!J221+'Carley-Custodial'!J221</f>
        <v>915.76785913063827</v>
      </c>
      <c r="K221" s="8">
        <f>'Christopher-Custodial'!K221+'Carley-Custodial'!K221</f>
        <v>0</v>
      </c>
      <c r="L221" s="8">
        <f>'Christopher-Custodial'!L221+'Carley-Custodial'!L221</f>
        <v>59600</v>
      </c>
      <c r="M221" s="8">
        <f>'Christopher-Custodial'!M221+'Carley-Custodial'!M221</f>
        <v>1846.7261354976069</v>
      </c>
      <c r="N221" s="8">
        <f>'Christopher-Custodial'!N221+'Carley-Custodial'!N221</f>
        <v>92042.553772194471</v>
      </c>
      <c r="S221" s="6">
        <f t="shared" si="48"/>
        <v>300</v>
      </c>
      <c r="T221" s="6">
        <f t="shared" si="49"/>
        <v>0</v>
      </c>
      <c r="U221" s="6">
        <f t="shared" si="50"/>
        <v>300</v>
      </c>
    </row>
    <row r="222" spans="1:21" x14ac:dyDescent="0.25">
      <c r="A222" s="11">
        <v>42094</v>
      </c>
      <c r="B222" s="5">
        <f t="shared" si="51"/>
        <v>47</v>
      </c>
      <c r="C222" s="5">
        <f t="shared" si="52"/>
        <v>22</v>
      </c>
      <c r="D222" s="5">
        <f t="shared" si="53"/>
        <v>20</v>
      </c>
      <c r="E222" s="8">
        <f>'Christopher-Custodial'!E222+'Carley-Custodial'!E222</f>
        <v>300</v>
      </c>
      <c r="F222" s="8">
        <f>'Christopher-Custodial'!F222+'Carley-Custodial'!F222</f>
        <v>0</v>
      </c>
      <c r="G222" s="8">
        <f>'Christopher-Custodial'!G222+'Carley-Custodial'!G222</f>
        <v>0</v>
      </c>
      <c r="H222" s="8">
        <f>'Christopher-Custodial'!H222+'Carley-Custodial'!H222</f>
        <v>-750</v>
      </c>
      <c r="I222" s="8">
        <f>'Christopher-Custodial'!I222+'Carley-Custodial'!I222</f>
        <v>0</v>
      </c>
      <c r="J222" s="8">
        <f>'Christopher-Custodial'!J222+'Carley-Custodial'!J222</f>
        <v>920.42553772194458</v>
      </c>
      <c r="K222" s="8">
        <f>'Christopher-Custodial'!K222+'Carley-Custodial'!K222</f>
        <v>0</v>
      </c>
      <c r="L222" s="8">
        <f>'Christopher-Custodial'!L222+'Carley-Custodial'!L222</f>
        <v>59900</v>
      </c>
      <c r="M222" s="8">
        <f>'Christopher-Custodial'!M222+'Carley-Custodial'!M222</f>
        <v>2767.1516732195514</v>
      </c>
      <c r="N222" s="8">
        <f>'Christopher-Custodial'!N222+'Carley-Custodial'!N222</f>
        <v>92512.979309916409</v>
      </c>
      <c r="S222" s="6">
        <f t="shared" si="48"/>
        <v>300</v>
      </c>
      <c r="T222" s="6">
        <f t="shared" si="49"/>
        <v>0</v>
      </c>
      <c r="U222" s="6">
        <f t="shared" si="50"/>
        <v>300</v>
      </c>
    </row>
    <row r="223" spans="1:21" x14ac:dyDescent="0.25">
      <c r="A223" s="11">
        <v>42124</v>
      </c>
      <c r="B223" s="5">
        <f t="shared" si="51"/>
        <v>48</v>
      </c>
      <c r="C223" s="5">
        <f t="shared" si="52"/>
        <v>23</v>
      </c>
      <c r="D223" s="5">
        <f t="shared" si="53"/>
        <v>20</v>
      </c>
      <c r="E223" s="8">
        <f>'Christopher-Custodial'!E223+'Carley-Custodial'!E223</f>
        <v>300</v>
      </c>
      <c r="F223" s="8">
        <f>'Christopher-Custodial'!F223+'Carley-Custodial'!F223</f>
        <v>0</v>
      </c>
      <c r="G223" s="8">
        <f>'Christopher-Custodial'!G223+'Carley-Custodial'!G223</f>
        <v>0</v>
      </c>
      <c r="H223" s="8">
        <f>'Christopher-Custodial'!H223+'Carley-Custodial'!H223</f>
        <v>-750</v>
      </c>
      <c r="I223" s="8">
        <f>'Christopher-Custodial'!I223+'Carley-Custodial'!I223</f>
        <v>-2506.994988413674</v>
      </c>
      <c r="J223" s="8">
        <f>'Christopher-Custodial'!J223+'Carley-Custodial'!J223</f>
        <v>925.12979309916409</v>
      </c>
      <c r="K223" s="8">
        <f>'Christopher-Custodial'!K223+'Carley-Custodial'!K223</f>
        <v>0</v>
      </c>
      <c r="L223" s="8">
        <f>'Christopher-Custodial'!L223+'Carley-Custodial'!L223</f>
        <v>60200</v>
      </c>
      <c r="M223" s="8">
        <f>'Christopher-Custodial'!M223+'Carley-Custodial'!M223</f>
        <v>3692.2814663187155</v>
      </c>
      <c r="N223" s="8">
        <f>'Christopher-Custodial'!N223+'Carley-Custodial'!N223</f>
        <v>90481.114114601893</v>
      </c>
      <c r="S223" s="6">
        <f t="shared" si="48"/>
        <v>300</v>
      </c>
      <c r="T223" s="6">
        <f t="shared" si="49"/>
        <v>0</v>
      </c>
      <c r="U223" s="6">
        <f t="shared" si="50"/>
        <v>300</v>
      </c>
    </row>
    <row r="224" spans="1:21" x14ac:dyDescent="0.25">
      <c r="A224" s="11">
        <v>42155</v>
      </c>
      <c r="B224" s="5">
        <f t="shared" si="51"/>
        <v>48</v>
      </c>
      <c r="C224" s="5">
        <f t="shared" si="52"/>
        <v>23</v>
      </c>
      <c r="D224" s="5">
        <f t="shared" si="53"/>
        <v>20</v>
      </c>
      <c r="E224" s="8">
        <f>'Christopher-Custodial'!E224+'Carley-Custodial'!E224</f>
        <v>300</v>
      </c>
      <c r="F224" s="8">
        <f>'Christopher-Custodial'!F224+'Carley-Custodial'!F224</f>
        <v>0</v>
      </c>
      <c r="G224" s="8">
        <f>'Christopher-Custodial'!G224+'Carley-Custodial'!G224</f>
        <v>0</v>
      </c>
      <c r="H224" s="8">
        <f>'Christopher-Custodial'!H224+'Carley-Custodial'!H224</f>
        <v>-750</v>
      </c>
      <c r="I224" s="8">
        <f>'Christopher-Custodial'!I224+'Carley-Custodial'!I224</f>
        <v>0</v>
      </c>
      <c r="J224" s="8">
        <f>'Christopher-Custodial'!J224+'Carley-Custodial'!J224</f>
        <v>904.81114114601894</v>
      </c>
      <c r="K224" s="8">
        <f>'Christopher-Custodial'!K224+'Carley-Custodial'!K224</f>
        <v>0</v>
      </c>
      <c r="L224" s="8">
        <f>'Christopher-Custodial'!L224+'Carley-Custodial'!L224</f>
        <v>60500</v>
      </c>
      <c r="M224" s="8">
        <f>'Christopher-Custodial'!M224+'Carley-Custodial'!M224</f>
        <v>4597.0926074647341</v>
      </c>
      <c r="N224" s="8">
        <f>'Christopher-Custodial'!N224+'Carley-Custodial'!N224</f>
        <v>90935.925255747919</v>
      </c>
      <c r="S224" s="6">
        <f t="shared" si="48"/>
        <v>300</v>
      </c>
      <c r="T224" s="6">
        <f t="shared" si="49"/>
        <v>0</v>
      </c>
      <c r="U224" s="6">
        <f t="shared" si="50"/>
        <v>300</v>
      </c>
    </row>
    <row r="225" spans="1:21" x14ac:dyDescent="0.25">
      <c r="A225" s="11">
        <v>42185</v>
      </c>
      <c r="B225" s="5">
        <f t="shared" si="51"/>
        <v>48</v>
      </c>
      <c r="C225" s="5">
        <f t="shared" si="52"/>
        <v>23</v>
      </c>
      <c r="D225" s="5">
        <f t="shared" si="53"/>
        <v>20</v>
      </c>
      <c r="E225" s="8">
        <f>'Christopher-Custodial'!E225+'Carley-Custodial'!E225</f>
        <v>300</v>
      </c>
      <c r="F225" s="8">
        <f>'Christopher-Custodial'!F225+'Carley-Custodial'!F225</f>
        <v>0</v>
      </c>
      <c r="G225" s="8">
        <f>'Christopher-Custodial'!G225+'Carley-Custodial'!G225</f>
        <v>0</v>
      </c>
      <c r="H225" s="8">
        <f>'Christopher-Custodial'!H225+'Carley-Custodial'!H225</f>
        <v>0</v>
      </c>
      <c r="I225" s="8">
        <f>'Christopher-Custodial'!I225+'Carley-Custodial'!I225</f>
        <v>0</v>
      </c>
      <c r="J225" s="8">
        <f>'Christopher-Custodial'!J225+'Carley-Custodial'!J225</f>
        <v>909.35925255747918</v>
      </c>
      <c r="K225" s="8">
        <f>'Christopher-Custodial'!K225+'Carley-Custodial'!K225</f>
        <v>0</v>
      </c>
      <c r="L225" s="8">
        <f>'Christopher-Custodial'!L225+'Carley-Custodial'!L225</f>
        <v>60800</v>
      </c>
      <c r="M225" s="8">
        <f>'Christopher-Custodial'!M225+'Carley-Custodial'!M225</f>
        <v>5506.4518600222136</v>
      </c>
      <c r="N225" s="8">
        <f>'Christopher-Custodial'!N225+'Carley-Custodial'!N225</f>
        <v>92145.284508305398</v>
      </c>
      <c r="S225" s="6">
        <f t="shared" si="48"/>
        <v>300</v>
      </c>
      <c r="T225" s="6">
        <f t="shared" si="49"/>
        <v>0</v>
      </c>
      <c r="U225" s="6">
        <f t="shared" si="50"/>
        <v>300</v>
      </c>
    </row>
    <row r="226" spans="1:21" x14ac:dyDescent="0.25">
      <c r="A226" s="11">
        <v>42216</v>
      </c>
      <c r="B226" s="5">
        <f t="shared" si="51"/>
        <v>48</v>
      </c>
      <c r="C226" s="5">
        <f t="shared" si="52"/>
        <v>23</v>
      </c>
      <c r="D226" s="5">
        <f t="shared" si="53"/>
        <v>20</v>
      </c>
      <c r="E226" s="8">
        <f>'Christopher-Custodial'!E226+'Carley-Custodial'!E226</f>
        <v>300</v>
      </c>
      <c r="F226" s="8">
        <f>'Christopher-Custodial'!F226+'Carley-Custodial'!F226</f>
        <v>0</v>
      </c>
      <c r="G226" s="8">
        <f>'Christopher-Custodial'!G226+'Carley-Custodial'!G226</f>
        <v>0</v>
      </c>
      <c r="H226" s="8">
        <f>'Christopher-Custodial'!H226+'Carley-Custodial'!H226</f>
        <v>0</v>
      </c>
      <c r="I226" s="8">
        <f>'Christopher-Custodial'!I226+'Carley-Custodial'!I226</f>
        <v>0</v>
      </c>
      <c r="J226" s="8">
        <f>'Christopher-Custodial'!J226+'Carley-Custodial'!J226</f>
        <v>921.45284508305406</v>
      </c>
      <c r="K226" s="8">
        <f>'Christopher-Custodial'!K226+'Carley-Custodial'!K226</f>
        <v>0</v>
      </c>
      <c r="L226" s="8">
        <f>'Christopher-Custodial'!L226+'Carley-Custodial'!L226</f>
        <v>61100</v>
      </c>
      <c r="M226" s="8">
        <f>'Christopher-Custodial'!M226+'Carley-Custodial'!M226</f>
        <v>6427.9047051052676</v>
      </c>
      <c r="N226" s="8">
        <f>'Christopher-Custodial'!N226+'Carley-Custodial'!N226</f>
        <v>93366.737353388453</v>
      </c>
      <c r="S226" s="6">
        <f t="shared" si="48"/>
        <v>300</v>
      </c>
      <c r="T226" s="6">
        <f t="shared" si="49"/>
        <v>0</v>
      </c>
      <c r="U226" s="6">
        <f t="shared" si="50"/>
        <v>300</v>
      </c>
    </row>
    <row r="227" spans="1:21" x14ac:dyDescent="0.25">
      <c r="A227" s="11">
        <v>42247</v>
      </c>
      <c r="B227" s="5">
        <f t="shared" si="51"/>
        <v>48</v>
      </c>
      <c r="C227" s="5">
        <f t="shared" si="52"/>
        <v>23</v>
      </c>
      <c r="D227" s="5">
        <f t="shared" si="53"/>
        <v>20</v>
      </c>
      <c r="E227" s="8">
        <f>'Christopher-Custodial'!E227+'Carley-Custodial'!E227</f>
        <v>300</v>
      </c>
      <c r="F227" s="8">
        <f>'Christopher-Custodial'!F227+'Carley-Custodial'!F227</f>
        <v>0</v>
      </c>
      <c r="G227" s="8">
        <f>'Christopher-Custodial'!G227+'Carley-Custodial'!G227</f>
        <v>0</v>
      </c>
      <c r="H227" s="8">
        <f>'Christopher-Custodial'!H227+'Carley-Custodial'!H227</f>
        <v>-2750</v>
      </c>
      <c r="I227" s="8">
        <f>'Christopher-Custodial'!I227+'Carley-Custodial'!I227</f>
        <v>0</v>
      </c>
      <c r="J227" s="8">
        <f>'Christopher-Custodial'!J227+'Carley-Custodial'!J227</f>
        <v>933.66737353388453</v>
      </c>
      <c r="K227" s="8">
        <f>'Christopher-Custodial'!K227+'Carley-Custodial'!K227</f>
        <v>0</v>
      </c>
      <c r="L227" s="8">
        <f>'Christopher-Custodial'!L227+'Carley-Custodial'!L227</f>
        <v>61400</v>
      </c>
      <c r="M227" s="8">
        <f>'Christopher-Custodial'!M227+'Carley-Custodial'!M227</f>
        <v>7361.572078639153</v>
      </c>
      <c r="N227" s="8">
        <f>'Christopher-Custodial'!N227+'Carley-Custodial'!N227</f>
        <v>91850.404726922352</v>
      </c>
      <c r="S227" s="6">
        <f t="shared" si="48"/>
        <v>300</v>
      </c>
      <c r="T227" s="6">
        <f t="shared" si="49"/>
        <v>0</v>
      </c>
      <c r="U227" s="6">
        <f t="shared" si="50"/>
        <v>300</v>
      </c>
    </row>
    <row r="228" spans="1:21" x14ac:dyDescent="0.25">
      <c r="A228" s="11">
        <v>42277</v>
      </c>
      <c r="B228" s="5">
        <f t="shared" si="51"/>
        <v>48</v>
      </c>
      <c r="C228" s="5">
        <f t="shared" si="52"/>
        <v>23</v>
      </c>
      <c r="D228" s="5">
        <f t="shared" si="53"/>
        <v>20</v>
      </c>
      <c r="E228" s="8">
        <f>'Christopher-Custodial'!E228+'Carley-Custodial'!E228</f>
        <v>300</v>
      </c>
      <c r="F228" s="8">
        <f>'Christopher-Custodial'!F228+'Carley-Custodial'!F228</f>
        <v>0</v>
      </c>
      <c r="G228" s="8">
        <f>'Christopher-Custodial'!G228+'Carley-Custodial'!G228</f>
        <v>0</v>
      </c>
      <c r="H228" s="8">
        <f>'Christopher-Custodial'!H228+'Carley-Custodial'!H228</f>
        <v>-750</v>
      </c>
      <c r="I228" s="8">
        <f>'Christopher-Custodial'!I228+'Carley-Custodial'!I228</f>
        <v>0</v>
      </c>
      <c r="J228" s="8">
        <f>'Christopher-Custodial'!J228+'Carley-Custodial'!J228</f>
        <v>918.50404726922341</v>
      </c>
      <c r="K228" s="8">
        <f>'Christopher-Custodial'!K228+'Carley-Custodial'!K228</f>
        <v>0</v>
      </c>
      <c r="L228" s="8">
        <f>'Christopher-Custodial'!L228+'Carley-Custodial'!L228</f>
        <v>61700</v>
      </c>
      <c r="M228" s="8">
        <f>'Christopher-Custodial'!M228+'Carley-Custodial'!M228</f>
        <v>8280.0761259083774</v>
      </c>
      <c r="N228" s="8">
        <f>'Christopher-Custodial'!N228+'Carley-Custodial'!N228</f>
        <v>92318.908774191572</v>
      </c>
      <c r="S228" s="6">
        <f t="shared" si="48"/>
        <v>300</v>
      </c>
      <c r="T228" s="6">
        <f t="shared" si="49"/>
        <v>0</v>
      </c>
      <c r="U228" s="6">
        <f t="shared" si="50"/>
        <v>300</v>
      </c>
    </row>
    <row r="229" spans="1:21" x14ac:dyDescent="0.25">
      <c r="A229" s="11">
        <v>42308</v>
      </c>
      <c r="B229" s="5">
        <f t="shared" si="51"/>
        <v>48</v>
      </c>
      <c r="C229" s="5">
        <f t="shared" si="52"/>
        <v>23</v>
      </c>
      <c r="D229" s="5">
        <f t="shared" si="53"/>
        <v>20</v>
      </c>
      <c r="E229" s="8">
        <f>'Christopher-Custodial'!E229+'Carley-Custodial'!E229</f>
        <v>300</v>
      </c>
      <c r="F229" s="8">
        <f>'Christopher-Custodial'!F229+'Carley-Custodial'!F229</f>
        <v>0</v>
      </c>
      <c r="G229" s="8">
        <f>'Christopher-Custodial'!G229+'Carley-Custodial'!G229</f>
        <v>0</v>
      </c>
      <c r="H229" s="8">
        <f>'Christopher-Custodial'!H229+'Carley-Custodial'!H229</f>
        <v>-1500</v>
      </c>
      <c r="I229" s="8">
        <f>'Christopher-Custodial'!I229+'Carley-Custodial'!I229</f>
        <v>0</v>
      </c>
      <c r="J229" s="8">
        <f>'Christopher-Custodial'!J229+'Carley-Custodial'!J229</f>
        <v>923.18908774191561</v>
      </c>
      <c r="K229" s="8">
        <f>'Christopher-Custodial'!K229+'Carley-Custodial'!K229</f>
        <v>0</v>
      </c>
      <c r="L229" s="8">
        <f>'Christopher-Custodial'!L229+'Carley-Custodial'!L229</f>
        <v>62000</v>
      </c>
      <c r="M229" s="8">
        <f>'Christopher-Custodial'!M229+'Carley-Custodial'!M229</f>
        <v>9203.2652136502929</v>
      </c>
      <c r="N229" s="8">
        <f>'Christopher-Custodial'!N229+'Carley-Custodial'!N229</f>
        <v>92042.097861933478</v>
      </c>
      <c r="S229" s="6">
        <f t="shared" si="48"/>
        <v>300</v>
      </c>
      <c r="T229" s="6">
        <f t="shared" si="49"/>
        <v>0</v>
      </c>
      <c r="U229" s="6">
        <f t="shared" si="50"/>
        <v>300</v>
      </c>
    </row>
    <row r="230" spans="1:21" x14ac:dyDescent="0.25">
      <c r="A230" s="11">
        <v>42338</v>
      </c>
      <c r="B230" s="5">
        <f t="shared" ref="B230:B245" si="54">ROUND((A230-$B$1-210)/365,0)</f>
        <v>48</v>
      </c>
      <c r="C230" s="5">
        <f t="shared" ref="C230:C245" si="55">ROUND((A230-$C$1-210)/365,0)</f>
        <v>23</v>
      </c>
      <c r="D230" s="5">
        <f t="shared" ref="D230:D245" si="56">ROUND((A230-$D$1-210)/365,0)</f>
        <v>20</v>
      </c>
      <c r="E230" s="8">
        <f>'Christopher-Custodial'!E230+'Carley-Custodial'!E230</f>
        <v>300</v>
      </c>
      <c r="F230" s="8">
        <f>'Christopher-Custodial'!F230+'Carley-Custodial'!F230</f>
        <v>0</v>
      </c>
      <c r="G230" s="8">
        <f>'Christopher-Custodial'!G230+'Carley-Custodial'!G230</f>
        <v>0</v>
      </c>
      <c r="H230" s="8">
        <f>'Christopher-Custodial'!H230+'Carley-Custodial'!H230</f>
        <v>-1500</v>
      </c>
      <c r="I230" s="8">
        <f>'Christopher-Custodial'!I230+'Carley-Custodial'!I230</f>
        <v>0</v>
      </c>
      <c r="J230" s="8">
        <f>'Christopher-Custodial'!J230+'Carley-Custodial'!J230</f>
        <v>920.42097861933485</v>
      </c>
      <c r="K230" s="8">
        <f>'Christopher-Custodial'!K230+'Carley-Custodial'!K230</f>
        <v>0</v>
      </c>
      <c r="L230" s="8">
        <f>'Christopher-Custodial'!L230+'Carley-Custodial'!L230</f>
        <v>62300</v>
      </c>
      <c r="M230" s="8">
        <f>'Christopher-Custodial'!M230+'Carley-Custodial'!M230</f>
        <v>10123.686192269628</v>
      </c>
      <c r="N230" s="8">
        <f>'Christopher-Custodial'!N230+'Carley-Custodial'!N230</f>
        <v>91762.518840552817</v>
      </c>
      <c r="S230" s="6">
        <f t="shared" si="48"/>
        <v>300</v>
      </c>
      <c r="T230" s="6">
        <f t="shared" si="49"/>
        <v>0</v>
      </c>
      <c r="U230" s="6">
        <f t="shared" si="50"/>
        <v>300</v>
      </c>
    </row>
    <row r="231" spans="1:21" x14ac:dyDescent="0.25">
      <c r="A231" s="11">
        <v>42369</v>
      </c>
      <c r="B231" s="5">
        <f t="shared" si="54"/>
        <v>48</v>
      </c>
      <c r="C231" s="5">
        <f t="shared" si="55"/>
        <v>23</v>
      </c>
      <c r="D231" s="5">
        <f t="shared" si="56"/>
        <v>20</v>
      </c>
      <c r="E231" s="8">
        <f>'Christopher-Custodial'!E231+'Carley-Custodial'!E231</f>
        <v>300</v>
      </c>
      <c r="F231" s="8">
        <f>'Christopher-Custodial'!F231+'Carley-Custodial'!F231</f>
        <v>0</v>
      </c>
      <c r="G231" s="8">
        <f>'Christopher-Custodial'!G231+'Carley-Custodial'!G231</f>
        <v>0</v>
      </c>
      <c r="H231" s="8">
        <f>'Christopher-Custodial'!H231+'Carley-Custodial'!H231</f>
        <v>-1500</v>
      </c>
      <c r="I231" s="8">
        <f>'Christopher-Custodial'!I231+'Carley-Custodial'!I231</f>
        <v>0</v>
      </c>
      <c r="J231" s="8">
        <f>'Christopher-Custodial'!J231+'Carley-Custodial'!J231</f>
        <v>917.62518840552809</v>
      </c>
      <c r="K231" s="8">
        <f>'Christopher-Custodial'!K231+'Carley-Custodial'!K231</f>
        <v>0</v>
      </c>
      <c r="L231" s="8">
        <f>'Christopher-Custodial'!L231+'Carley-Custodial'!L231</f>
        <v>62600</v>
      </c>
      <c r="M231" s="8">
        <f>'Christopher-Custodial'!M231+'Carley-Custodial'!M231</f>
        <v>11041.311380675155</v>
      </c>
      <c r="N231" s="8">
        <f>'Christopher-Custodial'!N231+'Carley-Custodial'!N231</f>
        <v>91480.144028958341</v>
      </c>
      <c r="P231" s="8">
        <f>M231</f>
        <v>11041.311380675155</v>
      </c>
      <c r="Q231" s="8">
        <f>'Christopher-Custodial'!Q231+'Carley-Custodial'!Q231</f>
        <v>2521.5671865890436</v>
      </c>
      <c r="S231" s="6">
        <f t="shared" si="48"/>
        <v>300</v>
      </c>
      <c r="T231" s="6">
        <f t="shared" si="49"/>
        <v>0</v>
      </c>
      <c r="U231" s="6">
        <f t="shared" si="50"/>
        <v>300</v>
      </c>
    </row>
    <row r="232" spans="1:21" x14ac:dyDescent="0.25">
      <c r="A232" s="11">
        <v>42400</v>
      </c>
      <c r="B232" s="5">
        <f t="shared" si="54"/>
        <v>48</v>
      </c>
      <c r="C232" s="5">
        <f t="shared" si="55"/>
        <v>23</v>
      </c>
      <c r="D232" s="5">
        <f t="shared" si="56"/>
        <v>20</v>
      </c>
      <c r="E232" s="8">
        <f>'Christopher-Custodial'!E232+'Carley-Custodial'!E232</f>
        <v>300</v>
      </c>
      <c r="F232" s="8">
        <f>'Christopher-Custodial'!F232+'Carley-Custodial'!F232</f>
        <v>0</v>
      </c>
      <c r="G232" s="8">
        <f>'Christopher-Custodial'!G232+'Carley-Custodial'!G232</f>
        <v>0</v>
      </c>
      <c r="H232" s="8">
        <f>'Christopher-Custodial'!H232+'Carley-Custodial'!H232</f>
        <v>-5500</v>
      </c>
      <c r="I232" s="8">
        <f>'Christopher-Custodial'!I232+'Carley-Custodial'!I232</f>
        <v>0</v>
      </c>
      <c r="J232" s="8">
        <f>'Christopher-Custodial'!J232+'Carley-Custodial'!J232</f>
        <v>914.80144028958352</v>
      </c>
      <c r="K232" s="8">
        <f>'Christopher-Custodial'!K232+'Carley-Custodial'!K232</f>
        <v>0</v>
      </c>
      <c r="L232" s="8">
        <f>'Christopher-Custodial'!L232+'Carley-Custodial'!L232</f>
        <v>62900</v>
      </c>
      <c r="M232" s="8">
        <f>'Christopher-Custodial'!M232+'Carley-Custodial'!M232</f>
        <v>914.80144028958352</v>
      </c>
      <c r="N232" s="8">
        <f>'Christopher-Custodial'!N232+'Carley-Custodial'!N232</f>
        <v>87194.945469247934</v>
      </c>
      <c r="S232" s="6">
        <f t="shared" si="48"/>
        <v>300</v>
      </c>
      <c r="T232" s="6">
        <f t="shared" si="49"/>
        <v>0</v>
      </c>
      <c r="U232" s="6">
        <f t="shared" si="50"/>
        <v>300</v>
      </c>
    </row>
    <row r="233" spans="1:21" x14ac:dyDescent="0.25">
      <c r="A233" s="11">
        <v>42429</v>
      </c>
      <c r="B233" s="5">
        <f t="shared" si="54"/>
        <v>48</v>
      </c>
      <c r="C233" s="5">
        <f t="shared" si="55"/>
        <v>23</v>
      </c>
      <c r="D233" s="5">
        <f t="shared" si="56"/>
        <v>21</v>
      </c>
      <c r="E233" s="8">
        <f>'Christopher-Custodial'!E233+'Carley-Custodial'!E233</f>
        <v>300</v>
      </c>
      <c r="F233" s="8">
        <f>'Christopher-Custodial'!F233+'Carley-Custodial'!F233</f>
        <v>0</v>
      </c>
      <c r="G233" s="8">
        <f>'Christopher-Custodial'!G233+'Carley-Custodial'!G233</f>
        <v>0</v>
      </c>
      <c r="H233" s="8">
        <f>'Christopher-Custodial'!H233+'Carley-Custodial'!H233</f>
        <v>-1500</v>
      </c>
      <c r="I233" s="8">
        <f>'Christopher-Custodial'!I233+'Carley-Custodial'!I233</f>
        <v>0</v>
      </c>
      <c r="J233" s="8">
        <f>'Christopher-Custodial'!J233+'Carley-Custodial'!J233</f>
        <v>871.94945469247943</v>
      </c>
      <c r="K233" s="8">
        <f>'Christopher-Custodial'!K233+'Carley-Custodial'!K233</f>
        <v>0</v>
      </c>
      <c r="L233" s="8">
        <f>'Christopher-Custodial'!L233+'Carley-Custodial'!L233</f>
        <v>63200</v>
      </c>
      <c r="M233" s="8">
        <f>'Christopher-Custodial'!M233+'Carley-Custodial'!M233</f>
        <v>1786.7508949820628</v>
      </c>
      <c r="N233" s="8">
        <f>'Christopher-Custodial'!N233+'Carley-Custodial'!N233</f>
        <v>86866.894923940417</v>
      </c>
      <c r="S233" s="6">
        <f t="shared" si="48"/>
        <v>300</v>
      </c>
      <c r="T233" s="6">
        <f t="shared" si="49"/>
        <v>0</v>
      </c>
      <c r="U233" s="6">
        <f t="shared" si="50"/>
        <v>300</v>
      </c>
    </row>
    <row r="234" spans="1:21" x14ac:dyDescent="0.25">
      <c r="A234" s="11">
        <v>42460</v>
      </c>
      <c r="B234" s="5">
        <f t="shared" si="54"/>
        <v>48</v>
      </c>
      <c r="C234" s="5">
        <f t="shared" si="55"/>
        <v>23</v>
      </c>
      <c r="D234" s="5">
        <f t="shared" si="56"/>
        <v>21</v>
      </c>
      <c r="E234" s="8">
        <f>'Christopher-Custodial'!E234+'Carley-Custodial'!E234</f>
        <v>300</v>
      </c>
      <c r="F234" s="8">
        <f>'Christopher-Custodial'!F234+'Carley-Custodial'!F234</f>
        <v>0</v>
      </c>
      <c r="G234" s="8">
        <f>'Christopher-Custodial'!G234+'Carley-Custodial'!G234</f>
        <v>0</v>
      </c>
      <c r="H234" s="8">
        <f>'Christopher-Custodial'!H234+'Carley-Custodial'!H234</f>
        <v>-1500</v>
      </c>
      <c r="I234" s="8">
        <f>'Christopher-Custodial'!I234+'Carley-Custodial'!I234</f>
        <v>0</v>
      </c>
      <c r="J234" s="8">
        <f>'Christopher-Custodial'!J234+'Carley-Custodial'!J234</f>
        <v>868.66894923940413</v>
      </c>
      <c r="K234" s="8">
        <f>'Christopher-Custodial'!K234+'Carley-Custodial'!K234</f>
        <v>0</v>
      </c>
      <c r="L234" s="8">
        <f>'Christopher-Custodial'!L234+'Carley-Custodial'!L234</f>
        <v>63500</v>
      </c>
      <c r="M234" s="8">
        <f>'Christopher-Custodial'!M234+'Carley-Custodial'!M234</f>
        <v>2655.419844221467</v>
      </c>
      <c r="N234" s="8">
        <f>'Christopher-Custodial'!N234+'Carley-Custodial'!N234</f>
        <v>86535.56387317981</v>
      </c>
      <c r="S234" s="6">
        <f t="shared" si="48"/>
        <v>300</v>
      </c>
      <c r="T234" s="6">
        <f t="shared" si="49"/>
        <v>0</v>
      </c>
      <c r="U234" s="6">
        <f t="shared" si="50"/>
        <v>300</v>
      </c>
    </row>
    <row r="235" spans="1:21" x14ac:dyDescent="0.25">
      <c r="A235" s="11">
        <v>42490</v>
      </c>
      <c r="B235" s="5">
        <f t="shared" si="54"/>
        <v>49</v>
      </c>
      <c r="C235" s="5">
        <f t="shared" si="55"/>
        <v>24</v>
      </c>
      <c r="D235" s="5">
        <f t="shared" si="56"/>
        <v>21</v>
      </c>
      <c r="E235" s="8">
        <f>'Christopher-Custodial'!E235+'Carley-Custodial'!E235</f>
        <v>300</v>
      </c>
      <c r="F235" s="8">
        <f>'Christopher-Custodial'!F235+'Carley-Custodial'!F235</f>
        <v>0</v>
      </c>
      <c r="G235" s="8">
        <f>'Christopher-Custodial'!G235+'Carley-Custodial'!G235</f>
        <v>0</v>
      </c>
      <c r="H235" s="8">
        <f>'Christopher-Custodial'!H235+'Carley-Custodial'!H235</f>
        <v>-1500</v>
      </c>
      <c r="I235" s="8">
        <f>'Christopher-Custodial'!I235+'Carley-Custodial'!I235</f>
        <v>-2521.5671865890436</v>
      </c>
      <c r="J235" s="8">
        <f>'Christopher-Custodial'!J235+'Carley-Custodial'!J235</f>
        <v>865.35563873179808</v>
      </c>
      <c r="K235" s="8">
        <f>'Christopher-Custodial'!K235+'Carley-Custodial'!K235</f>
        <v>0</v>
      </c>
      <c r="L235" s="8">
        <f>'Christopher-Custodial'!L235+'Carley-Custodial'!L235</f>
        <v>63800</v>
      </c>
      <c r="M235" s="8">
        <f>'Christopher-Custodial'!M235+'Carley-Custodial'!M235</f>
        <v>3520.7754829532651</v>
      </c>
      <c r="N235" s="8">
        <f>'Christopher-Custodial'!N235+'Carley-Custodial'!N235</f>
        <v>83679.352325322572</v>
      </c>
      <c r="S235" s="6">
        <f t="shared" si="48"/>
        <v>300</v>
      </c>
      <c r="T235" s="6">
        <f t="shared" si="49"/>
        <v>0</v>
      </c>
      <c r="U235" s="6">
        <f t="shared" si="50"/>
        <v>300</v>
      </c>
    </row>
    <row r="236" spans="1:21" x14ac:dyDescent="0.25">
      <c r="A236" s="11">
        <v>42521</v>
      </c>
      <c r="B236" s="5">
        <f t="shared" si="54"/>
        <v>49</v>
      </c>
      <c r="C236" s="5">
        <f t="shared" si="55"/>
        <v>24</v>
      </c>
      <c r="D236" s="5">
        <f t="shared" si="56"/>
        <v>21</v>
      </c>
      <c r="E236" s="8">
        <f>'Christopher-Custodial'!E236+'Carley-Custodial'!E236</f>
        <v>300</v>
      </c>
      <c r="F236" s="8">
        <f>'Christopher-Custodial'!F236+'Carley-Custodial'!F236</f>
        <v>0</v>
      </c>
      <c r="G236" s="8">
        <f>'Christopher-Custodial'!G236+'Carley-Custodial'!G236</f>
        <v>0</v>
      </c>
      <c r="H236" s="8">
        <f>'Christopher-Custodial'!H236+'Carley-Custodial'!H236</f>
        <v>-1500</v>
      </c>
      <c r="I236" s="8">
        <f>'Christopher-Custodial'!I236+'Carley-Custodial'!I236</f>
        <v>0</v>
      </c>
      <c r="J236" s="8">
        <f>'Christopher-Custodial'!J236+'Carley-Custodial'!J236</f>
        <v>836.79352325322577</v>
      </c>
      <c r="K236" s="8">
        <f>'Christopher-Custodial'!K236+'Carley-Custodial'!K236</f>
        <v>0</v>
      </c>
      <c r="L236" s="8">
        <f>'Christopher-Custodial'!L236+'Carley-Custodial'!L236</f>
        <v>64100</v>
      </c>
      <c r="M236" s="8">
        <f>'Christopher-Custodial'!M236+'Carley-Custodial'!M236</f>
        <v>4357.5690062064905</v>
      </c>
      <c r="N236" s="8">
        <f>'Christopher-Custodial'!N236+'Carley-Custodial'!N236</f>
        <v>83316.145848575805</v>
      </c>
      <c r="S236" s="6">
        <f t="shared" si="48"/>
        <v>300</v>
      </c>
      <c r="T236" s="6">
        <f t="shared" si="49"/>
        <v>0</v>
      </c>
      <c r="U236" s="6">
        <f t="shared" si="50"/>
        <v>300</v>
      </c>
    </row>
    <row r="237" spans="1:21" x14ac:dyDescent="0.25">
      <c r="A237" s="11">
        <v>42551</v>
      </c>
      <c r="B237" s="5">
        <f t="shared" si="54"/>
        <v>49</v>
      </c>
      <c r="C237" s="5">
        <f t="shared" si="55"/>
        <v>24</v>
      </c>
      <c r="D237" s="5">
        <f t="shared" si="56"/>
        <v>21</v>
      </c>
      <c r="E237" s="8">
        <f>'Christopher-Custodial'!E237+'Carley-Custodial'!E237</f>
        <v>175</v>
      </c>
      <c r="F237" s="8">
        <f>'Christopher-Custodial'!F237+'Carley-Custodial'!F237</f>
        <v>0</v>
      </c>
      <c r="G237" s="8">
        <f>'Christopher-Custodial'!G237+'Carley-Custodial'!G237</f>
        <v>0</v>
      </c>
      <c r="H237" s="8">
        <f>'Christopher-Custodial'!H237+'Carley-Custodial'!H237</f>
        <v>0</v>
      </c>
      <c r="I237" s="8">
        <f>'Christopher-Custodial'!I237+'Carley-Custodial'!I237</f>
        <v>0</v>
      </c>
      <c r="J237" s="8">
        <f>'Christopher-Custodial'!J237+'Carley-Custodial'!J237</f>
        <v>833.16145848575798</v>
      </c>
      <c r="K237" s="8">
        <f>'Christopher-Custodial'!K237+'Carley-Custodial'!K237</f>
        <v>0</v>
      </c>
      <c r="L237" s="8">
        <f>'Christopher-Custodial'!L237+'Carley-Custodial'!L237</f>
        <v>64275</v>
      </c>
      <c r="M237" s="8">
        <f>'Christopher-Custodial'!M237+'Carley-Custodial'!M237</f>
        <v>5190.7304646922485</v>
      </c>
      <c r="N237" s="8">
        <f>'Christopher-Custodial'!N237+'Carley-Custodial'!N237</f>
        <v>84324.30730706155</v>
      </c>
      <c r="S237" s="6">
        <f t="shared" si="48"/>
        <v>175</v>
      </c>
      <c r="T237" s="6">
        <f t="shared" si="49"/>
        <v>0</v>
      </c>
      <c r="U237" s="6">
        <f t="shared" si="50"/>
        <v>175</v>
      </c>
    </row>
    <row r="238" spans="1:21" x14ac:dyDescent="0.25">
      <c r="A238" s="11">
        <v>42582</v>
      </c>
      <c r="B238" s="5">
        <f t="shared" si="54"/>
        <v>49</v>
      </c>
      <c r="C238" s="5">
        <f t="shared" si="55"/>
        <v>24</v>
      </c>
      <c r="D238" s="5">
        <f t="shared" si="56"/>
        <v>21</v>
      </c>
      <c r="E238" s="8">
        <f>'Christopher-Custodial'!E238+'Carley-Custodial'!E238</f>
        <v>175</v>
      </c>
      <c r="F238" s="8">
        <f>'Christopher-Custodial'!F238+'Carley-Custodial'!F238</f>
        <v>0</v>
      </c>
      <c r="G238" s="8">
        <f>'Christopher-Custodial'!G238+'Carley-Custodial'!G238</f>
        <v>0</v>
      </c>
      <c r="H238" s="8">
        <f>'Christopher-Custodial'!H238+'Carley-Custodial'!H238</f>
        <v>0</v>
      </c>
      <c r="I238" s="8">
        <f>'Christopher-Custodial'!I238+'Carley-Custodial'!I238</f>
        <v>0</v>
      </c>
      <c r="J238" s="8">
        <f>'Christopher-Custodial'!J238+'Carley-Custodial'!J238</f>
        <v>843.24307307061554</v>
      </c>
      <c r="K238" s="8">
        <f>'Christopher-Custodial'!K238+'Carley-Custodial'!K238</f>
        <v>0</v>
      </c>
      <c r="L238" s="8">
        <f>'Christopher-Custodial'!L238+'Carley-Custodial'!L238</f>
        <v>64450</v>
      </c>
      <c r="M238" s="8">
        <f>'Christopher-Custodial'!M238+'Carley-Custodial'!M238</f>
        <v>6033.973537762864</v>
      </c>
      <c r="N238" s="8">
        <f>'Christopher-Custodial'!N238+'Carley-Custodial'!N238</f>
        <v>85342.550380132176</v>
      </c>
      <c r="S238" s="6">
        <f t="shared" si="48"/>
        <v>175</v>
      </c>
      <c r="T238" s="6">
        <f t="shared" si="49"/>
        <v>0</v>
      </c>
      <c r="U238" s="6">
        <f t="shared" si="50"/>
        <v>175</v>
      </c>
    </row>
    <row r="239" spans="1:21" x14ac:dyDescent="0.25">
      <c r="A239" s="11">
        <v>42613</v>
      </c>
      <c r="B239" s="5">
        <f t="shared" si="54"/>
        <v>49</v>
      </c>
      <c r="C239" s="5">
        <f t="shared" si="55"/>
        <v>24</v>
      </c>
      <c r="D239" s="5">
        <f t="shared" si="56"/>
        <v>21</v>
      </c>
      <c r="E239" s="8">
        <f>'Christopher-Custodial'!E239+'Carley-Custodial'!E239</f>
        <v>175</v>
      </c>
      <c r="F239" s="8">
        <f>'Christopher-Custodial'!F239+'Carley-Custodial'!F239</f>
        <v>0</v>
      </c>
      <c r="G239" s="8">
        <f>'Christopher-Custodial'!G239+'Carley-Custodial'!G239</f>
        <v>0</v>
      </c>
      <c r="H239" s="8">
        <f>'Christopher-Custodial'!H239+'Carley-Custodial'!H239</f>
        <v>-2750</v>
      </c>
      <c r="I239" s="8">
        <f>'Christopher-Custodial'!I239+'Carley-Custodial'!I239</f>
        <v>0</v>
      </c>
      <c r="J239" s="8">
        <f>'Christopher-Custodial'!J239+'Carley-Custodial'!J239</f>
        <v>853.42550380132161</v>
      </c>
      <c r="K239" s="8">
        <f>'Christopher-Custodial'!K239+'Carley-Custodial'!K239</f>
        <v>0</v>
      </c>
      <c r="L239" s="8">
        <f>'Christopher-Custodial'!L239+'Carley-Custodial'!L239</f>
        <v>64625</v>
      </c>
      <c r="M239" s="8">
        <f>'Christopher-Custodial'!M239+'Carley-Custodial'!M239</f>
        <v>6887.3990415641856</v>
      </c>
      <c r="N239" s="8">
        <f>'Christopher-Custodial'!N239+'Carley-Custodial'!N239</f>
        <v>83620.975883933483</v>
      </c>
      <c r="S239" s="6">
        <f t="shared" si="48"/>
        <v>175</v>
      </c>
      <c r="T239" s="6">
        <f t="shared" si="49"/>
        <v>0</v>
      </c>
      <c r="U239" s="6">
        <f t="shared" si="50"/>
        <v>175</v>
      </c>
    </row>
    <row r="240" spans="1:21" x14ac:dyDescent="0.25">
      <c r="A240" s="11">
        <v>42643</v>
      </c>
      <c r="B240" s="5">
        <f t="shared" si="54"/>
        <v>49</v>
      </c>
      <c r="C240" s="5">
        <f t="shared" si="55"/>
        <v>24</v>
      </c>
      <c r="D240" s="5">
        <f t="shared" si="56"/>
        <v>21</v>
      </c>
      <c r="E240" s="8">
        <f>'Christopher-Custodial'!E240+'Carley-Custodial'!E240</f>
        <v>175</v>
      </c>
      <c r="F240" s="8">
        <f>'Christopher-Custodial'!F240+'Carley-Custodial'!F240</f>
        <v>0</v>
      </c>
      <c r="G240" s="8">
        <f>'Christopher-Custodial'!G240+'Carley-Custodial'!G240</f>
        <v>0</v>
      </c>
      <c r="H240" s="8">
        <f>'Christopher-Custodial'!H240+'Carley-Custodial'!H240</f>
        <v>-750</v>
      </c>
      <c r="I240" s="8">
        <f>'Christopher-Custodial'!I240+'Carley-Custodial'!I240</f>
        <v>0</v>
      </c>
      <c r="J240" s="8">
        <f>'Christopher-Custodial'!J240+'Carley-Custodial'!J240</f>
        <v>836.20975883933488</v>
      </c>
      <c r="K240" s="8">
        <f>'Christopher-Custodial'!K240+'Carley-Custodial'!K240</f>
        <v>0</v>
      </c>
      <c r="L240" s="8">
        <f>'Christopher-Custodial'!L240+'Carley-Custodial'!L240</f>
        <v>64800</v>
      </c>
      <c r="M240" s="8">
        <f>'Christopher-Custodial'!M240+'Carley-Custodial'!M240</f>
        <v>7723.6088004035209</v>
      </c>
      <c r="N240" s="8">
        <f>'Christopher-Custodial'!N240+'Carley-Custodial'!N240</f>
        <v>83882.18564277282</v>
      </c>
      <c r="S240" s="6">
        <f t="shared" si="48"/>
        <v>175</v>
      </c>
      <c r="T240" s="6">
        <f t="shared" si="49"/>
        <v>0</v>
      </c>
      <c r="U240" s="6">
        <f t="shared" si="50"/>
        <v>175</v>
      </c>
    </row>
    <row r="241" spans="1:21" x14ac:dyDescent="0.25">
      <c r="A241" s="11">
        <v>42674</v>
      </c>
      <c r="B241" s="5">
        <f t="shared" si="54"/>
        <v>49</v>
      </c>
      <c r="C241" s="5">
        <f t="shared" si="55"/>
        <v>24</v>
      </c>
      <c r="D241" s="5">
        <f t="shared" si="56"/>
        <v>21</v>
      </c>
      <c r="E241" s="8">
        <f>'Christopher-Custodial'!E241+'Carley-Custodial'!E241</f>
        <v>175</v>
      </c>
      <c r="F241" s="8">
        <f>'Christopher-Custodial'!F241+'Carley-Custodial'!F241</f>
        <v>0</v>
      </c>
      <c r="G241" s="8">
        <f>'Christopher-Custodial'!G241+'Carley-Custodial'!G241</f>
        <v>0</v>
      </c>
      <c r="H241" s="8">
        <f>'Christopher-Custodial'!H241+'Carley-Custodial'!H241</f>
        <v>-750</v>
      </c>
      <c r="I241" s="8">
        <f>'Christopher-Custodial'!I241+'Carley-Custodial'!I241</f>
        <v>0</v>
      </c>
      <c r="J241" s="8">
        <f>'Christopher-Custodial'!J241+'Carley-Custodial'!J241</f>
        <v>838.82185642772833</v>
      </c>
      <c r="K241" s="8">
        <f>'Christopher-Custodial'!K241+'Carley-Custodial'!K241</f>
        <v>0</v>
      </c>
      <c r="L241" s="8">
        <f>'Christopher-Custodial'!L241+'Carley-Custodial'!L241</f>
        <v>64975</v>
      </c>
      <c r="M241" s="8">
        <f>'Christopher-Custodial'!M241+'Carley-Custodial'!M241</f>
        <v>8562.4306568312495</v>
      </c>
      <c r="N241" s="8">
        <f>'Christopher-Custodial'!N241+'Carley-Custodial'!N241</f>
        <v>84146.007499200554</v>
      </c>
      <c r="S241" s="6">
        <f t="shared" si="48"/>
        <v>175</v>
      </c>
      <c r="T241" s="6">
        <f t="shared" si="49"/>
        <v>0</v>
      </c>
      <c r="U241" s="6">
        <f t="shared" si="50"/>
        <v>175</v>
      </c>
    </row>
    <row r="242" spans="1:21" x14ac:dyDescent="0.25">
      <c r="A242" s="11">
        <v>42704</v>
      </c>
      <c r="B242" s="5">
        <f t="shared" si="54"/>
        <v>49</v>
      </c>
      <c r="C242" s="5">
        <f t="shared" si="55"/>
        <v>24</v>
      </c>
      <c r="D242" s="5">
        <f t="shared" si="56"/>
        <v>21</v>
      </c>
      <c r="E242" s="8">
        <f>'Christopher-Custodial'!E242+'Carley-Custodial'!E242</f>
        <v>175</v>
      </c>
      <c r="F242" s="8">
        <f>'Christopher-Custodial'!F242+'Carley-Custodial'!F242</f>
        <v>0</v>
      </c>
      <c r="G242" s="8">
        <f>'Christopher-Custodial'!G242+'Carley-Custodial'!G242</f>
        <v>0</v>
      </c>
      <c r="H242" s="8">
        <f>'Christopher-Custodial'!H242+'Carley-Custodial'!H242</f>
        <v>-750</v>
      </c>
      <c r="I242" s="8">
        <f>'Christopher-Custodial'!I242+'Carley-Custodial'!I242</f>
        <v>0</v>
      </c>
      <c r="J242" s="8">
        <f>'Christopher-Custodial'!J242+'Carley-Custodial'!J242</f>
        <v>841.4600749920055</v>
      </c>
      <c r="K242" s="8">
        <f>'Christopher-Custodial'!K242+'Carley-Custodial'!K242</f>
        <v>0</v>
      </c>
      <c r="L242" s="8">
        <f>'Christopher-Custodial'!L242+'Carley-Custodial'!L242</f>
        <v>65150</v>
      </c>
      <c r="M242" s="8">
        <f>'Christopher-Custodial'!M242+'Carley-Custodial'!M242</f>
        <v>9403.8907318232541</v>
      </c>
      <c r="N242" s="8">
        <f>'Christopher-Custodial'!N242+'Carley-Custodial'!N242</f>
        <v>84412.46757419256</v>
      </c>
      <c r="S242" s="6">
        <f t="shared" si="48"/>
        <v>175</v>
      </c>
      <c r="T242" s="6">
        <f t="shared" si="49"/>
        <v>0</v>
      </c>
      <c r="U242" s="6">
        <f t="shared" si="50"/>
        <v>175</v>
      </c>
    </row>
    <row r="243" spans="1:21" x14ac:dyDescent="0.25">
      <c r="A243" s="11">
        <v>42735</v>
      </c>
      <c r="B243" s="5">
        <f t="shared" si="54"/>
        <v>49</v>
      </c>
      <c r="C243" s="5">
        <f t="shared" si="55"/>
        <v>24</v>
      </c>
      <c r="D243" s="5">
        <f t="shared" si="56"/>
        <v>21</v>
      </c>
      <c r="E243" s="8">
        <f>'Christopher-Custodial'!E243+'Carley-Custodial'!E243</f>
        <v>175</v>
      </c>
      <c r="F243" s="8">
        <f>'Christopher-Custodial'!F243+'Carley-Custodial'!F243</f>
        <v>0</v>
      </c>
      <c r="G243" s="8">
        <f>'Christopher-Custodial'!G243+'Carley-Custodial'!G243</f>
        <v>0</v>
      </c>
      <c r="H243" s="8">
        <f>'Christopher-Custodial'!H243+'Carley-Custodial'!H243</f>
        <v>-750</v>
      </c>
      <c r="I243" s="8">
        <f>'Christopher-Custodial'!I243+'Carley-Custodial'!I243</f>
        <v>0</v>
      </c>
      <c r="J243" s="8">
        <f>'Christopher-Custodial'!J243+'Carley-Custodial'!J243</f>
        <v>844.12467574192556</v>
      </c>
      <c r="K243" s="8">
        <f>'Christopher-Custodial'!K243+'Carley-Custodial'!K243</f>
        <v>0</v>
      </c>
      <c r="L243" s="8">
        <f>'Christopher-Custodial'!L243+'Carley-Custodial'!L243</f>
        <v>65325</v>
      </c>
      <c r="M243" s="8">
        <f>'Christopher-Custodial'!M243+'Carley-Custodial'!M243</f>
        <v>10248.015407565181</v>
      </c>
      <c r="N243" s="8">
        <f>'Christopher-Custodial'!N243+'Carley-Custodial'!N243</f>
        <v>84681.592249934474</v>
      </c>
      <c r="P243" s="8">
        <f>M243</f>
        <v>10248.015407565181</v>
      </c>
      <c r="Q243" s="8">
        <f>'Christopher-Custodial'!Q243+'Carley-Custodial'!Q243</f>
        <v>2299.444314118251</v>
      </c>
      <c r="S243" s="6">
        <f t="shared" si="48"/>
        <v>175</v>
      </c>
      <c r="T243" s="6">
        <f t="shared" si="49"/>
        <v>0</v>
      </c>
      <c r="U243" s="6">
        <f t="shared" si="50"/>
        <v>175</v>
      </c>
    </row>
    <row r="244" spans="1:21" x14ac:dyDescent="0.25">
      <c r="A244" s="11">
        <v>42766</v>
      </c>
      <c r="B244" s="5">
        <f t="shared" si="54"/>
        <v>49</v>
      </c>
      <c r="C244" s="5">
        <f t="shared" si="55"/>
        <v>24</v>
      </c>
      <c r="D244" s="5">
        <f t="shared" si="56"/>
        <v>21</v>
      </c>
      <c r="E244" s="8">
        <f>'Christopher-Custodial'!E244+'Carley-Custodial'!E244</f>
        <v>175</v>
      </c>
      <c r="F244" s="8">
        <f>'Christopher-Custodial'!F244+'Carley-Custodial'!F244</f>
        <v>0</v>
      </c>
      <c r="G244" s="8">
        <f>'Christopher-Custodial'!G244+'Carley-Custodial'!G244</f>
        <v>0</v>
      </c>
      <c r="H244" s="8">
        <f>'Christopher-Custodial'!H244+'Carley-Custodial'!H244</f>
        <v>-2750</v>
      </c>
      <c r="I244" s="8">
        <f>'Christopher-Custodial'!I244+'Carley-Custodial'!I244</f>
        <v>0</v>
      </c>
      <c r="J244" s="8">
        <f>'Christopher-Custodial'!J244+'Carley-Custodial'!J244</f>
        <v>846.81592249934477</v>
      </c>
      <c r="K244" s="8">
        <f>'Christopher-Custodial'!K244+'Carley-Custodial'!K244</f>
        <v>0</v>
      </c>
      <c r="L244" s="8">
        <f>'Christopher-Custodial'!L244+'Carley-Custodial'!L244</f>
        <v>65500</v>
      </c>
      <c r="M244" s="8">
        <f>'Christopher-Custodial'!M244+'Carley-Custodial'!M244</f>
        <v>846.81592249934477</v>
      </c>
      <c r="N244" s="8">
        <f>'Christopher-Custodial'!N244+'Carley-Custodial'!N244</f>
        <v>82953.408172433818</v>
      </c>
      <c r="S244" s="6">
        <f t="shared" si="48"/>
        <v>175</v>
      </c>
      <c r="T244" s="6">
        <f t="shared" si="49"/>
        <v>0</v>
      </c>
      <c r="U244" s="6">
        <f t="shared" si="50"/>
        <v>175</v>
      </c>
    </row>
    <row r="245" spans="1:21" x14ac:dyDescent="0.25">
      <c r="A245" s="11">
        <v>42794</v>
      </c>
      <c r="B245" s="5">
        <f t="shared" si="54"/>
        <v>49</v>
      </c>
      <c r="C245" s="5">
        <f t="shared" si="55"/>
        <v>24</v>
      </c>
      <c r="D245" s="5">
        <f t="shared" si="56"/>
        <v>22</v>
      </c>
      <c r="E245" s="8">
        <f>'Christopher-Custodial'!E245+'Carley-Custodial'!E245</f>
        <v>175</v>
      </c>
      <c r="F245" s="8">
        <f>'Christopher-Custodial'!F245+'Carley-Custodial'!F245</f>
        <v>0</v>
      </c>
      <c r="G245" s="8">
        <f>'Christopher-Custodial'!G245+'Carley-Custodial'!G245</f>
        <v>0</v>
      </c>
      <c r="H245" s="8">
        <f>'Christopher-Custodial'!H245+'Carley-Custodial'!H245</f>
        <v>-750</v>
      </c>
      <c r="I245" s="8">
        <f>'Christopher-Custodial'!I245+'Carley-Custodial'!I245</f>
        <v>0</v>
      </c>
      <c r="J245" s="8">
        <f>'Christopher-Custodial'!J245+'Carley-Custodial'!J245</f>
        <v>829.53408172433819</v>
      </c>
      <c r="K245" s="8">
        <f>'Christopher-Custodial'!K245+'Carley-Custodial'!K245</f>
        <v>0</v>
      </c>
      <c r="L245" s="8">
        <f>'Christopher-Custodial'!L245+'Carley-Custodial'!L245</f>
        <v>65675</v>
      </c>
      <c r="M245" s="8">
        <f>'Christopher-Custodial'!M245+'Carley-Custodial'!M245</f>
        <v>1676.3500042236828</v>
      </c>
      <c r="N245" s="8">
        <f>'Christopher-Custodial'!N245+'Carley-Custodial'!N245</f>
        <v>83207.942254158159</v>
      </c>
      <c r="S245" s="6">
        <f t="shared" si="48"/>
        <v>175</v>
      </c>
      <c r="T245" s="6">
        <f t="shared" si="49"/>
        <v>0</v>
      </c>
      <c r="U245" s="6">
        <f t="shared" si="50"/>
        <v>175</v>
      </c>
    </row>
    <row r="246" spans="1:21" x14ac:dyDescent="0.25">
      <c r="A246" s="11">
        <v>42825</v>
      </c>
      <c r="B246" s="5">
        <f t="shared" ref="B246:B261" si="57">ROUND((A246-$B$1-210)/365,0)</f>
        <v>49</v>
      </c>
      <c r="C246" s="5">
        <f t="shared" ref="C246:C261" si="58">ROUND((A246-$C$1-210)/365,0)</f>
        <v>24</v>
      </c>
      <c r="D246" s="5">
        <f t="shared" ref="D246:D261" si="59">ROUND((A246-$D$1-210)/365,0)</f>
        <v>22</v>
      </c>
      <c r="E246" s="8">
        <f>'Christopher-Custodial'!E246+'Carley-Custodial'!E246</f>
        <v>175</v>
      </c>
      <c r="F246" s="8">
        <f>'Christopher-Custodial'!F246+'Carley-Custodial'!F246</f>
        <v>0</v>
      </c>
      <c r="G246" s="8">
        <f>'Christopher-Custodial'!G246+'Carley-Custodial'!G246</f>
        <v>0</v>
      </c>
      <c r="H246" s="8">
        <f>'Christopher-Custodial'!H246+'Carley-Custodial'!H246</f>
        <v>-750</v>
      </c>
      <c r="I246" s="8">
        <f>'Christopher-Custodial'!I246+'Carley-Custodial'!I246</f>
        <v>0</v>
      </c>
      <c r="J246" s="8">
        <f>'Christopher-Custodial'!J246+'Carley-Custodial'!J246</f>
        <v>832.07942254158161</v>
      </c>
      <c r="K246" s="8">
        <f>'Christopher-Custodial'!K246+'Carley-Custodial'!K246</f>
        <v>0</v>
      </c>
      <c r="L246" s="8">
        <f>'Christopher-Custodial'!L246+'Carley-Custodial'!L246</f>
        <v>65850</v>
      </c>
      <c r="M246" s="8">
        <f>'Christopher-Custodial'!M246+'Carley-Custodial'!M246</f>
        <v>2508.4294267652649</v>
      </c>
      <c r="N246" s="8">
        <f>'Christopher-Custodial'!N246+'Carley-Custodial'!N246</f>
        <v>83465.021676699747</v>
      </c>
      <c r="S246" s="6">
        <f t="shared" si="48"/>
        <v>175</v>
      </c>
      <c r="T246" s="6">
        <f t="shared" si="49"/>
        <v>0</v>
      </c>
      <c r="U246" s="6">
        <f t="shared" si="50"/>
        <v>175</v>
      </c>
    </row>
    <row r="247" spans="1:21" x14ac:dyDescent="0.25">
      <c r="A247" s="11">
        <v>42855</v>
      </c>
      <c r="B247" s="5">
        <f t="shared" si="57"/>
        <v>50</v>
      </c>
      <c r="C247" s="5">
        <f t="shared" si="58"/>
        <v>25</v>
      </c>
      <c r="D247" s="5">
        <f t="shared" si="59"/>
        <v>22</v>
      </c>
      <c r="E247" s="8">
        <f>'Christopher-Custodial'!E247+'Carley-Custodial'!E247</f>
        <v>175</v>
      </c>
      <c r="F247" s="8">
        <f>'Christopher-Custodial'!F247+'Carley-Custodial'!F247</f>
        <v>0</v>
      </c>
      <c r="G247" s="8">
        <f>'Christopher-Custodial'!G247+'Carley-Custodial'!G247</f>
        <v>0</v>
      </c>
      <c r="H247" s="8">
        <f>'Christopher-Custodial'!H247+'Carley-Custodial'!H247</f>
        <v>-750</v>
      </c>
      <c r="I247" s="8">
        <f>'Christopher-Custodial'!I247+'Carley-Custodial'!I247</f>
        <v>-2299.444314118251</v>
      </c>
      <c r="J247" s="8">
        <f>'Christopher-Custodial'!J247+'Carley-Custodial'!J247</f>
        <v>834.65021676699735</v>
      </c>
      <c r="K247" s="8">
        <f>'Christopher-Custodial'!K247+'Carley-Custodial'!K247</f>
        <v>0</v>
      </c>
      <c r="L247" s="8">
        <f>'Christopher-Custodial'!L247+'Carley-Custodial'!L247</f>
        <v>66025</v>
      </c>
      <c r="M247" s="8">
        <f>'Christopher-Custodial'!M247+'Carley-Custodial'!M247</f>
        <v>3343.0796435322623</v>
      </c>
      <c r="N247" s="8">
        <f>'Christopher-Custodial'!N247+'Carley-Custodial'!N247</f>
        <v>81425.227579348502</v>
      </c>
      <c r="S247" s="6">
        <f t="shared" si="48"/>
        <v>175</v>
      </c>
      <c r="T247" s="6">
        <f t="shared" si="49"/>
        <v>0</v>
      </c>
      <c r="U247" s="6">
        <f t="shared" si="50"/>
        <v>175</v>
      </c>
    </row>
    <row r="248" spans="1:21" x14ac:dyDescent="0.25">
      <c r="A248" s="11">
        <v>42886</v>
      </c>
      <c r="B248" s="5">
        <f t="shared" si="57"/>
        <v>50</v>
      </c>
      <c r="C248" s="5">
        <f t="shared" si="58"/>
        <v>25</v>
      </c>
      <c r="D248" s="5">
        <f t="shared" si="59"/>
        <v>22</v>
      </c>
      <c r="E248" s="8">
        <f>'Christopher-Custodial'!E248+'Carley-Custodial'!E248</f>
        <v>175</v>
      </c>
      <c r="F248" s="8">
        <f>'Christopher-Custodial'!F248+'Carley-Custodial'!F248</f>
        <v>0</v>
      </c>
      <c r="G248" s="8">
        <f>'Christopher-Custodial'!G248+'Carley-Custodial'!G248</f>
        <v>0</v>
      </c>
      <c r="H248" s="8">
        <f>'Christopher-Custodial'!H248+'Carley-Custodial'!H248</f>
        <v>-750</v>
      </c>
      <c r="I248" s="8">
        <f>'Christopher-Custodial'!I248+'Carley-Custodial'!I248</f>
        <v>0</v>
      </c>
      <c r="J248" s="8">
        <f>'Christopher-Custodial'!J248+'Carley-Custodial'!J248</f>
        <v>814.25227579348496</v>
      </c>
      <c r="K248" s="8">
        <f>'Christopher-Custodial'!K248+'Carley-Custodial'!K248</f>
        <v>0</v>
      </c>
      <c r="L248" s="8">
        <f>'Christopher-Custodial'!L248+'Carley-Custodial'!L248</f>
        <v>66200</v>
      </c>
      <c r="M248" s="8">
        <f>'Christopher-Custodial'!M248+'Carley-Custodial'!M248</f>
        <v>4157.3319193257475</v>
      </c>
      <c r="N248" s="8">
        <f>'Christopher-Custodial'!N248+'Carley-Custodial'!N248</f>
        <v>81664.479855141981</v>
      </c>
      <c r="S248" s="6">
        <f t="shared" si="48"/>
        <v>175</v>
      </c>
      <c r="T248" s="6">
        <f t="shared" si="49"/>
        <v>0</v>
      </c>
      <c r="U248" s="6">
        <f t="shared" si="50"/>
        <v>175</v>
      </c>
    </row>
    <row r="249" spans="1:21" x14ac:dyDescent="0.25">
      <c r="A249" s="11">
        <v>42916</v>
      </c>
      <c r="B249" s="5">
        <f t="shared" si="57"/>
        <v>50</v>
      </c>
      <c r="C249" s="5">
        <f t="shared" si="58"/>
        <v>25</v>
      </c>
      <c r="D249" s="5">
        <f t="shared" si="59"/>
        <v>22</v>
      </c>
      <c r="E249" s="8">
        <f>'Christopher-Custodial'!E249+'Carley-Custodial'!E249</f>
        <v>175</v>
      </c>
      <c r="F249" s="8">
        <f>'Christopher-Custodial'!F249+'Carley-Custodial'!F249</f>
        <v>0</v>
      </c>
      <c r="G249" s="8">
        <f>'Christopher-Custodial'!G249+'Carley-Custodial'!G249</f>
        <v>0</v>
      </c>
      <c r="H249" s="8">
        <f>'Christopher-Custodial'!H249+'Carley-Custodial'!H249</f>
        <v>0</v>
      </c>
      <c r="I249" s="8">
        <f>'Christopher-Custodial'!I249+'Carley-Custodial'!I249</f>
        <v>0</v>
      </c>
      <c r="J249" s="8">
        <f>'Christopher-Custodial'!J249+'Carley-Custodial'!J249</f>
        <v>816.64479855141974</v>
      </c>
      <c r="K249" s="8">
        <f>'Christopher-Custodial'!K249+'Carley-Custodial'!K249</f>
        <v>0</v>
      </c>
      <c r="L249" s="8">
        <f>'Christopher-Custodial'!L249+'Carley-Custodial'!L249</f>
        <v>66375</v>
      </c>
      <c r="M249" s="8">
        <f>'Christopher-Custodial'!M249+'Carley-Custodial'!M249</f>
        <v>4973.9767178771672</v>
      </c>
      <c r="N249" s="8">
        <f>'Christopher-Custodial'!N249+'Carley-Custodial'!N249</f>
        <v>82656.124653693405</v>
      </c>
      <c r="S249" s="6">
        <f t="shared" si="48"/>
        <v>175</v>
      </c>
      <c r="T249" s="6">
        <f t="shared" si="49"/>
        <v>0</v>
      </c>
      <c r="U249" s="6">
        <f t="shared" si="50"/>
        <v>175</v>
      </c>
    </row>
    <row r="250" spans="1:21" x14ac:dyDescent="0.25">
      <c r="A250" s="11">
        <v>42947</v>
      </c>
      <c r="B250" s="5">
        <f t="shared" si="57"/>
        <v>50</v>
      </c>
      <c r="C250" s="5">
        <f t="shared" si="58"/>
        <v>25</v>
      </c>
      <c r="D250" s="5">
        <f t="shared" si="59"/>
        <v>22</v>
      </c>
      <c r="E250" s="8">
        <f>'Christopher-Custodial'!E250+'Carley-Custodial'!E250</f>
        <v>175</v>
      </c>
      <c r="F250" s="8">
        <f>'Christopher-Custodial'!F250+'Carley-Custodial'!F250</f>
        <v>0</v>
      </c>
      <c r="G250" s="8">
        <f>'Christopher-Custodial'!G250+'Carley-Custodial'!G250</f>
        <v>0</v>
      </c>
      <c r="H250" s="8">
        <f>'Christopher-Custodial'!H250+'Carley-Custodial'!H250</f>
        <v>0</v>
      </c>
      <c r="I250" s="8">
        <f>'Christopher-Custodial'!I250+'Carley-Custodial'!I250</f>
        <v>0</v>
      </c>
      <c r="J250" s="8">
        <f>'Christopher-Custodial'!J250+'Carley-Custodial'!J250</f>
        <v>826.56124653693394</v>
      </c>
      <c r="K250" s="8">
        <f>'Christopher-Custodial'!K250+'Carley-Custodial'!K250</f>
        <v>0</v>
      </c>
      <c r="L250" s="8">
        <f>'Christopher-Custodial'!L250+'Carley-Custodial'!L250</f>
        <v>66550</v>
      </c>
      <c r="M250" s="8">
        <f>'Christopher-Custodial'!M250+'Carley-Custodial'!M250</f>
        <v>5800.5379644141012</v>
      </c>
      <c r="N250" s="8">
        <f>'Christopher-Custodial'!N250+'Carley-Custodial'!N250</f>
        <v>83657.685900230339</v>
      </c>
      <c r="S250" s="6">
        <f t="shared" si="48"/>
        <v>175</v>
      </c>
      <c r="T250" s="6">
        <f t="shared" si="49"/>
        <v>0</v>
      </c>
      <c r="U250" s="6">
        <f t="shared" si="50"/>
        <v>175</v>
      </c>
    </row>
    <row r="251" spans="1:21" x14ac:dyDescent="0.25">
      <c r="A251" s="11">
        <v>42978</v>
      </c>
      <c r="B251" s="5">
        <f t="shared" si="57"/>
        <v>50</v>
      </c>
      <c r="C251" s="5">
        <f t="shared" si="58"/>
        <v>25</v>
      </c>
      <c r="D251" s="5">
        <f t="shared" si="59"/>
        <v>22</v>
      </c>
      <c r="E251" s="8">
        <f>'Christopher-Custodial'!E251+'Carley-Custodial'!E251</f>
        <v>175</v>
      </c>
      <c r="F251" s="8">
        <f>'Christopher-Custodial'!F251+'Carley-Custodial'!F251</f>
        <v>0</v>
      </c>
      <c r="G251" s="8">
        <f>'Christopher-Custodial'!G251+'Carley-Custodial'!G251</f>
        <v>0</v>
      </c>
      <c r="H251" s="8">
        <f>'Christopher-Custodial'!H251+'Carley-Custodial'!H251</f>
        <v>-2750</v>
      </c>
      <c r="I251" s="8">
        <f>'Christopher-Custodial'!I251+'Carley-Custodial'!I251</f>
        <v>0</v>
      </c>
      <c r="J251" s="8">
        <f>'Christopher-Custodial'!J251+'Carley-Custodial'!J251</f>
        <v>836.57685900230331</v>
      </c>
      <c r="K251" s="8">
        <f>'Christopher-Custodial'!K251+'Carley-Custodial'!K251</f>
        <v>0</v>
      </c>
      <c r="L251" s="8">
        <f>'Christopher-Custodial'!L251+'Carley-Custodial'!L251</f>
        <v>66725</v>
      </c>
      <c r="M251" s="8">
        <f>'Christopher-Custodial'!M251+'Carley-Custodial'!M251</f>
        <v>6637.1148234164048</v>
      </c>
      <c r="N251" s="8">
        <f>'Christopher-Custodial'!N251+'Carley-Custodial'!N251</f>
        <v>81919.262759232646</v>
      </c>
      <c r="S251" s="6">
        <f t="shared" si="48"/>
        <v>175</v>
      </c>
      <c r="T251" s="6">
        <f t="shared" si="49"/>
        <v>0</v>
      </c>
      <c r="U251" s="6">
        <f t="shared" si="50"/>
        <v>175</v>
      </c>
    </row>
    <row r="252" spans="1:21" x14ac:dyDescent="0.25">
      <c r="A252" s="11">
        <v>43008</v>
      </c>
      <c r="B252" s="5">
        <f t="shared" si="57"/>
        <v>50</v>
      </c>
      <c r="C252" s="5">
        <f t="shared" si="58"/>
        <v>25</v>
      </c>
      <c r="D252" s="5">
        <f t="shared" si="59"/>
        <v>22</v>
      </c>
      <c r="E252" s="8">
        <f>'Christopher-Custodial'!E252+'Carley-Custodial'!E252</f>
        <v>175</v>
      </c>
      <c r="F252" s="8">
        <f>'Christopher-Custodial'!F252+'Carley-Custodial'!F252</f>
        <v>0</v>
      </c>
      <c r="G252" s="8">
        <f>'Christopher-Custodial'!G252+'Carley-Custodial'!G252</f>
        <v>0</v>
      </c>
      <c r="H252" s="8">
        <f>'Christopher-Custodial'!H252+'Carley-Custodial'!H252</f>
        <v>-750</v>
      </c>
      <c r="I252" s="8">
        <f>'Christopher-Custodial'!I252+'Carley-Custodial'!I252</f>
        <v>0</v>
      </c>
      <c r="J252" s="8">
        <f>'Christopher-Custodial'!J252+'Carley-Custodial'!J252</f>
        <v>819.1926275923264</v>
      </c>
      <c r="K252" s="8">
        <f>'Christopher-Custodial'!K252+'Carley-Custodial'!K252</f>
        <v>0</v>
      </c>
      <c r="L252" s="8">
        <f>'Christopher-Custodial'!L252+'Carley-Custodial'!L252</f>
        <v>66900</v>
      </c>
      <c r="M252" s="8">
        <f>'Christopher-Custodial'!M252+'Carley-Custodial'!M252</f>
        <v>7456.3074510087308</v>
      </c>
      <c r="N252" s="8">
        <f>'Christopher-Custodial'!N252+'Carley-Custodial'!N252</f>
        <v>82163.455386824964</v>
      </c>
      <c r="S252" s="6">
        <f t="shared" si="48"/>
        <v>175</v>
      </c>
      <c r="T252" s="6">
        <f t="shared" si="49"/>
        <v>0</v>
      </c>
      <c r="U252" s="6">
        <f t="shared" si="50"/>
        <v>175</v>
      </c>
    </row>
    <row r="253" spans="1:21" x14ac:dyDescent="0.25">
      <c r="A253" s="11">
        <v>43039</v>
      </c>
      <c r="B253" s="5">
        <f t="shared" si="57"/>
        <v>50</v>
      </c>
      <c r="C253" s="5">
        <f t="shared" si="58"/>
        <v>25</v>
      </c>
      <c r="D253" s="5">
        <f t="shared" si="59"/>
        <v>22</v>
      </c>
      <c r="E253" s="8">
        <f>'Christopher-Custodial'!E253+'Carley-Custodial'!E253</f>
        <v>175</v>
      </c>
      <c r="F253" s="8">
        <f>'Christopher-Custodial'!F253+'Carley-Custodial'!F253</f>
        <v>0</v>
      </c>
      <c r="G253" s="8">
        <f>'Christopher-Custodial'!G253+'Carley-Custodial'!G253</f>
        <v>0</v>
      </c>
      <c r="H253" s="8">
        <f>'Christopher-Custodial'!H253+'Carley-Custodial'!H253</f>
        <v>-750</v>
      </c>
      <c r="I253" s="8">
        <f>'Christopher-Custodial'!I253+'Carley-Custodial'!I253</f>
        <v>0</v>
      </c>
      <c r="J253" s="8">
        <f>'Christopher-Custodial'!J253+'Carley-Custodial'!J253</f>
        <v>821.63455386824967</v>
      </c>
      <c r="K253" s="8">
        <f>'Christopher-Custodial'!K253+'Carley-Custodial'!K253</f>
        <v>0</v>
      </c>
      <c r="L253" s="8">
        <f>'Christopher-Custodial'!L253+'Carley-Custodial'!L253</f>
        <v>67075</v>
      </c>
      <c r="M253" s="8">
        <f>'Christopher-Custodial'!M253+'Carley-Custodial'!M253</f>
        <v>8277.9420048769807</v>
      </c>
      <c r="N253" s="8">
        <f>'Christopher-Custodial'!N253+'Carley-Custodial'!N253</f>
        <v>82410.0899406932</v>
      </c>
      <c r="S253" s="6">
        <f t="shared" si="48"/>
        <v>175</v>
      </c>
      <c r="T253" s="6">
        <f t="shared" si="49"/>
        <v>0</v>
      </c>
      <c r="U253" s="6">
        <f t="shared" si="50"/>
        <v>175</v>
      </c>
    </row>
    <row r="254" spans="1:21" x14ac:dyDescent="0.25">
      <c r="A254" s="11">
        <v>43069</v>
      </c>
      <c r="B254" s="5">
        <f t="shared" si="57"/>
        <v>50</v>
      </c>
      <c r="C254" s="5">
        <f t="shared" si="58"/>
        <v>25</v>
      </c>
      <c r="D254" s="5">
        <f t="shared" si="59"/>
        <v>22</v>
      </c>
      <c r="E254" s="8">
        <f>'Christopher-Custodial'!E254+'Carley-Custodial'!E254</f>
        <v>175</v>
      </c>
      <c r="F254" s="8">
        <f>'Christopher-Custodial'!F254+'Carley-Custodial'!F254</f>
        <v>0</v>
      </c>
      <c r="G254" s="8">
        <f>'Christopher-Custodial'!G254+'Carley-Custodial'!G254</f>
        <v>0</v>
      </c>
      <c r="H254" s="8">
        <f>'Christopher-Custodial'!H254+'Carley-Custodial'!H254</f>
        <v>-750</v>
      </c>
      <c r="I254" s="8">
        <f>'Christopher-Custodial'!I254+'Carley-Custodial'!I254</f>
        <v>0</v>
      </c>
      <c r="J254" s="8">
        <f>'Christopher-Custodial'!J254+'Carley-Custodial'!J254</f>
        <v>824.10089940693206</v>
      </c>
      <c r="K254" s="8">
        <f>'Christopher-Custodial'!K254+'Carley-Custodial'!K254</f>
        <v>0</v>
      </c>
      <c r="L254" s="8">
        <f>'Christopher-Custodial'!L254+'Carley-Custodial'!L254</f>
        <v>67250</v>
      </c>
      <c r="M254" s="8">
        <f>'Christopher-Custodial'!M254+'Carley-Custodial'!M254</f>
        <v>9102.0429042839132</v>
      </c>
      <c r="N254" s="8">
        <f>'Christopher-Custodial'!N254+'Carley-Custodial'!N254</f>
        <v>82659.190840100142</v>
      </c>
      <c r="S254" s="6">
        <f t="shared" si="48"/>
        <v>175</v>
      </c>
      <c r="T254" s="6">
        <f t="shared" si="49"/>
        <v>0</v>
      </c>
      <c r="U254" s="6">
        <f t="shared" si="50"/>
        <v>175</v>
      </c>
    </row>
    <row r="255" spans="1:21" x14ac:dyDescent="0.25">
      <c r="A255" s="11">
        <v>43100</v>
      </c>
      <c r="B255" s="5">
        <f t="shared" si="57"/>
        <v>50</v>
      </c>
      <c r="C255" s="5">
        <f t="shared" si="58"/>
        <v>25</v>
      </c>
      <c r="D255" s="5">
        <f t="shared" si="59"/>
        <v>22</v>
      </c>
      <c r="E255" s="8">
        <f>'Christopher-Custodial'!E255+'Carley-Custodial'!E255</f>
        <v>175</v>
      </c>
      <c r="F255" s="8">
        <f>'Christopher-Custodial'!F255+'Carley-Custodial'!F255</f>
        <v>0</v>
      </c>
      <c r="G255" s="8">
        <f>'Christopher-Custodial'!G255+'Carley-Custodial'!G255</f>
        <v>0</v>
      </c>
      <c r="H255" s="8">
        <f>'Christopher-Custodial'!H255+'Carley-Custodial'!H255</f>
        <v>-750</v>
      </c>
      <c r="I255" s="8">
        <f>'Christopher-Custodial'!I255+'Carley-Custodial'!I255</f>
        <v>0</v>
      </c>
      <c r="J255" s="8">
        <f>'Christopher-Custodial'!J255+'Carley-Custodial'!J255</f>
        <v>826.59190840100132</v>
      </c>
      <c r="K255" s="8">
        <f>'Christopher-Custodial'!K255+'Carley-Custodial'!K255</f>
        <v>0</v>
      </c>
      <c r="L255" s="8">
        <f>'Christopher-Custodial'!L255+'Carley-Custodial'!L255</f>
        <v>67425</v>
      </c>
      <c r="M255" s="8">
        <f>'Christopher-Custodial'!M255+'Carley-Custodial'!M255</f>
        <v>9928.6348126849152</v>
      </c>
      <c r="N255" s="8">
        <f>'Christopher-Custodial'!N255+'Carley-Custodial'!N255</f>
        <v>82910.782748501137</v>
      </c>
      <c r="P255" s="8">
        <f>M255</f>
        <v>9928.6348126849152</v>
      </c>
      <c r="Q255" s="8">
        <f>'Christopher-Custodial'!Q255+'Carley-Custodial'!Q255</f>
        <v>2210.0177475517762</v>
      </c>
      <c r="S255" s="6">
        <f t="shared" si="48"/>
        <v>175</v>
      </c>
      <c r="T255" s="6">
        <f t="shared" si="49"/>
        <v>0</v>
      </c>
      <c r="U255" s="6">
        <f t="shared" si="50"/>
        <v>175</v>
      </c>
    </row>
    <row r="256" spans="1:21" x14ac:dyDescent="0.25">
      <c r="A256" s="11">
        <v>43131</v>
      </c>
      <c r="B256" s="5">
        <f t="shared" si="57"/>
        <v>50</v>
      </c>
      <c r="C256" s="5">
        <f t="shared" si="58"/>
        <v>25</v>
      </c>
      <c r="D256" s="5">
        <f t="shared" si="59"/>
        <v>22</v>
      </c>
      <c r="E256" s="8">
        <f>'Christopher-Custodial'!E256+'Carley-Custodial'!E256</f>
        <v>175</v>
      </c>
      <c r="F256" s="8">
        <f>'Christopher-Custodial'!F256+'Carley-Custodial'!F256</f>
        <v>0</v>
      </c>
      <c r="G256" s="8">
        <f>'Christopher-Custodial'!G256+'Carley-Custodial'!G256</f>
        <v>0</v>
      </c>
      <c r="H256" s="8">
        <f>'Christopher-Custodial'!H256+'Carley-Custodial'!H256</f>
        <v>-2750</v>
      </c>
      <c r="I256" s="8">
        <f>'Christopher-Custodial'!I256+'Carley-Custodial'!I256</f>
        <v>0</v>
      </c>
      <c r="J256" s="8">
        <f>'Christopher-Custodial'!J256+'Carley-Custodial'!J256</f>
        <v>829.1078274850114</v>
      </c>
      <c r="K256" s="8">
        <f>'Christopher-Custodial'!K256+'Carley-Custodial'!K256</f>
        <v>0</v>
      </c>
      <c r="L256" s="8">
        <f>'Christopher-Custodial'!L256+'Carley-Custodial'!L256</f>
        <v>67600</v>
      </c>
      <c r="M256" s="8">
        <f>'Christopher-Custodial'!M256+'Carley-Custodial'!M256</f>
        <v>829.1078274850114</v>
      </c>
      <c r="N256" s="8">
        <f>'Christopher-Custodial'!N256+'Carley-Custodial'!N256</f>
        <v>81164.890575986152</v>
      </c>
      <c r="S256" s="6">
        <f t="shared" si="48"/>
        <v>175</v>
      </c>
      <c r="T256" s="6">
        <f t="shared" si="49"/>
        <v>0</v>
      </c>
      <c r="U256" s="6">
        <f t="shared" si="50"/>
        <v>175</v>
      </c>
    </row>
    <row r="257" spans="1:21" x14ac:dyDescent="0.25">
      <c r="A257" s="11">
        <v>43159</v>
      </c>
      <c r="B257" s="5">
        <f t="shared" si="57"/>
        <v>50</v>
      </c>
      <c r="C257" s="5">
        <f t="shared" si="58"/>
        <v>25</v>
      </c>
      <c r="D257" s="5">
        <f t="shared" si="59"/>
        <v>23</v>
      </c>
      <c r="E257" s="8">
        <f>'Christopher-Custodial'!E257+'Carley-Custodial'!E257</f>
        <v>175</v>
      </c>
      <c r="F257" s="8">
        <f>'Christopher-Custodial'!F257+'Carley-Custodial'!F257</f>
        <v>0</v>
      </c>
      <c r="G257" s="8">
        <f>'Christopher-Custodial'!G257+'Carley-Custodial'!G257</f>
        <v>0</v>
      </c>
      <c r="H257" s="8">
        <f>'Christopher-Custodial'!H257+'Carley-Custodial'!H257</f>
        <v>-750</v>
      </c>
      <c r="I257" s="8">
        <f>'Christopher-Custodial'!I257+'Carley-Custodial'!I257</f>
        <v>0</v>
      </c>
      <c r="J257" s="8">
        <f>'Christopher-Custodial'!J257+'Carley-Custodial'!J257</f>
        <v>811.64890575986158</v>
      </c>
      <c r="K257" s="8">
        <f>'Christopher-Custodial'!K257+'Carley-Custodial'!K257</f>
        <v>0</v>
      </c>
      <c r="L257" s="8">
        <f>'Christopher-Custodial'!L257+'Carley-Custodial'!L257</f>
        <v>67775</v>
      </c>
      <c r="M257" s="8">
        <f>'Christopher-Custodial'!M257+'Carley-Custodial'!M257</f>
        <v>1640.756733244873</v>
      </c>
      <c r="N257" s="8">
        <f>'Christopher-Custodial'!N257+'Carley-Custodial'!N257</f>
        <v>81401.539481746018</v>
      </c>
      <c r="S257" s="6">
        <f t="shared" si="48"/>
        <v>175</v>
      </c>
      <c r="T257" s="6">
        <f t="shared" si="49"/>
        <v>0</v>
      </c>
      <c r="U257" s="6">
        <f t="shared" si="50"/>
        <v>175</v>
      </c>
    </row>
    <row r="258" spans="1:21" x14ac:dyDescent="0.25">
      <c r="A258" s="11">
        <v>43190</v>
      </c>
      <c r="B258" s="5">
        <f t="shared" si="57"/>
        <v>50</v>
      </c>
      <c r="C258" s="5">
        <f t="shared" si="58"/>
        <v>25</v>
      </c>
      <c r="D258" s="5">
        <f t="shared" si="59"/>
        <v>23</v>
      </c>
      <c r="E258" s="8">
        <f>'Christopher-Custodial'!E258+'Carley-Custodial'!E258</f>
        <v>175</v>
      </c>
      <c r="F258" s="8">
        <f>'Christopher-Custodial'!F258+'Carley-Custodial'!F258</f>
        <v>0</v>
      </c>
      <c r="G258" s="8">
        <f>'Christopher-Custodial'!G258+'Carley-Custodial'!G258</f>
        <v>0</v>
      </c>
      <c r="H258" s="8">
        <f>'Christopher-Custodial'!H258+'Carley-Custodial'!H258</f>
        <v>-750</v>
      </c>
      <c r="I258" s="8">
        <f>'Christopher-Custodial'!I258+'Carley-Custodial'!I258</f>
        <v>0</v>
      </c>
      <c r="J258" s="8">
        <f>'Christopher-Custodial'!J258+'Carley-Custodial'!J258</f>
        <v>814.01539481746011</v>
      </c>
      <c r="K258" s="8">
        <f>'Christopher-Custodial'!K258+'Carley-Custodial'!K258</f>
        <v>0</v>
      </c>
      <c r="L258" s="8">
        <f>'Christopher-Custodial'!L258+'Carley-Custodial'!L258</f>
        <v>67950</v>
      </c>
      <c r="M258" s="8">
        <f>'Christopher-Custodial'!M258+'Carley-Custodial'!M258</f>
        <v>2454.7721280623332</v>
      </c>
      <c r="N258" s="8">
        <f>'Christopher-Custodial'!N258+'Carley-Custodial'!N258</f>
        <v>81640.554876563474</v>
      </c>
      <c r="S258" s="6">
        <f t="shared" si="48"/>
        <v>175</v>
      </c>
      <c r="T258" s="6">
        <f t="shared" si="49"/>
        <v>0</v>
      </c>
      <c r="U258" s="6">
        <f t="shared" si="50"/>
        <v>175</v>
      </c>
    </row>
    <row r="259" spans="1:21" x14ac:dyDescent="0.25">
      <c r="A259" s="11">
        <v>43220</v>
      </c>
      <c r="B259" s="5">
        <f t="shared" si="57"/>
        <v>51</v>
      </c>
      <c r="C259" s="5">
        <f t="shared" si="58"/>
        <v>26</v>
      </c>
      <c r="D259" s="5">
        <f t="shared" si="59"/>
        <v>23</v>
      </c>
      <c r="E259" s="8">
        <f>'Christopher-Custodial'!E259+'Carley-Custodial'!E259</f>
        <v>175</v>
      </c>
      <c r="F259" s="8">
        <f>'Christopher-Custodial'!F259+'Carley-Custodial'!F259</f>
        <v>0</v>
      </c>
      <c r="G259" s="8">
        <f>'Christopher-Custodial'!G259+'Carley-Custodial'!G259</f>
        <v>0</v>
      </c>
      <c r="H259" s="8">
        <f>'Christopher-Custodial'!H259+'Carley-Custodial'!H259</f>
        <v>-750</v>
      </c>
      <c r="I259" s="8">
        <f>'Christopher-Custodial'!I259+'Carley-Custodial'!I259</f>
        <v>-2210.0177475517762</v>
      </c>
      <c r="J259" s="8">
        <f>'Christopher-Custodial'!J259+'Carley-Custodial'!J259</f>
        <v>816.40554876563465</v>
      </c>
      <c r="K259" s="8">
        <f>'Christopher-Custodial'!K259+'Carley-Custodial'!K259</f>
        <v>0</v>
      </c>
      <c r="L259" s="8">
        <f>'Christopher-Custodial'!L259+'Carley-Custodial'!L259</f>
        <v>68125</v>
      </c>
      <c r="M259" s="8">
        <f>'Christopher-Custodial'!M259+'Carley-Custodial'!M259</f>
        <v>3271.1776768279678</v>
      </c>
      <c r="N259" s="8">
        <f>'Christopher-Custodial'!N259+'Carley-Custodial'!N259</f>
        <v>79671.942677777333</v>
      </c>
      <c r="S259" s="6">
        <f t="shared" si="48"/>
        <v>175</v>
      </c>
      <c r="T259" s="6">
        <f t="shared" si="49"/>
        <v>0</v>
      </c>
      <c r="U259" s="6">
        <f t="shared" si="50"/>
        <v>175</v>
      </c>
    </row>
    <row r="260" spans="1:21" x14ac:dyDescent="0.25">
      <c r="A260" s="11">
        <v>43251</v>
      </c>
      <c r="B260" s="5">
        <f t="shared" si="57"/>
        <v>51</v>
      </c>
      <c r="C260" s="5">
        <f t="shared" si="58"/>
        <v>26</v>
      </c>
      <c r="D260" s="5">
        <f t="shared" si="59"/>
        <v>23</v>
      </c>
      <c r="E260" s="8">
        <f>'Christopher-Custodial'!E260+'Carley-Custodial'!E260</f>
        <v>175</v>
      </c>
      <c r="F260" s="8">
        <f>'Christopher-Custodial'!F260+'Carley-Custodial'!F260</f>
        <v>0</v>
      </c>
      <c r="G260" s="8">
        <f>'Christopher-Custodial'!G260+'Carley-Custodial'!G260</f>
        <v>0</v>
      </c>
      <c r="H260" s="8">
        <f>'Christopher-Custodial'!H260+'Carley-Custodial'!H260</f>
        <v>-750</v>
      </c>
      <c r="I260" s="8">
        <f>'Christopher-Custodial'!I260+'Carley-Custodial'!I260</f>
        <v>0</v>
      </c>
      <c r="J260" s="8">
        <f>'Christopher-Custodial'!J260+'Carley-Custodial'!J260</f>
        <v>796.71942677777326</v>
      </c>
      <c r="K260" s="8">
        <f>'Christopher-Custodial'!K260+'Carley-Custodial'!K260</f>
        <v>0</v>
      </c>
      <c r="L260" s="8">
        <f>'Christopher-Custodial'!L260+'Carley-Custodial'!L260</f>
        <v>68300</v>
      </c>
      <c r="M260" s="8">
        <f>'Christopher-Custodial'!M260+'Carley-Custodial'!M260</f>
        <v>4067.897103605741</v>
      </c>
      <c r="N260" s="8">
        <f>'Christopher-Custodial'!N260+'Carley-Custodial'!N260</f>
        <v>79893.6621045551</v>
      </c>
      <c r="S260" s="6">
        <f t="shared" si="48"/>
        <v>175</v>
      </c>
      <c r="T260" s="6">
        <f t="shared" si="49"/>
        <v>0</v>
      </c>
      <c r="U260" s="6">
        <f t="shared" si="50"/>
        <v>175</v>
      </c>
    </row>
    <row r="261" spans="1:21" x14ac:dyDescent="0.25">
      <c r="A261" s="11">
        <v>43281</v>
      </c>
      <c r="B261" s="5">
        <f t="shared" si="57"/>
        <v>51</v>
      </c>
      <c r="C261" s="5">
        <f t="shared" si="58"/>
        <v>26</v>
      </c>
      <c r="D261" s="5">
        <f t="shared" si="59"/>
        <v>23</v>
      </c>
      <c r="E261" s="8">
        <f>'Christopher-Custodial'!E261+'Carley-Custodial'!E261</f>
        <v>175</v>
      </c>
      <c r="F261" s="8">
        <f>'Christopher-Custodial'!F261+'Carley-Custodial'!F261</f>
        <v>0</v>
      </c>
      <c r="G261" s="8">
        <f>'Christopher-Custodial'!G261+'Carley-Custodial'!G261</f>
        <v>0</v>
      </c>
      <c r="H261" s="8">
        <f>'Christopher-Custodial'!H261+'Carley-Custodial'!H261</f>
        <v>0</v>
      </c>
      <c r="I261" s="8">
        <f>'Christopher-Custodial'!I261+'Carley-Custodial'!I261</f>
        <v>0</v>
      </c>
      <c r="J261" s="8">
        <f>'Christopher-Custodial'!J261+'Carley-Custodial'!J261</f>
        <v>798.93662104555096</v>
      </c>
      <c r="K261" s="8">
        <f>'Christopher-Custodial'!K261+'Carley-Custodial'!K261</f>
        <v>0</v>
      </c>
      <c r="L261" s="8">
        <f>'Christopher-Custodial'!L261+'Carley-Custodial'!L261</f>
        <v>68475</v>
      </c>
      <c r="M261" s="8">
        <f>'Christopher-Custodial'!M261+'Carley-Custodial'!M261</f>
        <v>4866.833724651292</v>
      </c>
      <c r="N261" s="8">
        <f>'Christopher-Custodial'!N261+'Carley-Custodial'!N261</f>
        <v>80867.598725600663</v>
      </c>
      <c r="S261" s="6">
        <f t="shared" si="48"/>
        <v>175</v>
      </c>
      <c r="T261" s="6">
        <f t="shared" si="49"/>
        <v>0</v>
      </c>
      <c r="U261" s="6">
        <f t="shared" si="50"/>
        <v>175</v>
      </c>
    </row>
    <row r="262" spans="1:21" x14ac:dyDescent="0.25">
      <c r="A262" s="11">
        <v>43312</v>
      </c>
      <c r="B262" s="5">
        <f t="shared" ref="B262:B272" si="60">ROUND((A262-$B$1-210)/365,0)</f>
        <v>51</v>
      </c>
      <c r="C262" s="5">
        <f t="shared" ref="C262:C272" si="61">ROUND((A262-$C$1-210)/365,0)</f>
        <v>26</v>
      </c>
      <c r="D262" s="5">
        <f t="shared" ref="D262:D272" si="62">ROUND((A262-$D$1-210)/365,0)</f>
        <v>23</v>
      </c>
      <c r="E262" s="8">
        <f>'Christopher-Custodial'!E262+'Carley-Custodial'!E262</f>
        <v>175</v>
      </c>
      <c r="F262" s="8">
        <f>'Christopher-Custodial'!F262+'Carley-Custodial'!F262</f>
        <v>0</v>
      </c>
      <c r="G262" s="8">
        <f>'Christopher-Custodial'!G262+'Carley-Custodial'!G262</f>
        <v>0</v>
      </c>
      <c r="H262" s="8">
        <f>'Christopher-Custodial'!H262+'Carley-Custodial'!H262</f>
        <v>0</v>
      </c>
      <c r="I262" s="8">
        <f>'Christopher-Custodial'!I262+'Carley-Custodial'!I262</f>
        <v>0</v>
      </c>
      <c r="J262" s="8">
        <f>'Christopher-Custodial'!J262+'Carley-Custodial'!J262</f>
        <v>808.67598725600658</v>
      </c>
      <c r="K262" s="8">
        <f>'Christopher-Custodial'!K262+'Carley-Custodial'!K262</f>
        <v>0</v>
      </c>
      <c r="L262" s="8">
        <f>'Christopher-Custodial'!L262+'Carley-Custodial'!L262</f>
        <v>68650</v>
      </c>
      <c r="M262" s="8">
        <f>'Christopher-Custodial'!M262+'Carley-Custodial'!M262</f>
        <v>5675.509711907298</v>
      </c>
      <c r="N262" s="8">
        <f>'Christopher-Custodial'!N262+'Carley-Custodial'!N262</f>
        <v>81851.274712856655</v>
      </c>
      <c r="S262" s="6">
        <f t="shared" si="48"/>
        <v>175</v>
      </c>
      <c r="T262" s="6">
        <f t="shared" si="49"/>
        <v>0</v>
      </c>
      <c r="U262" s="6">
        <f t="shared" si="50"/>
        <v>175</v>
      </c>
    </row>
    <row r="263" spans="1:21" x14ac:dyDescent="0.25">
      <c r="A263" s="11">
        <v>43343</v>
      </c>
      <c r="B263" s="5">
        <f t="shared" si="60"/>
        <v>51</v>
      </c>
      <c r="C263" s="5">
        <f t="shared" si="61"/>
        <v>26</v>
      </c>
      <c r="D263" s="5">
        <f t="shared" si="62"/>
        <v>23</v>
      </c>
      <c r="E263" s="8">
        <f>'Christopher-Custodial'!E263+'Carley-Custodial'!E263</f>
        <v>175</v>
      </c>
      <c r="F263" s="8">
        <f>'Christopher-Custodial'!F263+'Carley-Custodial'!F263</f>
        <v>0</v>
      </c>
      <c r="G263" s="8">
        <f>'Christopher-Custodial'!G263+'Carley-Custodial'!G263</f>
        <v>0</v>
      </c>
      <c r="H263" s="8">
        <f>'Christopher-Custodial'!H263+'Carley-Custodial'!H263</f>
        <v>-2750</v>
      </c>
      <c r="I263" s="8">
        <f>'Christopher-Custodial'!I263+'Carley-Custodial'!I263</f>
        <v>0</v>
      </c>
      <c r="J263" s="8">
        <f>'Christopher-Custodial'!J263+'Carley-Custodial'!J263</f>
        <v>818.51274712856662</v>
      </c>
      <c r="K263" s="8">
        <f>'Christopher-Custodial'!K263+'Carley-Custodial'!K263</f>
        <v>0</v>
      </c>
      <c r="L263" s="8">
        <f>'Christopher-Custodial'!L263+'Carley-Custodial'!L263</f>
        <v>68825</v>
      </c>
      <c r="M263" s="8">
        <f>'Christopher-Custodial'!M263+'Carley-Custodial'!M263</f>
        <v>6494.0224590358648</v>
      </c>
      <c r="N263" s="8">
        <f>'Christopher-Custodial'!N263+'Carley-Custodial'!N263</f>
        <v>80094.787459985237</v>
      </c>
      <c r="S263" s="6">
        <f t="shared" ref="S263:S272" si="63">E263+G263</f>
        <v>175</v>
      </c>
      <c r="T263" s="6">
        <f t="shared" ref="T263:T272" si="64">F263</f>
        <v>0</v>
      </c>
      <c r="U263" s="6">
        <f t="shared" ref="U263:U272" si="65">SUM(S263:T263)</f>
        <v>175</v>
      </c>
    </row>
    <row r="264" spans="1:21" x14ac:dyDescent="0.25">
      <c r="A264" s="11">
        <v>43373</v>
      </c>
      <c r="B264" s="5">
        <f t="shared" si="60"/>
        <v>51</v>
      </c>
      <c r="C264" s="5">
        <f t="shared" si="61"/>
        <v>26</v>
      </c>
      <c r="D264" s="5">
        <f t="shared" si="62"/>
        <v>23</v>
      </c>
      <c r="E264" s="8">
        <f>'Christopher-Custodial'!E264+'Carley-Custodial'!E264</f>
        <v>175</v>
      </c>
      <c r="F264" s="8">
        <f>'Christopher-Custodial'!F264+'Carley-Custodial'!F264</f>
        <v>0</v>
      </c>
      <c r="G264" s="8">
        <f>'Christopher-Custodial'!G264+'Carley-Custodial'!G264</f>
        <v>0</v>
      </c>
      <c r="H264" s="8">
        <f>'Christopher-Custodial'!H264+'Carley-Custodial'!H264</f>
        <v>-750</v>
      </c>
      <c r="I264" s="8">
        <f>'Christopher-Custodial'!I264+'Carley-Custodial'!I264</f>
        <v>0</v>
      </c>
      <c r="J264" s="8">
        <f>'Christopher-Custodial'!J264+'Carley-Custodial'!J264</f>
        <v>800.9478745998523</v>
      </c>
      <c r="K264" s="8">
        <f>'Christopher-Custodial'!K264+'Carley-Custodial'!K264</f>
        <v>0</v>
      </c>
      <c r="L264" s="8">
        <f>'Christopher-Custodial'!L264+'Carley-Custodial'!L264</f>
        <v>69000</v>
      </c>
      <c r="M264" s="8">
        <f>'Christopher-Custodial'!M264+'Carley-Custodial'!M264</f>
        <v>7294.9703336357179</v>
      </c>
      <c r="N264" s="8">
        <f>'Christopher-Custodial'!N264+'Carley-Custodial'!N264</f>
        <v>80320.735334585086</v>
      </c>
      <c r="S264" s="6">
        <f t="shared" si="63"/>
        <v>175</v>
      </c>
      <c r="T264" s="6">
        <f t="shared" si="64"/>
        <v>0</v>
      </c>
      <c r="U264" s="6">
        <f t="shared" si="65"/>
        <v>175</v>
      </c>
    </row>
    <row r="265" spans="1:21" x14ac:dyDescent="0.25">
      <c r="A265" s="11">
        <v>43404</v>
      </c>
      <c r="B265" s="5">
        <f t="shared" si="60"/>
        <v>51</v>
      </c>
      <c r="C265" s="5">
        <f t="shared" si="61"/>
        <v>26</v>
      </c>
      <c r="D265" s="5">
        <f t="shared" si="62"/>
        <v>23</v>
      </c>
      <c r="E265" s="8">
        <f>'Christopher-Custodial'!E265+'Carley-Custodial'!E265</f>
        <v>175</v>
      </c>
      <c r="F265" s="8">
        <f>'Christopher-Custodial'!F265+'Carley-Custodial'!F265</f>
        <v>0</v>
      </c>
      <c r="G265" s="8">
        <f>'Christopher-Custodial'!G265+'Carley-Custodial'!G265</f>
        <v>0</v>
      </c>
      <c r="H265" s="8">
        <f>'Christopher-Custodial'!H265+'Carley-Custodial'!H265</f>
        <v>-750</v>
      </c>
      <c r="I265" s="8">
        <f>'Christopher-Custodial'!I265+'Carley-Custodial'!I265</f>
        <v>0</v>
      </c>
      <c r="J265" s="8">
        <f>'Christopher-Custodial'!J265+'Carley-Custodial'!J265</f>
        <v>803.20735334585083</v>
      </c>
      <c r="K265" s="8">
        <f>'Christopher-Custodial'!K265+'Carley-Custodial'!K265</f>
        <v>0</v>
      </c>
      <c r="L265" s="8">
        <f>'Christopher-Custodial'!L265+'Carley-Custodial'!L265</f>
        <v>69175</v>
      </c>
      <c r="M265" s="8">
        <f>'Christopher-Custodial'!M265+'Carley-Custodial'!M265</f>
        <v>8098.1776869815685</v>
      </c>
      <c r="N265" s="8">
        <f>'Christopher-Custodial'!N265+'Carley-Custodial'!N265</f>
        <v>80548.942687930947</v>
      </c>
      <c r="S265" s="6">
        <f t="shared" si="63"/>
        <v>175</v>
      </c>
      <c r="T265" s="6">
        <f t="shared" si="64"/>
        <v>0</v>
      </c>
      <c r="U265" s="6">
        <f t="shared" si="65"/>
        <v>175</v>
      </c>
    </row>
    <row r="266" spans="1:21" x14ac:dyDescent="0.25">
      <c r="A266" s="11">
        <v>43434</v>
      </c>
      <c r="B266" s="5">
        <f t="shared" si="60"/>
        <v>51</v>
      </c>
      <c r="C266" s="5">
        <f t="shared" si="61"/>
        <v>26</v>
      </c>
      <c r="D266" s="5">
        <f t="shared" si="62"/>
        <v>23</v>
      </c>
      <c r="E266" s="8">
        <f>'Christopher-Custodial'!E266+'Carley-Custodial'!E266</f>
        <v>175</v>
      </c>
      <c r="F266" s="8">
        <f>'Christopher-Custodial'!F266+'Carley-Custodial'!F266</f>
        <v>0</v>
      </c>
      <c r="G266" s="8">
        <f>'Christopher-Custodial'!G266+'Carley-Custodial'!G266</f>
        <v>0</v>
      </c>
      <c r="H266" s="8">
        <f>'Christopher-Custodial'!H266+'Carley-Custodial'!H266</f>
        <v>-750</v>
      </c>
      <c r="I266" s="8">
        <f>'Christopher-Custodial'!I266+'Carley-Custodial'!I266</f>
        <v>0</v>
      </c>
      <c r="J266" s="8">
        <f>'Christopher-Custodial'!J266+'Carley-Custodial'!J266</f>
        <v>805.48942687930946</v>
      </c>
      <c r="K266" s="8">
        <f>'Christopher-Custodial'!K266+'Carley-Custodial'!K266</f>
        <v>0</v>
      </c>
      <c r="L266" s="8">
        <f>'Christopher-Custodial'!L266+'Carley-Custodial'!L266</f>
        <v>69350</v>
      </c>
      <c r="M266" s="8">
        <f>'Christopher-Custodial'!M266+'Carley-Custodial'!M266</f>
        <v>8903.6671138608781</v>
      </c>
      <c r="N266" s="8">
        <f>'Christopher-Custodial'!N266+'Carley-Custodial'!N266</f>
        <v>80779.432114810246</v>
      </c>
      <c r="S266" s="6">
        <f t="shared" si="63"/>
        <v>175</v>
      </c>
      <c r="T266" s="6">
        <f t="shared" si="64"/>
        <v>0</v>
      </c>
      <c r="U266" s="6">
        <f t="shared" si="65"/>
        <v>175</v>
      </c>
    </row>
    <row r="267" spans="1:21" x14ac:dyDescent="0.25">
      <c r="A267" s="11">
        <v>43465</v>
      </c>
      <c r="B267" s="5">
        <f t="shared" si="60"/>
        <v>51</v>
      </c>
      <c r="C267" s="5">
        <f t="shared" si="61"/>
        <v>26</v>
      </c>
      <c r="D267" s="5">
        <f t="shared" si="62"/>
        <v>23</v>
      </c>
      <c r="E267" s="8">
        <f>'Christopher-Custodial'!E267+'Carley-Custodial'!E267</f>
        <v>175</v>
      </c>
      <c r="F267" s="8">
        <f>'Christopher-Custodial'!F267+'Carley-Custodial'!F267</f>
        <v>0</v>
      </c>
      <c r="G267" s="8">
        <f>'Christopher-Custodial'!G267+'Carley-Custodial'!G267</f>
        <v>0</v>
      </c>
      <c r="H267" s="8">
        <f>'Christopher-Custodial'!H267+'Carley-Custodial'!H267</f>
        <v>-750</v>
      </c>
      <c r="I267" s="8">
        <f>'Christopher-Custodial'!I267+'Carley-Custodial'!I267</f>
        <v>0</v>
      </c>
      <c r="J267" s="8">
        <f>'Christopher-Custodial'!J267+'Carley-Custodial'!J267</f>
        <v>807.79432114810243</v>
      </c>
      <c r="K267" s="8">
        <f>'Christopher-Custodial'!K267+'Carley-Custodial'!K267</f>
        <v>0</v>
      </c>
      <c r="L267" s="8">
        <f>'Christopher-Custodial'!L267+'Carley-Custodial'!L267</f>
        <v>69525</v>
      </c>
      <c r="M267" s="8">
        <f>'Christopher-Custodial'!M267+'Carley-Custodial'!M267</f>
        <v>9711.4614350089796</v>
      </c>
      <c r="N267" s="8">
        <f>'Christopher-Custodial'!N267+'Carley-Custodial'!N267</f>
        <v>81012.22643595835</v>
      </c>
      <c r="P267" s="8">
        <f>M267</f>
        <v>9711.4614350089796</v>
      </c>
      <c r="Q267" s="8">
        <f>'Christopher-Custodial'!Q267+'Carley-Custodial'!Q267</f>
        <v>2149.2092018025146</v>
      </c>
      <c r="S267" s="6">
        <f t="shared" si="63"/>
        <v>175</v>
      </c>
      <c r="T267" s="6">
        <f t="shared" si="64"/>
        <v>0</v>
      </c>
      <c r="U267" s="6">
        <f t="shared" si="65"/>
        <v>175</v>
      </c>
    </row>
    <row r="268" spans="1:21" x14ac:dyDescent="0.25">
      <c r="A268" s="11">
        <v>43496</v>
      </c>
      <c r="B268" s="5">
        <f t="shared" si="60"/>
        <v>51</v>
      </c>
      <c r="C268" s="5">
        <f t="shared" si="61"/>
        <v>26</v>
      </c>
      <c r="D268" s="5">
        <f t="shared" si="62"/>
        <v>23</v>
      </c>
      <c r="E268" s="8">
        <f>'Christopher-Custodial'!E268+'Carley-Custodial'!E268</f>
        <v>175</v>
      </c>
      <c r="F268" s="8">
        <f>'Christopher-Custodial'!F268+'Carley-Custodial'!F268</f>
        <v>0</v>
      </c>
      <c r="G268" s="8">
        <f>'Christopher-Custodial'!G268+'Carley-Custodial'!G268</f>
        <v>0</v>
      </c>
      <c r="H268" s="8">
        <f>'Christopher-Custodial'!H268+'Carley-Custodial'!H268</f>
        <v>-2750</v>
      </c>
      <c r="I268" s="8">
        <f>'Christopher-Custodial'!I268+'Carley-Custodial'!I268</f>
        <v>0</v>
      </c>
      <c r="J268" s="8">
        <f>'Christopher-Custodial'!J268+'Carley-Custodial'!J268</f>
        <v>810.12226435958348</v>
      </c>
      <c r="K268" s="8">
        <f>'Christopher-Custodial'!K268+'Carley-Custodial'!K268</f>
        <v>0</v>
      </c>
      <c r="L268" s="8">
        <f>'Christopher-Custodial'!L268+'Carley-Custodial'!L268</f>
        <v>69700</v>
      </c>
      <c r="M268" s="8">
        <f>'Christopher-Custodial'!M268+'Carley-Custodial'!M268</f>
        <v>810.12226435958348</v>
      </c>
      <c r="N268" s="8">
        <f>'Christopher-Custodial'!N268+'Carley-Custodial'!N268</f>
        <v>79247.348700317933</v>
      </c>
      <c r="S268" s="6">
        <f t="shared" si="63"/>
        <v>175</v>
      </c>
      <c r="T268" s="6">
        <f t="shared" si="64"/>
        <v>0</v>
      </c>
      <c r="U268" s="6">
        <f t="shared" si="65"/>
        <v>175</v>
      </c>
    </row>
    <row r="269" spans="1:21" x14ac:dyDescent="0.25">
      <c r="A269" s="11">
        <v>43524</v>
      </c>
      <c r="B269" s="5">
        <f t="shared" si="60"/>
        <v>51</v>
      </c>
      <c r="C269" s="5">
        <f t="shared" si="61"/>
        <v>26</v>
      </c>
      <c r="D269" s="5">
        <f t="shared" si="62"/>
        <v>24</v>
      </c>
      <c r="E269" s="8">
        <f>'Christopher-Custodial'!E269+'Carley-Custodial'!E269</f>
        <v>175</v>
      </c>
      <c r="F269" s="8">
        <f>'Christopher-Custodial'!F269+'Carley-Custodial'!F269</f>
        <v>0</v>
      </c>
      <c r="G269" s="8">
        <f>'Christopher-Custodial'!G269+'Carley-Custodial'!G269</f>
        <v>0</v>
      </c>
      <c r="H269" s="8">
        <f>'Christopher-Custodial'!H269+'Carley-Custodial'!H269</f>
        <v>-750</v>
      </c>
      <c r="I269" s="8">
        <f>'Christopher-Custodial'!I269+'Carley-Custodial'!I269</f>
        <v>0</v>
      </c>
      <c r="J269" s="8">
        <f>'Christopher-Custodial'!J269+'Carley-Custodial'!J269</f>
        <v>792.47348700317923</v>
      </c>
      <c r="K269" s="8">
        <f>'Christopher-Custodial'!K269+'Carley-Custodial'!K269</f>
        <v>0</v>
      </c>
      <c r="L269" s="8">
        <f>'Christopher-Custodial'!L269+'Carley-Custodial'!L269</f>
        <v>69875</v>
      </c>
      <c r="M269" s="8">
        <f>'Christopher-Custodial'!M269+'Carley-Custodial'!M269</f>
        <v>1602.5957513627627</v>
      </c>
      <c r="N269" s="8">
        <f>'Christopher-Custodial'!N269+'Carley-Custodial'!N269</f>
        <v>79464.822187321115</v>
      </c>
      <c r="S269" s="6">
        <f t="shared" si="63"/>
        <v>175</v>
      </c>
      <c r="T269" s="6">
        <f t="shared" si="64"/>
        <v>0</v>
      </c>
      <c r="U269" s="6">
        <f t="shared" si="65"/>
        <v>175</v>
      </c>
    </row>
    <row r="270" spans="1:21" x14ac:dyDescent="0.25">
      <c r="A270" s="11">
        <v>43555</v>
      </c>
      <c r="B270" s="5">
        <f t="shared" si="60"/>
        <v>51</v>
      </c>
      <c r="C270" s="5">
        <f t="shared" si="61"/>
        <v>26</v>
      </c>
      <c r="D270" s="5">
        <f t="shared" si="62"/>
        <v>24</v>
      </c>
      <c r="E270" s="8">
        <f>'Christopher-Custodial'!E270+'Carley-Custodial'!E270</f>
        <v>175</v>
      </c>
      <c r="F270" s="8">
        <f>'Christopher-Custodial'!F270+'Carley-Custodial'!F270</f>
        <v>0</v>
      </c>
      <c r="G270" s="8">
        <f>'Christopher-Custodial'!G270+'Carley-Custodial'!G270</f>
        <v>0</v>
      </c>
      <c r="H270" s="8">
        <f>'Christopher-Custodial'!H270+'Carley-Custodial'!H270</f>
        <v>-750</v>
      </c>
      <c r="I270" s="8">
        <f>'Christopher-Custodial'!I270+'Carley-Custodial'!I270</f>
        <v>0</v>
      </c>
      <c r="J270" s="8">
        <f>'Christopher-Custodial'!J270+'Carley-Custodial'!J270</f>
        <v>794.64822187321101</v>
      </c>
      <c r="K270" s="8">
        <f>'Christopher-Custodial'!K270+'Carley-Custodial'!K270</f>
        <v>0</v>
      </c>
      <c r="L270" s="8">
        <f>'Christopher-Custodial'!L270+'Carley-Custodial'!L270</f>
        <v>70050</v>
      </c>
      <c r="M270" s="8">
        <f>'Christopher-Custodial'!M270+'Carley-Custodial'!M270</f>
        <v>2397.2439732359735</v>
      </c>
      <c r="N270" s="8">
        <f>'Christopher-Custodial'!N270+'Carley-Custodial'!N270</f>
        <v>79684.470409194328</v>
      </c>
      <c r="S270" s="6">
        <f t="shared" si="63"/>
        <v>175</v>
      </c>
      <c r="T270" s="6">
        <f t="shared" si="64"/>
        <v>0</v>
      </c>
      <c r="U270" s="6">
        <f t="shared" si="65"/>
        <v>175</v>
      </c>
    </row>
    <row r="271" spans="1:21" x14ac:dyDescent="0.25">
      <c r="A271" s="11">
        <v>43585</v>
      </c>
      <c r="B271" s="5">
        <f t="shared" si="60"/>
        <v>52</v>
      </c>
      <c r="C271" s="5">
        <f t="shared" si="61"/>
        <v>27</v>
      </c>
      <c r="D271" s="5">
        <f t="shared" si="62"/>
        <v>24</v>
      </c>
      <c r="E271" s="8">
        <f>'Christopher-Custodial'!E271+'Carley-Custodial'!E271</f>
        <v>175</v>
      </c>
      <c r="F271" s="8">
        <f>'Christopher-Custodial'!F271+'Carley-Custodial'!F271</f>
        <v>0</v>
      </c>
      <c r="G271" s="8">
        <f>'Christopher-Custodial'!G271+'Carley-Custodial'!G271</f>
        <v>0</v>
      </c>
      <c r="H271" s="8">
        <f>'Christopher-Custodial'!H271+'Carley-Custodial'!H271</f>
        <v>-750</v>
      </c>
      <c r="I271" s="8">
        <f>'Christopher-Custodial'!I271+'Carley-Custodial'!I271</f>
        <v>-2149.2092018025146</v>
      </c>
      <c r="J271" s="8">
        <f>'Christopher-Custodial'!J271+'Carley-Custodial'!J271</f>
        <v>796.84470409194319</v>
      </c>
      <c r="K271" s="8">
        <f>'Christopher-Custodial'!K271+'Carley-Custodial'!K271</f>
        <v>0</v>
      </c>
      <c r="L271" s="8">
        <f>'Christopher-Custodial'!L271+'Carley-Custodial'!L271</f>
        <v>70225</v>
      </c>
      <c r="M271" s="8">
        <f>'Christopher-Custodial'!M271+'Carley-Custodial'!M271</f>
        <v>3194.0886773279167</v>
      </c>
      <c r="N271" s="8">
        <f>'Christopher-Custodial'!N271+'Carley-Custodial'!N271</f>
        <v>77757.105911483741</v>
      </c>
      <c r="S271" s="6">
        <f t="shared" si="63"/>
        <v>175</v>
      </c>
      <c r="T271" s="6">
        <f t="shared" si="64"/>
        <v>0</v>
      </c>
      <c r="U271" s="6">
        <f t="shared" si="65"/>
        <v>175</v>
      </c>
    </row>
    <row r="272" spans="1:21" x14ac:dyDescent="0.25">
      <c r="A272" s="11">
        <v>43616</v>
      </c>
      <c r="B272" s="5">
        <f t="shared" si="60"/>
        <v>52</v>
      </c>
      <c r="C272" s="5">
        <f t="shared" si="61"/>
        <v>27</v>
      </c>
      <c r="D272" s="5">
        <f t="shared" si="62"/>
        <v>24</v>
      </c>
      <c r="E272" s="8">
        <f>'Christopher-Custodial'!E272+'Carley-Custodial'!E272</f>
        <v>175</v>
      </c>
      <c r="F272" s="8">
        <f>'Christopher-Custodial'!F272+'Carley-Custodial'!F272</f>
        <v>0</v>
      </c>
      <c r="G272" s="8">
        <f>'Christopher-Custodial'!G272+'Carley-Custodial'!G272</f>
        <v>0</v>
      </c>
      <c r="H272" s="8">
        <f>'Christopher-Custodial'!H272+'Carley-Custodial'!H272</f>
        <v>-750</v>
      </c>
      <c r="I272" s="8">
        <f>'Christopher-Custodial'!I272+'Carley-Custodial'!I272</f>
        <v>-617.19785392780841</v>
      </c>
      <c r="J272" s="8">
        <f>'Christopher-Custodial'!J272+'Carley-Custodial'!J272</f>
        <v>777.57105911483745</v>
      </c>
      <c r="K272" s="8">
        <f>'Christopher-Custodial'!K272+'Carley-Custodial'!K272</f>
        <v>0</v>
      </c>
      <c r="L272" s="8">
        <f>'Christopher-Custodial'!L272+'Carley-Custodial'!L272</f>
        <v>70400</v>
      </c>
      <c r="M272" s="8">
        <f>'Christopher-Custodial'!M272+'Carley-Custodial'!M272</f>
        <v>3971.6597364427544</v>
      </c>
      <c r="N272" s="8">
        <f>'Christopher-Custodial'!N272+'Carley-Custodial'!N272</f>
        <v>77342.479116670773</v>
      </c>
      <c r="P272" s="8">
        <f>M272</f>
        <v>3971.6597364427544</v>
      </c>
      <c r="Q272" s="8">
        <f>'Christopher-Custodial'!Q272+'Carley-Custodial'!Q272</f>
        <v>617.19785392780841</v>
      </c>
      <c r="S272" s="6">
        <f t="shared" si="63"/>
        <v>175</v>
      </c>
      <c r="T272" s="6">
        <f t="shared" si="64"/>
        <v>0</v>
      </c>
      <c r="U272" s="6">
        <f t="shared" si="65"/>
        <v>175</v>
      </c>
    </row>
    <row r="273" spans="1:17" x14ac:dyDescent="0.25">
      <c r="A273" s="1"/>
      <c r="C273" s="4"/>
      <c r="D273" s="4"/>
    </row>
    <row r="274" spans="1:17" x14ac:dyDescent="0.25">
      <c r="A274" s="1"/>
      <c r="C274" s="4"/>
      <c r="D274" s="4"/>
      <c r="E274" s="8">
        <f t="shared" ref="E274:Q274" si="66">SUM(E8:E272)</f>
        <v>63675</v>
      </c>
      <c r="F274" s="8">
        <f t="shared" si="66"/>
        <v>5100</v>
      </c>
      <c r="G274" s="8">
        <f t="shared" si="66"/>
        <v>5200</v>
      </c>
      <c r="H274" s="8">
        <f t="shared" si="66"/>
        <v>-108750</v>
      </c>
      <c r="I274" s="8">
        <f t="shared" si="66"/>
        <v>-27851.964643424533</v>
      </c>
      <c r="J274" s="8">
        <f t="shared" si="66"/>
        <v>138921.58766009536</v>
      </c>
      <c r="O274" s="8"/>
      <c r="P274" s="8">
        <f t="shared" si="66"/>
        <v>139435.44376009534</v>
      </c>
      <c r="Q274" s="8">
        <f t="shared" si="66"/>
        <v>27910.034143424531</v>
      </c>
    </row>
    <row r="275" spans="1:17" x14ac:dyDescent="0.25">
      <c r="A275" s="1"/>
      <c r="C275" s="4"/>
      <c r="D275" s="4"/>
    </row>
    <row r="276" spans="1:17" x14ac:dyDescent="0.25">
      <c r="A276" s="1"/>
      <c r="C276" s="4"/>
      <c r="D276" s="4"/>
    </row>
    <row r="277" spans="1:17" x14ac:dyDescent="0.25">
      <c r="A277" s="1"/>
      <c r="C277" s="4"/>
      <c r="D277" s="4"/>
    </row>
    <row r="278" spans="1:17" x14ac:dyDescent="0.25">
      <c r="A278" s="1"/>
      <c r="C278" s="4"/>
      <c r="D278" s="4"/>
    </row>
    <row r="279" spans="1:17" x14ac:dyDescent="0.25">
      <c r="A279" s="1"/>
      <c r="C279" s="4"/>
      <c r="D279" s="4"/>
    </row>
    <row r="280" spans="1:17" x14ac:dyDescent="0.25">
      <c r="A280" s="1"/>
      <c r="C280" s="4"/>
      <c r="D280" s="4"/>
    </row>
    <row r="281" spans="1:17" x14ac:dyDescent="0.25">
      <c r="A281" s="1"/>
      <c r="C281" s="4"/>
      <c r="D281" s="4"/>
    </row>
    <row r="282" spans="1:17" x14ac:dyDescent="0.25">
      <c r="A282" s="1"/>
      <c r="C282" s="4"/>
      <c r="D282" s="4"/>
    </row>
    <row r="283" spans="1:17" x14ac:dyDescent="0.25">
      <c r="A283" s="1"/>
    </row>
    <row r="284" spans="1:17" x14ac:dyDescent="0.25">
      <c r="A284" s="1"/>
    </row>
    <row r="285" spans="1:17" x14ac:dyDescent="0.25">
      <c r="A285" s="1"/>
    </row>
    <row r="286" spans="1:17" x14ac:dyDescent="0.25">
      <c r="A286" s="1"/>
    </row>
    <row r="287" spans="1:17" x14ac:dyDescent="0.25">
      <c r="A287" s="1"/>
    </row>
    <row r="288" spans="1:17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2"/>
  <sheetViews>
    <sheetView zoomScale="70" workbookViewId="0">
      <pane ySplit="3" topLeftCell="A4" activePane="bottomLeft" state="frozen"/>
      <selection pane="bottomLeft" activeCell="K32" sqref="K32"/>
    </sheetView>
  </sheetViews>
  <sheetFormatPr defaultRowHeight="13.2" x14ac:dyDescent="0.25"/>
  <cols>
    <col min="1" max="1" width="10.33203125" style="11" bestFit="1" customWidth="1"/>
    <col min="2" max="3" width="6.6640625" customWidth="1"/>
    <col min="4" max="4" width="7.33203125" bestFit="1" customWidth="1"/>
    <col min="5" max="5" width="8.6640625" style="8" customWidth="1"/>
    <col min="6" max="6" width="6.33203125" style="8" customWidth="1"/>
    <col min="7" max="7" width="6.44140625" style="8" customWidth="1"/>
    <col min="8" max="8" width="10.44140625" style="8" customWidth="1"/>
    <col min="9" max="9" width="6.109375" style="8" customWidth="1"/>
    <col min="10" max="10" width="9.6640625" style="8" customWidth="1"/>
    <col min="11" max="11" width="7.6640625" style="8" bestFit="1" customWidth="1"/>
    <col min="12" max="13" width="8.6640625" style="8" customWidth="1"/>
    <col min="14" max="14" width="9.6640625" style="8" customWidth="1"/>
    <col min="15" max="15" width="2.33203125" customWidth="1"/>
  </cols>
  <sheetData>
    <row r="1" spans="1:14" x14ac:dyDescent="0.25">
      <c r="B1" s="1">
        <v>24563</v>
      </c>
      <c r="C1" s="1">
        <v>33695</v>
      </c>
      <c r="D1" s="1">
        <v>34731</v>
      </c>
      <c r="J1" s="9">
        <v>0.12</v>
      </c>
      <c r="K1" s="9"/>
    </row>
    <row r="2" spans="1:14" s="2" customFormat="1" x14ac:dyDescent="0.25">
      <c r="A2" s="10"/>
      <c r="E2" s="6"/>
      <c r="F2" s="6"/>
      <c r="G2" s="6" t="s">
        <v>0</v>
      </c>
      <c r="H2" s="6"/>
      <c r="I2" s="6" t="s">
        <v>1</v>
      </c>
      <c r="J2" s="2" t="s">
        <v>2</v>
      </c>
      <c r="K2" s="2" t="s">
        <v>3</v>
      </c>
      <c r="L2" s="6"/>
      <c r="M2" s="6" t="s">
        <v>4</v>
      </c>
      <c r="N2" s="6"/>
    </row>
    <row r="3" spans="1:14" s="2" customFormat="1" x14ac:dyDescent="0.25">
      <c r="A3" s="10"/>
      <c r="B3" s="3" t="s">
        <v>6</v>
      </c>
      <c r="C3" s="3" t="s">
        <v>7</v>
      </c>
      <c r="D3" s="3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14</v>
      </c>
      <c r="L3" s="7" t="s">
        <v>15</v>
      </c>
      <c r="M3" s="7" t="s">
        <v>14</v>
      </c>
      <c r="N3" s="7" t="s">
        <v>16</v>
      </c>
    </row>
    <row r="4" spans="1:14" s="2" customFormat="1" x14ac:dyDescent="0.25">
      <c r="A4" s="10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s="2" customFormat="1" x14ac:dyDescent="0.25">
      <c r="A5" s="11"/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8">
        <v>0</v>
      </c>
    </row>
    <row r="6" spans="1:14" s="2" customFormat="1" x14ac:dyDescent="0.25">
      <c r="A6" s="11">
        <v>35520</v>
      </c>
      <c r="B6" s="5">
        <f t="shared" ref="B6:B15" si="0">ROUND((A6-$B$1-210)/365,0)</f>
        <v>29</v>
      </c>
      <c r="C6" s="5">
        <f t="shared" ref="C6:C15" si="1">ROUND((A6-$C$1-210)/365,0)</f>
        <v>4</v>
      </c>
      <c r="D6" s="5">
        <f t="shared" ref="D6:D15" si="2">ROUND((A6-$D$1-210)/365,0)</f>
        <v>2</v>
      </c>
      <c r="E6" s="13"/>
      <c r="F6" s="13"/>
      <c r="G6" s="13"/>
      <c r="H6" s="13"/>
      <c r="I6" s="13"/>
      <c r="J6" s="8">
        <f t="shared" ref="J6:J15" si="3">N5*$J$1/12</f>
        <v>0</v>
      </c>
      <c r="K6" s="13"/>
      <c r="L6" s="8">
        <f>E6</f>
        <v>0</v>
      </c>
      <c r="M6" s="8">
        <v>0</v>
      </c>
      <c r="N6" s="8">
        <f>IF(K6=0,N5+E6+F6+G6+H6+I6,N5+E6+F6+G6+H6+I6+K6)</f>
        <v>0</v>
      </c>
    </row>
    <row r="7" spans="1:14" x14ac:dyDescent="0.25">
      <c r="A7" s="11">
        <v>35550</v>
      </c>
      <c r="B7" s="5">
        <f t="shared" si="0"/>
        <v>30</v>
      </c>
      <c r="C7" s="5">
        <f t="shared" si="1"/>
        <v>5</v>
      </c>
      <c r="D7" s="5">
        <f t="shared" si="2"/>
        <v>2</v>
      </c>
      <c r="E7" s="13"/>
      <c r="F7" s="13"/>
      <c r="G7" s="13"/>
      <c r="H7" s="13"/>
      <c r="I7" s="13"/>
      <c r="J7" s="8">
        <f t="shared" si="3"/>
        <v>0</v>
      </c>
      <c r="K7" s="13"/>
      <c r="L7" s="8">
        <f>E7</f>
        <v>0</v>
      </c>
      <c r="M7" s="8">
        <v>0</v>
      </c>
      <c r="N7" s="8">
        <f>IF(K7=0,N6+E7+F7+G7+H7+I7,N6+E7+F7+G7+H7+I7+K7)</f>
        <v>0</v>
      </c>
    </row>
    <row r="8" spans="1:14" x14ac:dyDescent="0.25">
      <c r="A8" s="11">
        <v>35581</v>
      </c>
      <c r="B8" s="5">
        <f t="shared" si="0"/>
        <v>30</v>
      </c>
      <c r="C8" s="5">
        <f t="shared" si="1"/>
        <v>5</v>
      </c>
      <c r="D8" s="5">
        <f t="shared" si="2"/>
        <v>2</v>
      </c>
      <c r="E8" s="13"/>
      <c r="F8" s="13"/>
      <c r="G8" s="13"/>
      <c r="H8" s="13"/>
      <c r="I8" s="13"/>
      <c r="J8" s="8">
        <f t="shared" si="3"/>
        <v>0</v>
      </c>
      <c r="K8" s="13"/>
      <c r="L8" s="8">
        <f>E8</f>
        <v>0</v>
      </c>
      <c r="M8" s="8">
        <v>0</v>
      </c>
      <c r="N8" s="8">
        <f>IF(K8=0,N7+E8+F8+G8+H8+I8,N7+E8+F8+G8+H8+I8+K8)</f>
        <v>0</v>
      </c>
    </row>
    <row r="9" spans="1:14" x14ac:dyDescent="0.25">
      <c r="A9" s="11">
        <v>35611</v>
      </c>
      <c r="B9" s="5">
        <f t="shared" si="0"/>
        <v>30</v>
      </c>
      <c r="C9" s="5">
        <f t="shared" si="1"/>
        <v>5</v>
      </c>
      <c r="D9" s="5">
        <f t="shared" si="2"/>
        <v>2</v>
      </c>
      <c r="E9" s="13"/>
      <c r="F9" s="13"/>
      <c r="G9" s="13"/>
      <c r="H9" s="13"/>
      <c r="I9" s="13"/>
      <c r="J9" s="8">
        <f t="shared" si="3"/>
        <v>0</v>
      </c>
      <c r="K9" s="13"/>
      <c r="L9" s="8">
        <f t="shared" ref="L9:L15" si="4">L8+E9</f>
        <v>0</v>
      </c>
      <c r="M9" s="8">
        <v>0</v>
      </c>
      <c r="N9" s="8">
        <f>IF(K9=0,N8+E9+F9+G9+H9+I9,N8+E9+F9+G9+H9+I9+K9)</f>
        <v>0</v>
      </c>
    </row>
    <row r="10" spans="1:14" x14ac:dyDescent="0.25">
      <c r="A10" s="11">
        <v>35642</v>
      </c>
      <c r="B10" s="5">
        <f t="shared" si="0"/>
        <v>30</v>
      </c>
      <c r="C10" s="5">
        <f t="shared" si="1"/>
        <v>5</v>
      </c>
      <c r="D10" s="5">
        <f t="shared" si="2"/>
        <v>2</v>
      </c>
      <c r="E10" s="13"/>
      <c r="F10" s="13"/>
      <c r="G10" s="13"/>
      <c r="H10" s="13"/>
      <c r="I10" s="13"/>
      <c r="J10" s="8">
        <f t="shared" si="3"/>
        <v>0</v>
      </c>
      <c r="K10" s="13"/>
      <c r="L10" s="8">
        <f t="shared" si="4"/>
        <v>0</v>
      </c>
      <c r="M10" s="8">
        <v>0</v>
      </c>
      <c r="N10" s="8">
        <f>IF(K10=0,N9+E10+F10+G10+H10+I10,N9+E10+F10+G10+H10+I10+K10)</f>
        <v>0</v>
      </c>
    </row>
    <row r="11" spans="1:14" x14ac:dyDescent="0.25">
      <c r="A11" s="11">
        <v>35673</v>
      </c>
      <c r="B11" s="5">
        <f t="shared" si="0"/>
        <v>30</v>
      </c>
      <c r="C11" s="5">
        <f t="shared" si="1"/>
        <v>5</v>
      </c>
      <c r="D11" s="5">
        <f t="shared" si="2"/>
        <v>2</v>
      </c>
      <c r="E11" s="13"/>
      <c r="F11" s="13"/>
      <c r="G11" s="13"/>
      <c r="H11" s="13"/>
      <c r="I11" s="13"/>
      <c r="J11" s="8">
        <f t="shared" si="3"/>
        <v>0</v>
      </c>
      <c r="K11" s="13"/>
      <c r="L11" s="8">
        <f t="shared" si="4"/>
        <v>0</v>
      </c>
      <c r="M11" s="8">
        <f>IF(K11=0,M10+J11,M10+K11)</f>
        <v>0</v>
      </c>
      <c r="N11" s="8">
        <f>IF(K11=0,N10+E11+F11+G11+H11+I11+J11,N10+E11+F11+G11+H11+I11+K11)</f>
        <v>0</v>
      </c>
    </row>
    <row r="12" spans="1:14" x14ac:dyDescent="0.25">
      <c r="A12" s="11">
        <v>35703</v>
      </c>
      <c r="B12" s="5">
        <f t="shared" si="0"/>
        <v>30</v>
      </c>
      <c r="C12" s="5">
        <f t="shared" si="1"/>
        <v>5</v>
      </c>
      <c r="D12" s="5">
        <f t="shared" si="2"/>
        <v>2</v>
      </c>
      <c r="E12" s="13"/>
      <c r="F12" s="13"/>
      <c r="G12" s="13"/>
      <c r="H12" s="13"/>
      <c r="I12" s="13"/>
      <c r="J12" s="8">
        <f t="shared" si="3"/>
        <v>0</v>
      </c>
      <c r="K12" s="13"/>
      <c r="L12" s="8">
        <f t="shared" si="4"/>
        <v>0</v>
      </c>
      <c r="M12" s="8">
        <f>IF(K12=0,M11+J12,M11+K12)</f>
        <v>0</v>
      </c>
      <c r="N12" s="8">
        <f>IF(K12=0,N11+E12+F12+G12+H12+I12+J12,N11+E12+F12+G12+H12+I12+K12)</f>
        <v>0</v>
      </c>
    </row>
    <row r="13" spans="1:14" x14ac:dyDescent="0.25">
      <c r="A13" s="11">
        <v>35734</v>
      </c>
      <c r="B13" s="5">
        <f t="shared" si="0"/>
        <v>30</v>
      </c>
      <c r="C13" s="5">
        <f t="shared" si="1"/>
        <v>5</v>
      </c>
      <c r="D13" s="5">
        <f t="shared" si="2"/>
        <v>2</v>
      </c>
      <c r="E13" s="13"/>
      <c r="F13" s="13"/>
      <c r="G13" s="13"/>
      <c r="H13" s="13"/>
      <c r="I13" s="13"/>
      <c r="J13" s="8">
        <f t="shared" si="3"/>
        <v>0</v>
      </c>
      <c r="K13" s="13"/>
      <c r="L13" s="8">
        <f t="shared" si="4"/>
        <v>0</v>
      </c>
      <c r="M13" s="8">
        <f>IF(K13=0,M12+J13,M12+K13)</f>
        <v>0</v>
      </c>
      <c r="N13" s="8">
        <f>IF(K13=0,N12+E13+F13+G13+H13+I13+J13,N12+E13+F13+G13+H13+I13+K13)</f>
        <v>0</v>
      </c>
    </row>
    <row r="14" spans="1:14" x14ac:dyDescent="0.25">
      <c r="A14" s="11">
        <v>35764</v>
      </c>
      <c r="B14" s="5">
        <f t="shared" si="0"/>
        <v>30</v>
      </c>
      <c r="C14" s="5">
        <f t="shared" si="1"/>
        <v>5</v>
      </c>
      <c r="D14" s="5">
        <f t="shared" si="2"/>
        <v>2</v>
      </c>
      <c r="E14" s="13"/>
      <c r="F14" s="13"/>
      <c r="G14" s="13"/>
      <c r="H14" s="13"/>
      <c r="I14" s="13"/>
      <c r="J14" s="8">
        <f t="shared" si="3"/>
        <v>0</v>
      </c>
      <c r="K14" s="13"/>
      <c r="L14" s="8">
        <f t="shared" si="4"/>
        <v>0</v>
      </c>
      <c r="M14" s="8">
        <f>IF(K14=0,M13+J14,M13+K14)</f>
        <v>0</v>
      </c>
      <c r="N14" s="8">
        <f>IF(K14=0,N13+E14+F14+G14+H14+I14+J14,N13+E14+F14+G14+H14+I14+K14)</f>
        <v>0</v>
      </c>
    </row>
    <row r="15" spans="1:14" x14ac:dyDescent="0.25">
      <c r="A15" s="11">
        <v>35795</v>
      </c>
      <c r="B15" s="5">
        <f t="shared" si="0"/>
        <v>30</v>
      </c>
      <c r="C15" s="5">
        <f t="shared" si="1"/>
        <v>5</v>
      </c>
      <c r="D15" s="5">
        <f t="shared" si="2"/>
        <v>2</v>
      </c>
      <c r="E15" s="13"/>
      <c r="F15" s="13"/>
      <c r="G15" s="13"/>
      <c r="H15" s="13"/>
      <c r="I15" s="13"/>
      <c r="J15" s="8">
        <f t="shared" si="3"/>
        <v>0</v>
      </c>
      <c r="K15" s="13"/>
      <c r="L15" s="8">
        <f t="shared" si="4"/>
        <v>0</v>
      </c>
      <c r="M15" s="8">
        <f>IF(K15=0,M14+J15,M14+K15)</f>
        <v>0</v>
      </c>
      <c r="N15" s="8">
        <f>IF(K15=0,N14+E15+F15+G15+H15+I15+J15,N14+E15+F15+G15+H15+I15+K15)</f>
        <v>0</v>
      </c>
    </row>
    <row r="16" spans="1:14" x14ac:dyDescent="0.25">
      <c r="A16" s="11">
        <v>35826</v>
      </c>
      <c r="B16" s="5">
        <f t="shared" ref="B16:B21" si="5">ROUND((A16-$B$1-210)/365,0)</f>
        <v>30</v>
      </c>
      <c r="C16" s="5">
        <f t="shared" ref="C16:C21" si="6">ROUND((A16-$C$1-210)/365,0)</f>
        <v>5</v>
      </c>
      <c r="D16" s="5">
        <f t="shared" ref="D16:D21" si="7">ROUND((A16-$D$1-210)/365,0)</f>
        <v>2</v>
      </c>
      <c r="E16" s="13"/>
      <c r="F16" s="13"/>
      <c r="G16" s="13"/>
      <c r="H16" s="13"/>
      <c r="I16" s="13"/>
      <c r="J16" s="8">
        <f t="shared" ref="J16:J79" si="8">N15*$J$1/12</f>
        <v>0</v>
      </c>
      <c r="L16" s="8">
        <f t="shared" ref="L16:L24" si="9">L15+E16</f>
        <v>0</v>
      </c>
      <c r="M16" s="8">
        <f>IF(K16=0,J16,K16)</f>
        <v>0</v>
      </c>
      <c r="N16" s="8">
        <f t="shared" ref="N16:N26" si="10">IF(K16=0,N15+E16+F16+G16+H16+I16+J16,N15+E16+F16+G16+H16+I16+K16)</f>
        <v>0</v>
      </c>
    </row>
    <row r="17" spans="1:14" x14ac:dyDescent="0.25">
      <c r="A17" s="11">
        <v>35854</v>
      </c>
      <c r="B17" s="5">
        <f t="shared" si="5"/>
        <v>30</v>
      </c>
      <c r="C17" s="5">
        <f t="shared" si="6"/>
        <v>5</v>
      </c>
      <c r="D17" s="5">
        <f t="shared" si="7"/>
        <v>3</v>
      </c>
      <c r="E17" s="13"/>
      <c r="F17" s="13"/>
      <c r="G17" s="13"/>
      <c r="H17" s="13"/>
      <c r="I17" s="13"/>
      <c r="J17" s="8">
        <f t="shared" si="8"/>
        <v>0</v>
      </c>
      <c r="L17" s="8">
        <f t="shared" si="9"/>
        <v>0</v>
      </c>
      <c r="M17" s="8">
        <f t="shared" ref="M17:M26" si="11">IF(K17=0,M16+J17,M16+K17)</f>
        <v>0</v>
      </c>
      <c r="N17" s="8">
        <f t="shared" si="10"/>
        <v>0</v>
      </c>
    </row>
    <row r="18" spans="1:14" x14ac:dyDescent="0.25">
      <c r="A18" s="11">
        <v>35885</v>
      </c>
      <c r="B18" s="5">
        <f t="shared" si="5"/>
        <v>30</v>
      </c>
      <c r="C18" s="5">
        <f t="shared" si="6"/>
        <v>5</v>
      </c>
      <c r="D18" s="5">
        <f t="shared" si="7"/>
        <v>3</v>
      </c>
      <c r="E18" s="13"/>
      <c r="F18" s="13"/>
      <c r="G18" s="13"/>
      <c r="H18" s="13"/>
      <c r="I18" s="13"/>
      <c r="J18" s="8">
        <f t="shared" si="8"/>
        <v>0</v>
      </c>
      <c r="L18" s="8">
        <f t="shared" si="9"/>
        <v>0</v>
      </c>
      <c r="M18" s="8">
        <f t="shared" si="11"/>
        <v>0</v>
      </c>
      <c r="N18" s="8">
        <f t="shared" si="10"/>
        <v>0</v>
      </c>
    </row>
    <row r="19" spans="1:14" x14ac:dyDescent="0.25">
      <c r="A19" s="11">
        <v>35915</v>
      </c>
      <c r="B19" s="5">
        <f t="shared" si="5"/>
        <v>31</v>
      </c>
      <c r="C19" s="5">
        <f t="shared" si="6"/>
        <v>6</v>
      </c>
      <c r="D19" s="5">
        <f t="shared" si="7"/>
        <v>3</v>
      </c>
      <c r="E19" s="13"/>
      <c r="F19" s="13"/>
      <c r="G19" s="13"/>
      <c r="H19" s="13"/>
      <c r="I19" s="13"/>
      <c r="J19" s="8">
        <f t="shared" si="8"/>
        <v>0</v>
      </c>
      <c r="L19" s="8">
        <f t="shared" si="9"/>
        <v>0</v>
      </c>
      <c r="M19" s="8">
        <f t="shared" si="11"/>
        <v>0</v>
      </c>
      <c r="N19" s="8">
        <f t="shared" si="10"/>
        <v>0</v>
      </c>
    </row>
    <row r="20" spans="1:14" x14ac:dyDescent="0.25">
      <c r="A20" s="11">
        <v>35946</v>
      </c>
      <c r="B20" s="5">
        <f t="shared" si="5"/>
        <v>31</v>
      </c>
      <c r="C20" s="5">
        <f t="shared" si="6"/>
        <v>6</v>
      </c>
      <c r="D20" s="5">
        <f t="shared" si="7"/>
        <v>3</v>
      </c>
      <c r="E20" s="13">
        <v>500</v>
      </c>
      <c r="F20" s="13"/>
      <c r="G20" s="13"/>
      <c r="H20" s="13"/>
      <c r="I20" s="13"/>
      <c r="J20" s="8">
        <f t="shared" si="8"/>
        <v>0</v>
      </c>
      <c r="L20" s="8">
        <f t="shared" si="9"/>
        <v>500</v>
      </c>
      <c r="M20" s="8">
        <f t="shared" si="11"/>
        <v>0</v>
      </c>
      <c r="N20" s="8">
        <f t="shared" si="10"/>
        <v>500</v>
      </c>
    </row>
    <row r="21" spans="1:14" x14ac:dyDescent="0.25">
      <c r="A21" s="11">
        <v>35976</v>
      </c>
      <c r="B21" s="5">
        <f t="shared" si="5"/>
        <v>31</v>
      </c>
      <c r="C21" s="5">
        <f t="shared" si="6"/>
        <v>6</v>
      </c>
      <c r="D21" s="5">
        <f t="shared" si="7"/>
        <v>3</v>
      </c>
      <c r="E21" s="13"/>
      <c r="F21" s="13"/>
      <c r="G21" s="13"/>
      <c r="H21" s="13"/>
      <c r="I21" s="13"/>
      <c r="J21" s="8">
        <f t="shared" si="8"/>
        <v>5</v>
      </c>
      <c r="K21" s="8">
        <v>8.8000000000000007</v>
      </c>
      <c r="L21" s="8">
        <f t="shared" si="9"/>
        <v>500</v>
      </c>
      <c r="M21" s="8">
        <f t="shared" si="11"/>
        <v>8.8000000000000007</v>
      </c>
      <c r="N21" s="8">
        <f t="shared" si="10"/>
        <v>508.8</v>
      </c>
    </row>
    <row r="22" spans="1:14" x14ac:dyDescent="0.25">
      <c r="A22" s="11">
        <v>36007</v>
      </c>
      <c r="B22" s="5">
        <f t="shared" ref="B22:B37" si="12">ROUND((A22-$B$1-210)/365,0)</f>
        <v>31</v>
      </c>
      <c r="C22" s="5">
        <f t="shared" ref="C22:C37" si="13">ROUND((A22-$C$1-210)/365,0)</f>
        <v>6</v>
      </c>
      <c r="D22" s="5">
        <f t="shared" ref="D22:D37" si="14">ROUND((A22-$D$1-210)/365,0)</f>
        <v>3</v>
      </c>
      <c r="E22" s="13"/>
      <c r="F22" s="13"/>
      <c r="G22" s="13"/>
      <c r="H22" s="13"/>
      <c r="I22" s="13"/>
      <c r="J22" s="8">
        <f t="shared" si="8"/>
        <v>5.0880000000000001</v>
      </c>
      <c r="K22" s="8">
        <v>5.09</v>
      </c>
      <c r="L22" s="8">
        <f t="shared" si="9"/>
        <v>500</v>
      </c>
      <c r="M22" s="8">
        <f t="shared" si="11"/>
        <v>13.89</v>
      </c>
      <c r="N22" s="8">
        <f t="shared" si="10"/>
        <v>513.89</v>
      </c>
    </row>
    <row r="23" spans="1:14" x14ac:dyDescent="0.25">
      <c r="A23" s="11">
        <v>36038</v>
      </c>
      <c r="B23" s="5">
        <f t="shared" si="12"/>
        <v>31</v>
      </c>
      <c r="C23" s="5">
        <f t="shared" si="13"/>
        <v>6</v>
      </c>
      <c r="D23" s="5">
        <f t="shared" si="14"/>
        <v>3</v>
      </c>
      <c r="E23" s="13"/>
      <c r="F23" s="13"/>
      <c r="G23" s="13"/>
      <c r="H23" s="13"/>
      <c r="I23" s="13"/>
      <c r="J23" s="8">
        <f t="shared" si="8"/>
        <v>5.1388999999999996</v>
      </c>
      <c r="K23" s="8">
        <v>5.14</v>
      </c>
      <c r="L23" s="8">
        <f t="shared" si="9"/>
        <v>500</v>
      </c>
      <c r="M23" s="8">
        <f t="shared" si="11"/>
        <v>19.03</v>
      </c>
      <c r="N23" s="8">
        <f t="shared" si="10"/>
        <v>519.03</v>
      </c>
    </row>
    <row r="24" spans="1:14" x14ac:dyDescent="0.25">
      <c r="A24" s="11">
        <v>36068</v>
      </c>
      <c r="B24" s="5">
        <f t="shared" si="12"/>
        <v>31</v>
      </c>
      <c r="C24" s="5">
        <f t="shared" si="13"/>
        <v>6</v>
      </c>
      <c r="D24" s="5">
        <f t="shared" si="14"/>
        <v>3</v>
      </c>
      <c r="E24" s="13"/>
      <c r="F24" s="13"/>
      <c r="G24" s="13"/>
      <c r="H24" s="13"/>
      <c r="I24" s="13"/>
      <c r="J24" s="8">
        <f t="shared" si="8"/>
        <v>5.1902999999999997</v>
      </c>
      <c r="K24" s="8">
        <v>184.62</v>
      </c>
      <c r="L24" s="8">
        <f t="shared" si="9"/>
        <v>500</v>
      </c>
      <c r="M24" s="8">
        <f t="shared" si="11"/>
        <v>203.65</v>
      </c>
      <c r="N24" s="8">
        <f t="shared" si="10"/>
        <v>703.65</v>
      </c>
    </row>
    <row r="25" spans="1:14" x14ac:dyDescent="0.25">
      <c r="A25" s="11">
        <v>36099</v>
      </c>
      <c r="B25" s="5">
        <f t="shared" si="12"/>
        <v>31</v>
      </c>
      <c r="C25" s="5">
        <f t="shared" si="13"/>
        <v>6</v>
      </c>
      <c r="D25" s="5">
        <f t="shared" si="14"/>
        <v>3</v>
      </c>
      <c r="E25" s="13"/>
      <c r="F25" s="13"/>
      <c r="G25" s="13"/>
      <c r="H25" s="13"/>
      <c r="I25" s="13"/>
      <c r="J25" s="8">
        <f t="shared" si="8"/>
        <v>7.0364999999999993</v>
      </c>
      <c r="K25" s="8">
        <v>-1.89</v>
      </c>
      <c r="L25" s="8">
        <f t="shared" ref="L25:L40" si="15">L24+E25</f>
        <v>500</v>
      </c>
      <c r="M25" s="8">
        <f t="shared" si="11"/>
        <v>201.76000000000002</v>
      </c>
      <c r="N25" s="8">
        <f t="shared" si="10"/>
        <v>701.76</v>
      </c>
    </row>
    <row r="26" spans="1:14" x14ac:dyDescent="0.25">
      <c r="A26" s="11">
        <v>36129</v>
      </c>
      <c r="B26" s="5">
        <f t="shared" si="12"/>
        <v>31</v>
      </c>
      <c r="C26" s="5">
        <f t="shared" si="13"/>
        <v>6</v>
      </c>
      <c r="D26" s="5">
        <f t="shared" si="14"/>
        <v>3</v>
      </c>
      <c r="E26" s="13"/>
      <c r="F26" s="13"/>
      <c r="G26" s="13"/>
      <c r="H26" s="13"/>
      <c r="I26" s="13"/>
      <c r="J26" s="8">
        <f t="shared" si="8"/>
        <v>7.0175999999999989</v>
      </c>
      <c r="K26" s="8">
        <v>-46.88</v>
      </c>
      <c r="L26" s="8">
        <f t="shared" si="15"/>
        <v>500</v>
      </c>
      <c r="M26" s="8">
        <f t="shared" si="11"/>
        <v>154.88000000000002</v>
      </c>
      <c r="N26" s="8">
        <f t="shared" si="10"/>
        <v>654.88</v>
      </c>
    </row>
    <row r="27" spans="1:14" x14ac:dyDescent="0.25">
      <c r="A27" s="11">
        <v>36160</v>
      </c>
      <c r="B27" s="5">
        <f t="shared" si="12"/>
        <v>31</v>
      </c>
      <c r="C27" s="5">
        <f t="shared" si="13"/>
        <v>6</v>
      </c>
      <c r="D27" s="5">
        <f t="shared" si="14"/>
        <v>3</v>
      </c>
      <c r="E27" s="13"/>
      <c r="F27" s="13"/>
      <c r="G27" s="13"/>
      <c r="H27" s="13"/>
      <c r="I27" s="13"/>
      <c r="J27" s="8">
        <f t="shared" si="8"/>
        <v>6.5488</v>
      </c>
      <c r="K27" s="8">
        <v>124.1</v>
      </c>
      <c r="L27" s="8">
        <f t="shared" si="15"/>
        <v>500</v>
      </c>
      <c r="M27" s="8">
        <f>IF(K27=0,M26+J27,M26+K27)</f>
        <v>278.98</v>
      </c>
      <c r="N27" s="8">
        <f t="shared" ref="N27:N42" si="16">IF(K27=0,N26+E27+F27+G27+H27+I27+J27,N26+E27+F27+G27+H27+I27+K27)</f>
        <v>778.98</v>
      </c>
    </row>
    <row r="28" spans="1:14" x14ac:dyDescent="0.25">
      <c r="A28" s="11">
        <v>36191</v>
      </c>
      <c r="B28" s="5">
        <f t="shared" si="12"/>
        <v>31</v>
      </c>
      <c r="C28" s="5">
        <f t="shared" si="13"/>
        <v>6</v>
      </c>
      <c r="D28" s="5">
        <f t="shared" si="14"/>
        <v>3</v>
      </c>
      <c r="E28" s="13"/>
      <c r="F28" s="13"/>
      <c r="G28" s="13"/>
      <c r="H28" s="13"/>
      <c r="I28" s="13"/>
      <c r="J28" s="8">
        <f t="shared" si="8"/>
        <v>7.7897999999999996</v>
      </c>
      <c r="K28" s="8">
        <v>268.02</v>
      </c>
      <c r="L28" s="8">
        <f t="shared" si="15"/>
        <v>500</v>
      </c>
      <c r="M28" s="8">
        <f>IF(K28=0,J28,K28)</f>
        <v>268.02</v>
      </c>
      <c r="N28" s="8">
        <f t="shared" si="16"/>
        <v>1047</v>
      </c>
    </row>
    <row r="29" spans="1:14" x14ac:dyDescent="0.25">
      <c r="A29" s="11">
        <v>36219</v>
      </c>
      <c r="B29" s="5">
        <f t="shared" si="12"/>
        <v>31</v>
      </c>
      <c r="C29" s="5">
        <f t="shared" si="13"/>
        <v>6</v>
      </c>
      <c r="D29" s="5">
        <f t="shared" si="14"/>
        <v>4</v>
      </c>
      <c r="E29" s="13"/>
      <c r="F29" s="13"/>
      <c r="G29" s="13"/>
      <c r="H29" s="13"/>
      <c r="I29" s="13"/>
      <c r="J29" s="8">
        <f t="shared" si="8"/>
        <v>10.47</v>
      </c>
      <c r="K29" s="8">
        <v>-199</v>
      </c>
      <c r="L29" s="8">
        <f t="shared" si="15"/>
        <v>500</v>
      </c>
      <c r="M29" s="8">
        <f>IF(K29=0,M28+J29,M28+K29)</f>
        <v>69.019999999999982</v>
      </c>
      <c r="N29" s="8">
        <f t="shared" si="16"/>
        <v>848</v>
      </c>
    </row>
    <row r="30" spans="1:14" x14ac:dyDescent="0.25">
      <c r="A30" s="11">
        <v>36250</v>
      </c>
      <c r="B30" s="5">
        <f t="shared" si="12"/>
        <v>31</v>
      </c>
      <c r="C30" s="5">
        <f t="shared" si="13"/>
        <v>6</v>
      </c>
      <c r="D30" s="5">
        <f t="shared" si="14"/>
        <v>4</v>
      </c>
      <c r="E30" s="13"/>
      <c r="F30" s="13"/>
      <c r="G30" s="13"/>
      <c r="H30" s="13"/>
      <c r="I30" s="13"/>
      <c r="J30" s="8">
        <f t="shared" si="8"/>
        <v>8.4799999999999986</v>
      </c>
      <c r="K30" s="8">
        <v>-43</v>
      </c>
      <c r="L30" s="8">
        <f t="shared" si="15"/>
        <v>500</v>
      </c>
      <c r="M30" s="8">
        <f t="shared" ref="M30:M39" si="17">IF(K30=0,M29+J30,M29+K30)</f>
        <v>26.019999999999982</v>
      </c>
      <c r="N30" s="8">
        <f t="shared" si="16"/>
        <v>805</v>
      </c>
    </row>
    <row r="31" spans="1:14" x14ac:dyDescent="0.25">
      <c r="A31" s="11">
        <v>36280</v>
      </c>
      <c r="B31" s="5">
        <f t="shared" si="12"/>
        <v>32</v>
      </c>
      <c r="C31" s="5">
        <f t="shared" si="13"/>
        <v>7</v>
      </c>
      <c r="D31" s="5">
        <f t="shared" si="14"/>
        <v>4</v>
      </c>
      <c r="E31" s="13"/>
      <c r="F31" s="13"/>
      <c r="G31" s="13"/>
      <c r="H31" s="13"/>
      <c r="I31" s="13"/>
      <c r="J31" s="8">
        <f t="shared" si="8"/>
        <v>8.0499999999999989</v>
      </c>
      <c r="K31" s="8">
        <v>66</v>
      </c>
      <c r="L31" s="8">
        <f t="shared" si="15"/>
        <v>500</v>
      </c>
      <c r="M31" s="8">
        <f t="shared" si="17"/>
        <v>92.019999999999982</v>
      </c>
      <c r="N31" s="8">
        <f t="shared" si="16"/>
        <v>871</v>
      </c>
    </row>
    <row r="32" spans="1:14" x14ac:dyDescent="0.25">
      <c r="A32" s="11">
        <v>36311</v>
      </c>
      <c r="B32" s="5">
        <f t="shared" si="12"/>
        <v>32</v>
      </c>
      <c r="C32" s="5">
        <f t="shared" si="13"/>
        <v>7</v>
      </c>
      <c r="D32" s="5">
        <f t="shared" si="14"/>
        <v>4</v>
      </c>
      <c r="E32" s="13">
        <v>500</v>
      </c>
      <c r="F32" s="13"/>
      <c r="G32" s="13"/>
      <c r="H32" s="13"/>
      <c r="I32" s="13"/>
      <c r="J32" s="8">
        <f t="shared" si="8"/>
        <v>8.7099999999999991</v>
      </c>
      <c r="L32" s="8">
        <f t="shared" si="15"/>
        <v>1000</v>
      </c>
      <c r="M32" s="8">
        <f t="shared" si="17"/>
        <v>100.72999999999998</v>
      </c>
      <c r="N32" s="8">
        <f t="shared" si="16"/>
        <v>1379.71</v>
      </c>
    </row>
    <row r="33" spans="1:14" x14ac:dyDescent="0.25">
      <c r="A33" s="11">
        <v>36341</v>
      </c>
      <c r="B33" s="5">
        <f t="shared" si="12"/>
        <v>32</v>
      </c>
      <c r="C33" s="5">
        <f t="shared" si="13"/>
        <v>7</v>
      </c>
      <c r="D33" s="5">
        <f t="shared" si="14"/>
        <v>4</v>
      </c>
      <c r="E33" s="13"/>
      <c r="F33" s="13"/>
      <c r="G33" s="13"/>
      <c r="H33" s="13"/>
      <c r="I33" s="13"/>
      <c r="J33" s="8">
        <f t="shared" si="8"/>
        <v>13.7971</v>
      </c>
      <c r="L33" s="8">
        <f t="shared" si="15"/>
        <v>1000</v>
      </c>
      <c r="M33" s="8">
        <f t="shared" si="17"/>
        <v>114.52709999999998</v>
      </c>
      <c r="N33" s="8">
        <f t="shared" si="16"/>
        <v>1393.5071</v>
      </c>
    </row>
    <row r="34" spans="1:14" x14ac:dyDescent="0.25">
      <c r="A34" s="11">
        <v>36372</v>
      </c>
      <c r="B34" s="5">
        <f t="shared" si="12"/>
        <v>32</v>
      </c>
      <c r="C34" s="5">
        <f t="shared" si="13"/>
        <v>7</v>
      </c>
      <c r="D34" s="5">
        <f t="shared" si="14"/>
        <v>4</v>
      </c>
      <c r="E34" s="13"/>
      <c r="F34" s="13"/>
      <c r="G34" s="13"/>
      <c r="H34" s="13"/>
      <c r="I34" s="13"/>
      <c r="J34" s="8">
        <f t="shared" si="8"/>
        <v>13.935071000000001</v>
      </c>
      <c r="L34" s="8">
        <f t="shared" si="15"/>
        <v>1000</v>
      </c>
      <c r="M34" s="8">
        <f t="shared" si="17"/>
        <v>128.46217099999998</v>
      </c>
      <c r="N34" s="8">
        <f t="shared" si="16"/>
        <v>1407.4421710000001</v>
      </c>
    </row>
    <row r="35" spans="1:14" x14ac:dyDescent="0.25">
      <c r="A35" s="11">
        <v>36403</v>
      </c>
      <c r="B35" s="5">
        <f t="shared" si="12"/>
        <v>32</v>
      </c>
      <c r="C35" s="5">
        <f t="shared" si="13"/>
        <v>7</v>
      </c>
      <c r="D35" s="5">
        <f t="shared" si="14"/>
        <v>4</v>
      </c>
      <c r="E35" s="13"/>
      <c r="F35" s="13"/>
      <c r="G35" s="13"/>
      <c r="H35" s="13"/>
      <c r="I35" s="13"/>
      <c r="J35" s="8">
        <f t="shared" si="8"/>
        <v>14.074421710000001</v>
      </c>
      <c r="L35" s="8">
        <f t="shared" si="15"/>
        <v>1000</v>
      </c>
      <c r="M35" s="8">
        <f t="shared" si="17"/>
        <v>142.53659270999998</v>
      </c>
      <c r="N35" s="8">
        <f t="shared" si="16"/>
        <v>1421.5165927100002</v>
      </c>
    </row>
    <row r="36" spans="1:14" x14ac:dyDescent="0.25">
      <c r="A36" s="11">
        <v>36433</v>
      </c>
      <c r="B36" s="5">
        <f t="shared" si="12"/>
        <v>32</v>
      </c>
      <c r="C36" s="5">
        <f t="shared" si="13"/>
        <v>7</v>
      </c>
      <c r="D36" s="5">
        <f t="shared" si="14"/>
        <v>4</v>
      </c>
      <c r="E36" s="13"/>
      <c r="F36" s="13"/>
      <c r="G36" s="13"/>
      <c r="H36" s="13"/>
      <c r="I36" s="13"/>
      <c r="J36" s="8">
        <f t="shared" si="8"/>
        <v>14.215165927100001</v>
      </c>
      <c r="L36" s="8">
        <f t="shared" si="15"/>
        <v>1000</v>
      </c>
      <c r="M36" s="8">
        <f t="shared" si="17"/>
        <v>156.75175863709998</v>
      </c>
      <c r="N36" s="8">
        <f t="shared" si="16"/>
        <v>1435.7317586371003</v>
      </c>
    </row>
    <row r="37" spans="1:14" x14ac:dyDescent="0.25">
      <c r="A37" s="11">
        <v>36464</v>
      </c>
      <c r="B37" s="5">
        <f t="shared" si="12"/>
        <v>32</v>
      </c>
      <c r="C37" s="5">
        <f t="shared" si="13"/>
        <v>7</v>
      </c>
      <c r="D37" s="5">
        <f t="shared" si="14"/>
        <v>4</v>
      </c>
      <c r="E37" s="13"/>
      <c r="F37" s="13"/>
      <c r="G37" s="13"/>
      <c r="H37" s="13"/>
      <c r="I37" s="13"/>
      <c r="J37" s="8">
        <f t="shared" si="8"/>
        <v>14.357317586371002</v>
      </c>
      <c r="L37" s="8">
        <f t="shared" si="15"/>
        <v>1000</v>
      </c>
      <c r="M37" s="8">
        <f t="shared" si="17"/>
        <v>171.10907622347099</v>
      </c>
      <c r="N37" s="8">
        <f t="shared" si="16"/>
        <v>1450.0890762234712</v>
      </c>
    </row>
    <row r="38" spans="1:14" x14ac:dyDescent="0.25">
      <c r="A38" s="11">
        <v>36494</v>
      </c>
      <c r="B38" s="5">
        <f t="shared" ref="B38:B53" si="18">ROUND((A38-$B$1-210)/365,0)</f>
        <v>32</v>
      </c>
      <c r="C38" s="5">
        <f t="shared" ref="C38:C53" si="19">ROUND((A38-$C$1-210)/365,0)</f>
        <v>7</v>
      </c>
      <c r="D38" s="5">
        <f t="shared" ref="D38:D53" si="20">ROUND((A38-$D$1-210)/365,0)</f>
        <v>4</v>
      </c>
      <c r="E38" s="13"/>
      <c r="F38" s="13"/>
      <c r="G38" s="13"/>
      <c r="H38" s="13"/>
      <c r="I38" s="13"/>
      <c r="J38" s="8">
        <f t="shared" si="8"/>
        <v>14.500890762234711</v>
      </c>
      <c r="L38" s="8">
        <f t="shared" si="15"/>
        <v>1000</v>
      </c>
      <c r="M38" s="8">
        <f t="shared" si="17"/>
        <v>185.60996698570571</v>
      </c>
      <c r="N38" s="8">
        <f t="shared" si="16"/>
        <v>1464.589966985706</v>
      </c>
    </row>
    <row r="39" spans="1:14" x14ac:dyDescent="0.25">
      <c r="A39" s="11">
        <v>36525</v>
      </c>
      <c r="B39" s="5">
        <f t="shared" si="18"/>
        <v>32</v>
      </c>
      <c r="C39" s="5">
        <f t="shared" si="19"/>
        <v>7</v>
      </c>
      <c r="D39" s="5">
        <f t="shared" si="20"/>
        <v>4</v>
      </c>
      <c r="E39" s="13"/>
      <c r="F39" s="13"/>
      <c r="G39" s="13"/>
      <c r="H39" s="13"/>
      <c r="I39" s="13"/>
      <c r="J39" s="8">
        <f t="shared" si="8"/>
        <v>14.645899669857059</v>
      </c>
      <c r="L39" s="8">
        <f t="shared" si="15"/>
        <v>1000</v>
      </c>
      <c r="M39" s="8">
        <f t="shared" si="17"/>
        <v>200.25586665556278</v>
      </c>
      <c r="N39" s="8">
        <f t="shared" si="16"/>
        <v>1479.2358666555631</v>
      </c>
    </row>
    <row r="40" spans="1:14" x14ac:dyDescent="0.25">
      <c r="A40" s="11">
        <v>36556</v>
      </c>
      <c r="B40" s="5">
        <f t="shared" si="18"/>
        <v>32</v>
      </c>
      <c r="C40" s="5">
        <f t="shared" si="19"/>
        <v>7</v>
      </c>
      <c r="D40" s="5">
        <f t="shared" si="20"/>
        <v>4</v>
      </c>
      <c r="E40" s="13">
        <v>500</v>
      </c>
      <c r="F40" s="13"/>
      <c r="G40" s="13"/>
      <c r="H40" s="13"/>
      <c r="I40" s="13"/>
      <c r="J40" s="8">
        <f t="shared" si="8"/>
        <v>14.79235866655563</v>
      </c>
      <c r="L40" s="8">
        <f t="shared" si="15"/>
        <v>1500</v>
      </c>
      <c r="M40" s="8">
        <f>IF(K40=0,J40,K40)</f>
        <v>14.79235866655563</v>
      </c>
      <c r="N40" s="8">
        <f t="shared" si="16"/>
        <v>1994.0282253221187</v>
      </c>
    </row>
    <row r="41" spans="1:14" x14ac:dyDescent="0.25">
      <c r="A41" s="11">
        <v>36585</v>
      </c>
      <c r="B41" s="5">
        <f t="shared" si="18"/>
        <v>32</v>
      </c>
      <c r="C41" s="5">
        <f t="shared" si="19"/>
        <v>7</v>
      </c>
      <c r="D41" s="5">
        <f t="shared" si="20"/>
        <v>5</v>
      </c>
      <c r="E41" s="13"/>
      <c r="F41" s="13"/>
      <c r="G41" s="13"/>
      <c r="H41" s="13"/>
      <c r="I41" s="13"/>
      <c r="J41" s="8">
        <f t="shared" si="8"/>
        <v>19.940282253221188</v>
      </c>
      <c r="L41" s="8">
        <f t="shared" ref="L41:L56" si="21">L40+E41</f>
        <v>1500</v>
      </c>
      <c r="M41" s="8">
        <f>IF(K41=0,M40+J41,M40+K41)</f>
        <v>34.73264091977682</v>
      </c>
      <c r="N41" s="8">
        <f t="shared" si="16"/>
        <v>2013.9685075753398</v>
      </c>
    </row>
    <row r="42" spans="1:14" x14ac:dyDescent="0.25">
      <c r="A42" s="11">
        <v>36616</v>
      </c>
      <c r="B42" s="5">
        <f t="shared" si="18"/>
        <v>32</v>
      </c>
      <c r="C42" s="5">
        <f t="shared" si="19"/>
        <v>7</v>
      </c>
      <c r="D42" s="5">
        <f t="shared" si="20"/>
        <v>5</v>
      </c>
      <c r="E42" s="13"/>
      <c r="F42" s="13"/>
      <c r="G42" s="13"/>
      <c r="H42" s="13"/>
      <c r="I42" s="13"/>
      <c r="J42" s="8">
        <f t="shared" si="8"/>
        <v>20.139685075753398</v>
      </c>
      <c r="L42" s="8">
        <f t="shared" si="21"/>
        <v>1500</v>
      </c>
      <c r="M42" s="8">
        <f t="shared" ref="M42:M51" si="22">IF(K42=0,M41+J42,M41+K42)</f>
        <v>54.872325995530218</v>
      </c>
      <c r="N42" s="8">
        <f t="shared" si="16"/>
        <v>2034.1081926510933</v>
      </c>
    </row>
    <row r="43" spans="1:14" x14ac:dyDescent="0.25">
      <c r="A43" s="11">
        <v>36646</v>
      </c>
      <c r="B43" s="5">
        <f t="shared" si="18"/>
        <v>33</v>
      </c>
      <c r="C43" s="5">
        <f t="shared" si="19"/>
        <v>8</v>
      </c>
      <c r="D43" s="5">
        <f t="shared" si="20"/>
        <v>5</v>
      </c>
      <c r="E43" s="13"/>
      <c r="F43" s="13"/>
      <c r="G43" s="13"/>
      <c r="H43" s="13"/>
      <c r="I43" s="13"/>
      <c r="J43" s="8">
        <f t="shared" si="8"/>
        <v>20.341081926510935</v>
      </c>
      <c r="L43" s="8">
        <f t="shared" si="21"/>
        <v>1500</v>
      </c>
      <c r="M43" s="8">
        <f t="shared" si="22"/>
        <v>75.213407922041156</v>
      </c>
      <c r="N43" s="8">
        <f t="shared" ref="N43:N58" si="23">IF(K43=0,N42+E43+F43+G43+H43+I43+J43,N42+E43+F43+G43+H43+I43+K43)</f>
        <v>2054.4492745776042</v>
      </c>
    </row>
    <row r="44" spans="1:14" x14ac:dyDescent="0.25">
      <c r="A44" s="11">
        <v>36677</v>
      </c>
      <c r="B44" s="5">
        <f t="shared" si="18"/>
        <v>33</v>
      </c>
      <c r="C44" s="5">
        <f t="shared" si="19"/>
        <v>8</v>
      </c>
      <c r="D44" s="5">
        <f t="shared" si="20"/>
        <v>5</v>
      </c>
      <c r="E44" s="13"/>
      <c r="F44" s="13"/>
      <c r="G44" s="13"/>
      <c r="H44" s="13"/>
      <c r="I44" s="13"/>
      <c r="J44" s="8">
        <f t="shared" si="8"/>
        <v>20.544492745776044</v>
      </c>
      <c r="L44" s="8">
        <f t="shared" si="21"/>
        <v>1500</v>
      </c>
      <c r="M44" s="8">
        <f t="shared" si="22"/>
        <v>95.757900667817196</v>
      </c>
      <c r="N44" s="8">
        <f t="shared" si="23"/>
        <v>2074.9937673233803</v>
      </c>
    </row>
    <row r="45" spans="1:14" x14ac:dyDescent="0.25">
      <c r="A45" s="11">
        <v>36707</v>
      </c>
      <c r="B45" s="5">
        <f t="shared" si="18"/>
        <v>33</v>
      </c>
      <c r="C45" s="5">
        <f t="shared" si="19"/>
        <v>8</v>
      </c>
      <c r="D45" s="5">
        <f t="shared" si="20"/>
        <v>5</v>
      </c>
      <c r="E45" s="13"/>
      <c r="F45" s="13"/>
      <c r="G45" s="13"/>
      <c r="H45" s="13"/>
      <c r="I45" s="13"/>
      <c r="J45" s="8">
        <f t="shared" si="8"/>
        <v>20.749937673233802</v>
      </c>
      <c r="L45" s="8">
        <f t="shared" si="21"/>
        <v>1500</v>
      </c>
      <c r="M45" s="8">
        <f t="shared" si="22"/>
        <v>116.507838341051</v>
      </c>
      <c r="N45" s="8">
        <f t="shared" si="23"/>
        <v>2095.7437049966143</v>
      </c>
    </row>
    <row r="46" spans="1:14" x14ac:dyDescent="0.25">
      <c r="A46" s="11">
        <v>36738</v>
      </c>
      <c r="B46" s="5">
        <f t="shared" si="18"/>
        <v>33</v>
      </c>
      <c r="C46" s="5">
        <f t="shared" si="19"/>
        <v>8</v>
      </c>
      <c r="D46" s="5">
        <f t="shared" si="20"/>
        <v>5</v>
      </c>
      <c r="E46" s="13"/>
      <c r="F46" s="13"/>
      <c r="G46" s="13"/>
      <c r="H46" s="13"/>
      <c r="I46" s="13"/>
      <c r="J46" s="8">
        <f t="shared" si="8"/>
        <v>20.957437049966142</v>
      </c>
      <c r="L46" s="8">
        <f t="shared" si="21"/>
        <v>1500</v>
      </c>
      <c r="M46" s="8">
        <f t="shared" si="22"/>
        <v>137.46527539101714</v>
      </c>
      <c r="N46" s="8">
        <f t="shared" si="23"/>
        <v>2116.7011420465806</v>
      </c>
    </row>
    <row r="47" spans="1:14" x14ac:dyDescent="0.25">
      <c r="A47" s="11">
        <v>36769</v>
      </c>
      <c r="B47" s="5">
        <f t="shared" si="18"/>
        <v>33</v>
      </c>
      <c r="C47" s="5">
        <f t="shared" si="19"/>
        <v>8</v>
      </c>
      <c r="D47" s="5">
        <f t="shared" si="20"/>
        <v>5</v>
      </c>
      <c r="E47" s="13"/>
      <c r="F47" s="13"/>
      <c r="G47" s="13"/>
      <c r="H47" s="13"/>
      <c r="I47" s="13"/>
      <c r="J47" s="8">
        <f t="shared" si="8"/>
        <v>21.167011420465805</v>
      </c>
      <c r="L47" s="8">
        <f t="shared" si="21"/>
        <v>1500</v>
      </c>
      <c r="M47" s="8">
        <f t="shared" si="22"/>
        <v>158.63228681148294</v>
      </c>
      <c r="N47" s="8">
        <f t="shared" si="23"/>
        <v>2137.8681534670463</v>
      </c>
    </row>
    <row r="48" spans="1:14" x14ac:dyDescent="0.25">
      <c r="A48" s="11">
        <v>36799</v>
      </c>
      <c r="B48" s="5">
        <f t="shared" si="18"/>
        <v>33</v>
      </c>
      <c r="C48" s="5">
        <f t="shared" si="19"/>
        <v>8</v>
      </c>
      <c r="D48" s="5">
        <f t="shared" si="20"/>
        <v>5</v>
      </c>
      <c r="E48" s="13"/>
      <c r="F48" s="13"/>
      <c r="G48" s="13"/>
      <c r="H48" s="13"/>
      <c r="I48" s="13"/>
      <c r="J48" s="8">
        <f t="shared" si="8"/>
        <v>21.378681534670463</v>
      </c>
      <c r="L48" s="8">
        <f t="shared" si="21"/>
        <v>1500</v>
      </c>
      <c r="M48" s="8">
        <f t="shared" si="22"/>
        <v>180.01096834615339</v>
      </c>
      <c r="N48" s="8">
        <f t="shared" si="23"/>
        <v>2159.2468350017166</v>
      </c>
    </row>
    <row r="49" spans="1:14" x14ac:dyDescent="0.25">
      <c r="A49" s="11">
        <v>36830</v>
      </c>
      <c r="B49" s="5">
        <f t="shared" si="18"/>
        <v>33</v>
      </c>
      <c r="C49" s="5">
        <f t="shared" si="19"/>
        <v>8</v>
      </c>
      <c r="D49" s="5">
        <f t="shared" si="20"/>
        <v>5</v>
      </c>
      <c r="E49" s="13"/>
      <c r="F49" s="13"/>
      <c r="G49" s="13"/>
      <c r="H49" s="13"/>
      <c r="I49" s="13"/>
      <c r="J49" s="8">
        <f t="shared" si="8"/>
        <v>21.592468350017167</v>
      </c>
      <c r="L49" s="8">
        <f t="shared" si="21"/>
        <v>1500</v>
      </c>
      <c r="M49" s="8">
        <f t="shared" si="22"/>
        <v>201.60343669617055</v>
      </c>
      <c r="N49" s="8">
        <f t="shared" si="23"/>
        <v>2180.8393033517336</v>
      </c>
    </row>
    <row r="50" spans="1:14" x14ac:dyDescent="0.25">
      <c r="A50" s="11">
        <v>36860</v>
      </c>
      <c r="B50" s="5">
        <f t="shared" si="18"/>
        <v>33</v>
      </c>
      <c r="C50" s="5">
        <f t="shared" si="19"/>
        <v>8</v>
      </c>
      <c r="D50" s="5">
        <f t="shared" si="20"/>
        <v>5</v>
      </c>
      <c r="E50" s="13"/>
      <c r="F50" s="13"/>
      <c r="G50" s="13"/>
      <c r="H50" s="13"/>
      <c r="I50" s="13"/>
      <c r="J50" s="8">
        <f t="shared" si="8"/>
        <v>21.808393033517333</v>
      </c>
      <c r="L50" s="8">
        <f t="shared" si="21"/>
        <v>1500</v>
      </c>
      <c r="M50" s="8">
        <f t="shared" si="22"/>
        <v>223.41182972968789</v>
      </c>
      <c r="N50" s="8">
        <f t="shared" si="23"/>
        <v>2202.647696385251</v>
      </c>
    </row>
    <row r="51" spans="1:14" x14ac:dyDescent="0.25">
      <c r="A51" s="11">
        <v>36891</v>
      </c>
      <c r="B51" s="5">
        <f t="shared" si="18"/>
        <v>33</v>
      </c>
      <c r="C51" s="5">
        <f t="shared" si="19"/>
        <v>8</v>
      </c>
      <c r="D51" s="5">
        <f t="shared" si="20"/>
        <v>5</v>
      </c>
      <c r="E51" s="13"/>
      <c r="F51" s="13"/>
      <c r="G51" s="13"/>
      <c r="H51" s="13"/>
      <c r="I51" s="13"/>
      <c r="J51" s="8">
        <f t="shared" si="8"/>
        <v>22.026476963852513</v>
      </c>
      <c r="L51" s="8">
        <f t="shared" si="21"/>
        <v>1500</v>
      </c>
      <c r="M51" s="8">
        <f t="shared" si="22"/>
        <v>245.4383066935404</v>
      </c>
      <c r="N51" s="8">
        <f t="shared" si="23"/>
        <v>2224.6741733491035</v>
      </c>
    </row>
    <row r="52" spans="1:14" x14ac:dyDescent="0.25">
      <c r="A52" s="11">
        <v>36922</v>
      </c>
      <c r="B52" s="5">
        <f t="shared" si="18"/>
        <v>33</v>
      </c>
      <c r="C52" s="5">
        <f t="shared" si="19"/>
        <v>8</v>
      </c>
      <c r="D52" s="5">
        <f t="shared" si="20"/>
        <v>5</v>
      </c>
      <c r="E52" s="13">
        <v>500</v>
      </c>
      <c r="F52" s="13"/>
      <c r="G52" s="13"/>
      <c r="H52" s="13"/>
      <c r="I52" s="13"/>
      <c r="J52" s="8">
        <f t="shared" si="8"/>
        <v>22.246741733491035</v>
      </c>
      <c r="L52" s="8">
        <f t="shared" si="21"/>
        <v>2000</v>
      </c>
      <c r="M52" s="8">
        <f>IF(K52=0,J52,K52)</f>
        <v>22.246741733491035</v>
      </c>
      <c r="N52" s="8">
        <f t="shared" si="23"/>
        <v>2746.9209150825945</v>
      </c>
    </row>
    <row r="53" spans="1:14" x14ac:dyDescent="0.25">
      <c r="A53" s="11">
        <v>36950</v>
      </c>
      <c r="B53" s="5">
        <f t="shared" si="18"/>
        <v>33</v>
      </c>
      <c r="C53" s="5">
        <f t="shared" si="19"/>
        <v>8</v>
      </c>
      <c r="D53" s="5">
        <f t="shared" si="20"/>
        <v>6</v>
      </c>
      <c r="E53" s="13"/>
      <c r="F53" s="13"/>
      <c r="G53" s="13"/>
      <c r="H53" s="13"/>
      <c r="I53" s="13"/>
      <c r="J53" s="8">
        <f t="shared" si="8"/>
        <v>27.469209150825947</v>
      </c>
      <c r="L53" s="8">
        <f t="shared" si="21"/>
        <v>2000</v>
      </c>
      <c r="M53" s="8">
        <f>IF(K53=0,M52+J53,M52+K53)</f>
        <v>49.715950884316982</v>
      </c>
      <c r="N53" s="8">
        <f t="shared" si="23"/>
        <v>2774.3901242334205</v>
      </c>
    </row>
    <row r="54" spans="1:14" x14ac:dyDescent="0.25">
      <c r="A54" s="11">
        <v>36981</v>
      </c>
      <c r="B54" s="5">
        <f t="shared" ref="B54:B69" si="24">ROUND((A54-$B$1-210)/365,0)</f>
        <v>33</v>
      </c>
      <c r="C54" s="5">
        <f t="shared" ref="C54:C69" si="25">ROUND((A54-$C$1-210)/365,0)</f>
        <v>8</v>
      </c>
      <c r="D54" s="5">
        <f t="shared" ref="D54:D69" si="26">ROUND((A54-$D$1-210)/365,0)</f>
        <v>6</v>
      </c>
      <c r="E54" s="13"/>
      <c r="F54" s="13"/>
      <c r="G54" s="13"/>
      <c r="H54" s="13"/>
      <c r="I54" s="13"/>
      <c r="J54" s="8">
        <f t="shared" si="8"/>
        <v>27.743901242334204</v>
      </c>
      <c r="L54" s="8">
        <f t="shared" si="21"/>
        <v>2000</v>
      </c>
      <c r="M54" s="8">
        <f t="shared" ref="M54:M63" si="27">IF(K54=0,M53+J54,M53+K54)</f>
        <v>77.459852126651185</v>
      </c>
      <c r="N54" s="8">
        <f t="shared" si="23"/>
        <v>2802.1340254757547</v>
      </c>
    </row>
    <row r="55" spans="1:14" x14ac:dyDescent="0.25">
      <c r="A55" s="11">
        <v>37011</v>
      </c>
      <c r="B55" s="5">
        <f t="shared" si="24"/>
        <v>34</v>
      </c>
      <c r="C55" s="5">
        <f t="shared" si="25"/>
        <v>9</v>
      </c>
      <c r="D55" s="5">
        <f t="shared" si="26"/>
        <v>6</v>
      </c>
      <c r="E55" s="13"/>
      <c r="F55" s="13"/>
      <c r="G55" s="13"/>
      <c r="H55" s="13"/>
      <c r="I55" s="13"/>
      <c r="J55" s="8">
        <f t="shared" si="8"/>
        <v>28.021340254757547</v>
      </c>
      <c r="L55" s="8">
        <f t="shared" si="21"/>
        <v>2000</v>
      </c>
      <c r="M55" s="8">
        <f t="shared" si="27"/>
        <v>105.48119238140873</v>
      </c>
      <c r="N55" s="8">
        <f t="shared" si="23"/>
        <v>2830.1553657305121</v>
      </c>
    </row>
    <row r="56" spans="1:14" x14ac:dyDescent="0.25">
      <c r="A56" s="11">
        <v>37042</v>
      </c>
      <c r="B56" s="5">
        <f t="shared" si="24"/>
        <v>34</v>
      </c>
      <c r="C56" s="5">
        <f t="shared" si="25"/>
        <v>9</v>
      </c>
      <c r="D56" s="5">
        <f t="shared" si="26"/>
        <v>6</v>
      </c>
      <c r="E56" s="13"/>
      <c r="F56" s="13"/>
      <c r="G56" s="13"/>
      <c r="H56" s="13"/>
      <c r="I56" s="13"/>
      <c r="J56" s="8">
        <f t="shared" si="8"/>
        <v>28.301553657305121</v>
      </c>
      <c r="L56" s="8">
        <f t="shared" si="21"/>
        <v>2000</v>
      </c>
      <c r="M56" s="8">
        <f t="shared" si="27"/>
        <v>133.78274603871387</v>
      </c>
      <c r="N56" s="8">
        <f t="shared" si="23"/>
        <v>2858.4569193878174</v>
      </c>
    </row>
    <row r="57" spans="1:14" x14ac:dyDescent="0.25">
      <c r="A57" s="11">
        <v>37072</v>
      </c>
      <c r="B57" s="5">
        <f t="shared" si="24"/>
        <v>34</v>
      </c>
      <c r="C57" s="5">
        <f t="shared" si="25"/>
        <v>9</v>
      </c>
      <c r="D57" s="5">
        <f t="shared" si="26"/>
        <v>6</v>
      </c>
      <c r="E57" s="13"/>
      <c r="F57" s="13"/>
      <c r="G57" s="13"/>
      <c r="H57" s="13"/>
      <c r="I57" s="13"/>
      <c r="J57" s="8">
        <f t="shared" si="8"/>
        <v>28.584569193878171</v>
      </c>
      <c r="L57" s="8">
        <f t="shared" ref="L57:L72" si="28">L56+E57</f>
        <v>2000</v>
      </c>
      <c r="M57" s="8">
        <f t="shared" si="27"/>
        <v>162.36731523259203</v>
      </c>
      <c r="N57" s="8">
        <f t="shared" si="23"/>
        <v>2887.0414885816954</v>
      </c>
    </row>
    <row r="58" spans="1:14" x14ac:dyDescent="0.25">
      <c r="A58" s="11">
        <v>37103</v>
      </c>
      <c r="B58" s="5">
        <f t="shared" si="24"/>
        <v>34</v>
      </c>
      <c r="C58" s="5">
        <f t="shared" si="25"/>
        <v>9</v>
      </c>
      <c r="D58" s="5">
        <f t="shared" si="26"/>
        <v>6</v>
      </c>
      <c r="E58" s="13"/>
      <c r="F58" s="13"/>
      <c r="G58" s="13"/>
      <c r="H58" s="13"/>
      <c r="I58" s="13"/>
      <c r="J58" s="8">
        <f t="shared" si="8"/>
        <v>28.870414885816952</v>
      </c>
      <c r="L58" s="8">
        <f t="shared" si="28"/>
        <v>2000</v>
      </c>
      <c r="M58" s="8">
        <f t="shared" si="27"/>
        <v>191.23773011840899</v>
      </c>
      <c r="N58" s="8">
        <f t="shared" si="23"/>
        <v>2915.9119034675123</v>
      </c>
    </row>
    <row r="59" spans="1:14" x14ac:dyDescent="0.25">
      <c r="A59" s="11">
        <v>37134</v>
      </c>
      <c r="B59" s="5">
        <f t="shared" si="24"/>
        <v>34</v>
      </c>
      <c r="C59" s="5">
        <f t="shared" si="25"/>
        <v>9</v>
      </c>
      <c r="D59" s="5">
        <f t="shared" si="26"/>
        <v>6</v>
      </c>
      <c r="E59" s="13"/>
      <c r="F59" s="13"/>
      <c r="G59" s="13"/>
      <c r="H59" s="13"/>
      <c r="I59" s="13"/>
      <c r="J59" s="8">
        <f t="shared" si="8"/>
        <v>29.159119034675118</v>
      </c>
      <c r="L59" s="8">
        <f t="shared" si="28"/>
        <v>2000</v>
      </c>
      <c r="M59" s="8">
        <f t="shared" si="27"/>
        <v>220.3968491530841</v>
      </c>
      <c r="N59" s="8">
        <f t="shared" ref="N59:N74" si="29">IF(K59=0,N58+E59+F59+G59+H59+I59+J59,N58+E59+F59+G59+H59+I59+K59)</f>
        <v>2945.0710225021876</v>
      </c>
    </row>
    <row r="60" spans="1:14" x14ac:dyDescent="0.25">
      <c r="A60" s="11">
        <v>37164</v>
      </c>
      <c r="B60" s="5">
        <f t="shared" si="24"/>
        <v>34</v>
      </c>
      <c r="C60" s="5">
        <f t="shared" si="25"/>
        <v>9</v>
      </c>
      <c r="D60" s="5">
        <f t="shared" si="26"/>
        <v>6</v>
      </c>
      <c r="E60" s="13"/>
      <c r="F60" s="13"/>
      <c r="G60" s="13"/>
      <c r="H60" s="13"/>
      <c r="I60" s="13"/>
      <c r="J60" s="8">
        <f t="shared" si="8"/>
        <v>29.450710225021876</v>
      </c>
      <c r="L60" s="8">
        <f t="shared" si="28"/>
        <v>2000</v>
      </c>
      <c r="M60" s="8">
        <f t="shared" si="27"/>
        <v>249.84755937810598</v>
      </c>
      <c r="N60" s="8">
        <f t="shared" si="29"/>
        <v>2974.5217327272094</v>
      </c>
    </row>
    <row r="61" spans="1:14" x14ac:dyDescent="0.25">
      <c r="A61" s="11">
        <v>37195</v>
      </c>
      <c r="B61" s="5">
        <f t="shared" si="24"/>
        <v>34</v>
      </c>
      <c r="C61" s="5">
        <f t="shared" si="25"/>
        <v>9</v>
      </c>
      <c r="D61" s="5">
        <f t="shared" si="26"/>
        <v>6</v>
      </c>
      <c r="E61" s="13"/>
      <c r="F61" s="13"/>
      <c r="G61" s="13"/>
      <c r="H61" s="13"/>
      <c r="I61" s="13"/>
      <c r="J61" s="8">
        <f t="shared" si="8"/>
        <v>29.745217327272091</v>
      </c>
      <c r="L61" s="8">
        <f t="shared" si="28"/>
        <v>2000</v>
      </c>
      <c r="M61" s="8">
        <f t="shared" si="27"/>
        <v>279.59277670537807</v>
      </c>
      <c r="N61" s="8">
        <f t="shared" si="29"/>
        <v>3004.2669500544816</v>
      </c>
    </row>
    <row r="62" spans="1:14" x14ac:dyDescent="0.25">
      <c r="A62" s="11">
        <v>37225</v>
      </c>
      <c r="B62" s="5">
        <f t="shared" si="24"/>
        <v>34</v>
      </c>
      <c r="C62" s="5">
        <f t="shared" si="25"/>
        <v>9</v>
      </c>
      <c r="D62" s="5">
        <f t="shared" si="26"/>
        <v>6</v>
      </c>
      <c r="E62" s="13"/>
      <c r="F62" s="13"/>
      <c r="G62" s="13"/>
      <c r="H62" s="13"/>
      <c r="I62" s="13"/>
      <c r="J62" s="8">
        <f t="shared" si="8"/>
        <v>30.042669500544815</v>
      </c>
      <c r="L62" s="8">
        <f t="shared" si="28"/>
        <v>2000</v>
      </c>
      <c r="M62" s="8">
        <f t="shared" si="27"/>
        <v>309.6354462059229</v>
      </c>
      <c r="N62" s="8">
        <f t="shared" si="29"/>
        <v>3034.3096195550265</v>
      </c>
    </row>
    <row r="63" spans="1:14" x14ac:dyDescent="0.25">
      <c r="A63" s="11">
        <v>37256</v>
      </c>
      <c r="B63" s="5">
        <f t="shared" si="24"/>
        <v>34</v>
      </c>
      <c r="C63" s="5">
        <f t="shared" si="25"/>
        <v>9</v>
      </c>
      <c r="D63" s="5">
        <f t="shared" si="26"/>
        <v>6</v>
      </c>
      <c r="E63" s="13"/>
      <c r="F63" s="13"/>
      <c r="G63" s="13"/>
      <c r="H63" s="13"/>
      <c r="I63" s="13"/>
      <c r="J63" s="8">
        <f t="shared" si="8"/>
        <v>30.343096195550263</v>
      </c>
      <c r="L63" s="8">
        <f t="shared" si="28"/>
        <v>2000</v>
      </c>
      <c r="M63" s="8">
        <f t="shared" si="27"/>
        <v>339.97854240147319</v>
      </c>
      <c r="N63" s="8">
        <f t="shared" si="29"/>
        <v>3064.6527157505766</v>
      </c>
    </row>
    <row r="64" spans="1:14" x14ac:dyDescent="0.25">
      <c r="A64" s="11">
        <v>37287</v>
      </c>
      <c r="B64" s="5">
        <f t="shared" si="24"/>
        <v>34</v>
      </c>
      <c r="C64" s="5">
        <f t="shared" si="25"/>
        <v>9</v>
      </c>
      <c r="D64" s="5">
        <f t="shared" si="26"/>
        <v>6</v>
      </c>
      <c r="E64" s="13">
        <v>500</v>
      </c>
      <c r="F64" s="13"/>
      <c r="G64" s="13"/>
      <c r="H64" s="13"/>
      <c r="I64" s="13"/>
      <c r="J64" s="8">
        <f t="shared" si="8"/>
        <v>30.646527157505762</v>
      </c>
      <c r="L64" s="8">
        <f t="shared" si="28"/>
        <v>2500</v>
      </c>
      <c r="M64" s="8">
        <f>IF(K64=0,J64,K64)</f>
        <v>30.646527157505762</v>
      </c>
      <c r="N64" s="8">
        <f t="shared" si="29"/>
        <v>3595.2992429080823</v>
      </c>
    </row>
    <row r="65" spans="1:14" x14ac:dyDescent="0.25">
      <c r="A65" s="11">
        <v>37315</v>
      </c>
      <c r="B65" s="5">
        <f t="shared" si="24"/>
        <v>34</v>
      </c>
      <c r="C65" s="5">
        <f t="shared" si="25"/>
        <v>9</v>
      </c>
      <c r="D65" s="5">
        <f t="shared" si="26"/>
        <v>7</v>
      </c>
      <c r="E65" s="13"/>
      <c r="F65" s="13"/>
      <c r="G65" s="13"/>
      <c r="H65" s="13"/>
      <c r="I65" s="13"/>
      <c r="J65" s="8">
        <f t="shared" si="8"/>
        <v>35.952992429080822</v>
      </c>
      <c r="L65" s="8">
        <f t="shared" si="28"/>
        <v>2500</v>
      </c>
      <c r="M65" s="8">
        <f>IF(K65=0,M64+J65,M64+K65)</f>
        <v>66.599519586586581</v>
      </c>
      <c r="N65" s="8">
        <f t="shared" si="29"/>
        <v>3631.2522353371633</v>
      </c>
    </row>
    <row r="66" spans="1:14" x14ac:dyDescent="0.25">
      <c r="A66" s="11">
        <v>37346</v>
      </c>
      <c r="B66" s="5">
        <f t="shared" si="24"/>
        <v>34</v>
      </c>
      <c r="C66" s="5">
        <f t="shared" si="25"/>
        <v>9</v>
      </c>
      <c r="D66" s="5">
        <f t="shared" si="26"/>
        <v>7</v>
      </c>
      <c r="E66" s="13"/>
      <c r="F66" s="13"/>
      <c r="G66" s="13"/>
      <c r="H66" s="13"/>
      <c r="I66" s="13"/>
      <c r="J66" s="8">
        <f t="shared" si="8"/>
        <v>36.312522353371627</v>
      </c>
      <c r="L66" s="8">
        <f t="shared" si="28"/>
        <v>2500</v>
      </c>
      <c r="M66" s="8">
        <f t="shared" ref="M66:M75" si="30">IF(K66=0,M65+J66,M65+K66)</f>
        <v>102.91204193995821</v>
      </c>
      <c r="N66" s="8">
        <f t="shared" si="29"/>
        <v>3667.5647576905349</v>
      </c>
    </row>
    <row r="67" spans="1:14" x14ac:dyDescent="0.25">
      <c r="A67" s="11">
        <v>37376</v>
      </c>
      <c r="B67" s="5">
        <f t="shared" si="24"/>
        <v>35</v>
      </c>
      <c r="C67" s="5">
        <f t="shared" si="25"/>
        <v>10</v>
      </c>
      <c r="D67" s="5">
        <f t="shared" si="26"/>
        <v>7</v>
      </c>
      <c r="E67" s="13"/>
      <c r="F67" s="13"/>
      <c r="G67" s="13"/>
      <c r="H67" s="13"/>
      <c r="I67" s="13"/>
      <c r="J67" s="8">
        <f t="shared" si="8"/>
        <v>36.675647576905348</v>
      </c>
      <c r="L67" s="8">
        <f t="shared" si="28"/>
        <v>2500</v>
      </c>
      <c r="M67" s="8">
        <f t="shared" si="30"/>
        <v>139.58768951686358</v>
      </c>
      <c r="N67" s="8">
        <f t="shared" si="29"/>
        <v>3704.2404052674401</v>
      </c>
    </row>
    <row r="68" spans="1:14" x14ac:dyDescent="0.25">
      <c r="A68" s="11">
        <v>37407</v>
      </c>
      <c r="B68" s="5">
        <f t="shared" si="24"/>
        <v>35</v>
      </c>
      <c r="C68" s="5">
        <f t="shared" si="25"/>
        <v>10</v>
      </c>
      <c r="D68" s="5">
        <f t="shared" si="26"/>
        <v>7</v>
      </c>
      <c r="E68" s="13"/>
      <c r="F68" s="13"/>
      <c r="G68" s="13"/>
      <c r="H68" s="13"/>
      <c r="I68" s="13"/>
      <c r="J68" s="8">
        <f t="shared" si="8"/>
        <v>37.042404052674399</v>
      </c>
      <c r="L68" s="8">
        <f t="shared" si="28"/>
        <v>2500</v>
      </c>
      <c r="M68" s="8">
        <f t="shared" si="30"/>
        <v>176.63009356953796</v>
      </c>
      <c r="N68" s="8">
        <f t="shared" si="29"/>
        <v>3741.2828093201147</v>
      </c>
    </row>
    <row r="69" spans="1:14" x14ac:dyDescent="0.25">
      <c r="A69" s="11">
        <v>37437</v>
      </c>
      <c r="B69" s="5">
        <f t="shared" si="24"/>
        <v>35</v>
      </c>
      <c r="C69" s="5">
        <f t="shared" si="25"/>
        <v>10</v>
      </c>
      <c r="D69" s="5">
        <f t="shared" si="26"/>
        <v>7</v>
      </c>
      <c r="E69" s="13"/>
      <c r="F69" s="13"/>
      <c r="G69" s="13"/>
      <c r="H69" s="13"/>
      <c r="I69" s="13"/>
      <c r="J69" s="8">
        <f t="shared" si="8"/>
        <v>37.412828093201149</v>
      </c>
      <c r="L69" s="8">
        <f t="shared" si="28"/>
        <v>2500</v>
      </c>
      <c r="M69" s="8">
        <f t="shared" si="30"/>
        <v>214.0429216627391</v>
      </c>
      <c r="N69" s="8">
        <f t="shared" si="29"/>
        <v>3778.695637413316</v>
      </c>
    </row>
    <row r="70" spans="1:14" x14ac:dyDescent="0.25">
      <c r="A70" s="11">
        <v>37468</v>
      </c>
      <c r="B70" s="5">
        <f t="shared" ref="B70:B85" si="31">ROUND((A70-$B$1-210)/365,0)</f>
        <v>35</v>
      </c>
      <c r="C70" s="5">
        <f t="shared" ref="C70:C85" si="32">ROUND((A70-$C$1-210)/365,0)</f>
        <v>10</v>
      </c>
      <c r="D70" s="5">
        <f t="shared" ref="D70:D85" si="33">ROUND((A70-$D$1-210)/365,0)</f>
        <v>7</v>
      </c>
      <c r="E70" s="13"/>
      <c r="F70" s="13"/>
      <c r="G70" s="13"/>
      <c r="H70" s="13"/>
      <c r="I70" s="13"/>
      <c r="J70" s="8">
        <f t="shared" si="8"/>
        <v>37.786956374133162</v>
      </c>
      <c r="L70" s="8">
        <f t="shared" si="28"/>
        <v>2500</v>
      </c>
      <c r="M70" s="8">
        <f t="shared" si="30"/>
        <v>251.82987803687226</v>
      </c>
      <c r="N70" s="8">
        <f t="shared" si="29"/>
        <v>3816.4825937874493</v>
      </c>
    </row>
    <row r="71" spans="1:14" x14ac:dyDescent="0.25">
      <c r="A71" s="11">
        <v>37499</v>
      </c>
      <c r="B71" s="5">
        <f t="shared" si="31"/>
        <v>35</v>
      </c>
      <c r="C71" s="5">
        <f t="shared" si="32"/>
        <v>10</v>
      </c>
      <c r="D71" s="5">
        <f t="shared" si="33"/>
        <v>7</v>
      </c>
      <c r="E71" s="13"/>
      <c r="F71" s="13"/>
      <c r="G71" s="13"/>
      <c r="H71" s="13"/>
      <c r="I71" s="13"/>
      <c r="J71" s="8">
        <f t="shared" si="8"/>
        <v>38.16482593787449</v>
      </c>
      <c r="L71" s="8">
        <f t="shared" si="28"/>
        <v>2500</v>
      </c>
      <c r="M71" s="8">
        <f t="shared" si="30"/>
        <v>289.99470397474676</v>
      </c>
      <c r="N71" s="8">
        <f t="shared" si="29"/>
        <v>3854.6474197253237</v>
      </c>
    </row>
    <row r="72" spans="1:14" x14ac:dyDescent="0.25">
      <c r="A72" s="11">
        <v>37529</v>
      </c>
      <c r="B72" s="5">
        <f t="shared" si="31"/>
        <v>35</v>
      </c>
      <c r="C72" s="5">
        <f t="shared" si="32"/>
        <v>10</v>
      </c>
      <c r="D72" s="5">
        <f t="shared" si="33"/>
        <v>7</v>
      </c>
      <c r="E72" s="13"/>
      <c r="F72" s="13"/>
      <c r="G72" s="13"/>
      <c r="H72" s="13"/>
      <c r="I72" s="13"/>
      <c r="J72" s="8">
        <f t="shared" si="8"/>
        <v>38.546474197253239</v>
      </c>
      <c r="L72" s="8">
        <f t="shared" si="28"/>
        <v>2500</v>
      </c>
      <c r="M72" s="8">
        <f t="shared" si="30"/>
        <v>328.541178172</v>
      </c>
      <c r="N72" s="8">
        <f t="shared" si="29"/>
        <v>3893.193893922577</v>
      </c>
    </row>
    <row r="73" spans="1:14" x14ac:dyDescent="0.25">
      <c r="A73" s="11">
        <v>37560</v>
      </c>
      <c r="B73" s="5">
        <f t="shared" si="31"/>
        <v>35</v>
      </c>
      <c r="C73" s="5">
        <f t="shared" si="32"/>
        <v>10</v>
      </c>
      <c r="D73" s="5">
        <f t="shared" si="33"/>
        <v>7</v>
      </c>
      <c r="E73" s="13"/>
      <c r="F73" s="13"/>
      <c r="G73" s="13"/>
      <c r="H73" s="13"/>
      <c r="I73" s="13"/>
      <c r="J73" s="8">
        <f t="shared" si="8"/>
        <v>38.931938939225766</v>
      </c>
      <c r="L73" s="8">
        <f t="shared" ref="L73:L88" si="34">L72+E73</f>
        <v>2500</v>
      </c>
      <c r="M73" s="8">
        <f t="shared" si="30"/>
        <v>367.47311711122575</v>
      </c>
      <c r="N73" s="8">
        <f t="shared" si="29"/>
        <v>3932.1258328618028</v>
      </c>
    </row>
    <row r="74" spans="1:14" x14ac:dyDescent="0.25">
      <c r="A74" s="11">
        <v>37590</v>
      </c>
      <c r="B74" s="5">
        <f t="shared" si="31"/>
        <v>35</v>
      </c>
      <c r="C74" s="5">
        <f t="shared" si="32"/>
        <v>10</v>
      </c>
      <c r="D74" s="5">
        <f t="shared" si="33"/>
        <v>7</v>
      </c>
      <c r="E74" s="13"/>
      <c r="F74" s="13"/>
      <c r="G74" s="13"/>
      <c r="H74" s="13"/>
      <c r="I74" s="13"/>
      <c r="J74" s="8">
        <f t="shared" si="8"/>
        <v>39.321258328618022</v>
      </c>
      <c r="L74" s="8">
        <f t="shared" si="34"/>
        <v>2500</v>
      </c>
      <c r="M74" s="8">
        <f t="shared" si="30"/>
        <v>406.79437543984375</v>
      </c>
      <c r="N74" s="8">
        <f t="shared" si="29"/>
        <v>3971.4470911904209</v>
      </c>
    </row>
    <row r="75" spans="1:14" x14ac:dyDescent="0.25">
      <c r="A75" s="11">
        <v>37621</v>
      </c>
      <c r="B75" s="5">
        <f t="shared" si="31"/>
        <v>35</v>
      </c>
      <c r="C75" s="5">
        <f t="shared" si="32"/>
        <v>10</v>
      </c>
      <c r="D75" s="5">
        <f t="shared" si="33"/>
        <v>7</v>
      </c>
      <c r="E75" s="13"/>
      <c r="F75" s="13"/>
      <c r="G75" s="13"/>
      <c r="H75" s="13"/>
      <c r="I75" s="13"/>
      <c r="J75" s="8">
        <f t="shared" si="8"/>
        <v>39.714470911904208</v>
      </c>
      <c r="L75" s="8">
        <f t="shared" si="34"/>
        <v>2500</v>
      </c>
      <c r="M75" s="8">
        <f t="shared" si="30"/>
        <v>446.50884635174793</v>
      </c>
      <c r="N75" s="8">
        <f t="shared" ref="N75:N90" si="35">IF(K75=0,N74+E75+F75+G75+H75+I75+J75,N74+E75+F75+G75+H75+I75+K75)</f>
        <v>4011.1615621023252</v>
      </c>
    </row>
    <row r="76" spans="1:14" x14ac:dyDescent="0.25">
      <c r="A76" s="11">
        <v>37652</v>
      </c>
      <c r="B76" s="5">
        <f t="shared" si="31"/>
        <v>35</v>
      </c>
      <c r="C76" s="5">
        <f t="shared" si="32"/>
        <v>10</v>
      </c>
      <c r="D76" s="5">
        <f t="shared" si="33"/>
        <v>7</v>
      </c>
      <c r="E76" s="13">
        <v>500</v>
      </c>
      <c r="F76" s="13"/>
      <c r="G76" s="13"/>
      <c r="H76" s="13"/>
      <c r="I76" s="13"/>
      <c r="J76" s="8">
        <f t="shared" si="8"/>
        <v>40.111615621023255</v>
      </c>
      <c r="L76" s="8">
        <f t="shared" si="34"/>
        <v>3000</v>
      </c>
      <c r="M76" s="8">
        <f>IF(K76=0,J76,K76)</f>
        <v>40.111615621023255</v>
      </c>
      <c r="N76" s="8">
        <f t="shared" si="35"/>
        <v>4551.2731777233485</v>
      </c>
    </row>
    <row r="77" spans="1:14" x14ac:dyDescent="0.25">
      <c r="A77" s="11">
        <v>37680</v>
      </c>
      <c r="B77" s="5">
        <f t="shared" si="31"/>
        <v>35</v>
      </c>
      <c r="C77" s="5">
        <f t="shared" si="32"/>
        <v>10</v>
      </c>
      <c r="D77" s="5">
        <f t="shared" si="33"/>
        <v>8</v>
      </c>
      <c r="E77" s="13"/>
      <c r="F77" s="13"/>
      <c r="G77" s="13"/>
      <c r="H77" s="13"/>
      <c r="I77" s="13"/>
      <c r="J77" s="8">
        <f t="shared" si="8"/>
        <v>45.512731777233483</v>
      </c>
      <c r="L77" s="8">
        <f t="shared" si="34"/>
        <v>3000</v>
      </c>
      <c r="M77" s="8">
        <f>IF(K77=0,M76+J77,M76+K77)</f>
        <v>85.624347398256731</v>
      </c>
      <c r="N77" s="8">
        <f t="shared" si="35"/>
        <v>4596.7859095005815</v>
      </c>
    </row>
    <row r="78" spans="1:14" x14ac:dyDescent="0.25">
      <c r="A78" s="11">
        <v>37711</v>
      </c>
      <c r="B78" s="5">
        <f t="shared" si="31"/>
        <v>35</v>
      </c>
      <c r="C78" s="5">
        <f t="shared" si="32"/>
        <v>10</v>
      </c>
      <c r="D78" s="5">
        <f t="shared" si="33"/>
        <v>8</v>
      </c>
      <c r="E78" s="13"/>
      <c r="F78" s="13"/>
      <c r="G78" s="13"/>
      <c r="H78" s="13"/>
      <c r="I78" s="13"/>
      <c r="J78" s="8">
        <f t="shared" si="8"/>
        <v>45.967859095005814</v>
      </c>
      <c r="L78" s="8">
        <f t="shared" si="34"/>
        <v>3000</v>
      </c>
      <c r="M78" s="8">
        <f t="shared" ref="M78:M87" si="36">IF(K78=0,M77+J78,M77+K78)</f>
        <v>131.59220649326255</v>
      </c>
      <c r="N78" s="8">
        <f t="shared" si="35"/>
        <v>4642.7537685955876</v>
      </c>
    </row>
    <row r="79" spans="1:14" x14ac:dyDescent="0.25">
      <c r="A79" s="11">
        <v>37741</v>
      </c>
      <c r="B79" s="5">
        <f t="shared" si="31"/>
        <v>36</v>
      </c>
      <c r="C79" s="5">
        <f t="shared" si="32"/>
        <v>11</v>
      </c>
      <c r="D79" s="5">
        <f t="shared" si="33"/>
        <v>8</v>
      </c>
      <c r="E79" s="13"/>
      <c r="F79" s="13"/>
      <c r="G79" s="13"/>
      <c r="H79" s="13"/>
      <c r="I79" s="13"/>
      <c r="J79" s="8">
        <f t="shared" si="8"/>
        <v>46.427537685955876</v>
      </c>
      <c r="L79" s="8">
        <f t="shared" si="34"/>
        <v>3000</v>
      </c>
      <c r="M79" s="8">
        <f t="shared" si="36"/>
        <v>178.01974417921843</v>
      </c>
      <c r="N79" s="8">
        <f t="shared" si="35"/>
        <v>4689.1813062815436</v>
      </c>
    </row>
    <row r="80" spans="1:14" x14ac:dyDescent="0.25">
      <c r="A80" s="11">
        <v>37772</v>
      </c>
      <c r="B80" s="5">
        <f t="shared" si="31"/>
        <v>36</v>
      </c>
      <c r="C80" s="5">
        <f t="shared" si="32"/>
        <v>11</v>
      </c>
      <c r="D80" s="5">
        <f t="shared" si="33"/>
        <v>8</v>
      </c>
      <c r="E80" s="13"/>
      <c r="F80" s="13"/>
      <c r="G80" s="13"/>
      <c r="H80" s="13"/>
      <c r="I80" s="13"/>
      <c r="J80" s="8">
        <f t="shared" ref="J80:J143" si="37">N79*$J$1/12</f>
        <v>46.89181306281543</v>
      </c>
      <c r="L80" s="8">
        <f t="shared" si="34"/>
        <v>3000</v>
      </c>
      <c r="M80" s="8">
        <f t="shared" si="36"/>
        <v>224.91155724203387</v>
      </c>
      <c r="N80" s="8">
        <f t="shared" si="35"/>
        <v>4736.0731193443589</v>
      </c>
    </row>
    <row r="81" spans="1:14" x14ac:dyDescent="0.25">
      <c r="A81" s="11">
        <v>37802</v>
      </c>
      <c r="B81" s="5">
        <f t="shared" si="31"/>
        <v>36</v>
      </c>
      <c r="C81" s="5">
        <f t="shared" si="32"/>
        <v>11</v>
      </c>
      <c r="D81" s="5">
        <f t="shared" si="33"/>
        <v>8</v>
      </c>
      <c r="E81" s="13"/>
      <c r="F81" s="13"/>
      <c r="G81" s="13"/>
      <c r="H81" s="13"/>
      <c r="I81" s="13"/>
      <c r="J81" s="8">
        <f t="shared" si="37"/>
        <v>47.360731193443591</v>
      </c>
      <c r="L81" s="8">
        <f t="shared" si="34"/>
        <v>3000</v>
      </c>
      <c r="M81" s="8">
        <f t="shared" si="36"/>
        <v>272.27228843547744</v>
      </c>
      <c r="N81" s="8">
        <f t="shared" si="35"/>
        <v>4783.4338505378028</v>
      </c>
    </row>
    <row r="82" spans="1:14" x14ac:dyDescent="0.25">
      <c r="A82" s="11">
        <v>37833</v>
      </c>
      <c r="B82" s="5">
        <f t="shared" si="31"/>
        <v>36</v>
      </c>
      <c r="C82" s="5">
        <f t="shared" si="32"/>
        <v>11</v>
      </c>
      <c r="D82" s="5">
        <f t="shared" si="33"/>
        <v>8</v>
      </c>
      <c r="E82" s="13"/>
      <c r="F82" s="13"/>
      <c r="G82" s="13"/>
      <c r="H82" s="13"/>
      <c r="I82" s="13"/>
      <c r="J82" s="8">
        <f t="shared" si="37"/>
        <v>47.834338505378021</v>
      </c>
      <c r="L82" s="8">
        <f t="shared" si="34"/>
        <v>3000</v>
      </c>
      <c r="M82" s="8">
        <f t="shared" si="36"/>
        <v>320.10662694085545</v>
      </c>
      <c r="N82" s="8">
        <f t="shared" si="35"/>
        <v>4831.2681890431804</v>
      </c>
    </row>
    <row r="83" spans="1:14" x14ac:dyDescent="0.25">
      <c r="A83" s="11">
        <v>37864</v>
      </c>
      <c r="B83" s="5">
        <f t="shared" si="31"/>
        <v>36</v>
      </c>
      <c r="C83" s="5">
        <f t="shared" si="32"/>
        <v>11</v>
      </c>
      <c r="D83" s="5">
        <f t="shared" si="33"/>
        <v>8</v>
      </c>
      <c r="E83" s="13"/>
      <c r="F83" s="13"/>
      <c r="G83" s="13"/>
      <c r="H83" s="13"/>
      <c r="I83" s="13"/>
      <c r="J83" s="8">
        <f t="shared" si="37"/>
        <v>48.312681890431804</v>
      </c>
      <c r="L83" s="8">
        <f t="shared" si="34"/>
        <v>3000</v>
      </c>
      <c r="M83" s="8">
        <f t="shared" si="36"/>
        <v>368.41930883128725</v>
      </c>
      <c r="N83" s="8">
        <f t="shared" si="35"/>
        <v>4879.5808709336125</v>
      </c>
    </row>
    <row r="84" spans="1:14" x14ac:dyDescent="0.25">
      <c r="A84" s="11">
        <v>37894</v>
      </c>
      <c r="B84" s="5">
        <f t="shared" si="31"/>
        <v>36</v>
      </c>
      <c r="C84" s="5">
        <f t="shared" si="32"/>
        <v>11</v>
      </c>
      <c r="D84" s="5">
        <f t="shared" si="33"/>
        <v>8</v>
      </c>
      <c r="E84" s="13"/>
      <c r="F84" s="13"/>
      <c r="G84" s="13"/>
      <c r="H84" s="13"/>
      <c r="I84" s="13"/>
      <c r="J84" s="8">
        <f t="shared" si="37"/>
        <v>48.795808709336121</v>
      </c>
      <c r="L84" s="8">
        <f t="shared" si="34"/>
        <v>3000</v>
      </c>
      <c r="M84" s="8">
        <f t="shared" si="36"/>
        <v>417.2151175406234</v>
      </c>
      <c r="N84" s="8">
        <f t="shared" si="35"/>
        <v>4928.3766796429481</v>
      </c>
    </row>
    <row r="85" spans="1:14" x14ac:dyDescent="0.25">
      <c r="A85" s="11">
        <v>37925</v>
      </c>
      <c r="B85" s="5">
        <f t="shared" si="31"/>
        <v>36</v>
      </c>
      <c r="C85" s="5">
        <f t="shared" si="32"/>
        <v>11</v>
      </c>
      <c r="D85" s="5">
        <f t="shared" si="33"/>
        <v>8</v>
      </c>
      <c r="E85" s="13"/>
      <c r="F85" s="13"/>
      <c r="G85" s="13"/>
      <c r="H85" s="13"/>
      <c r="I85" s="13"/>
      <c r="J85" s="8">
        <f t="shared" si="37"/>
        <v>49.283766796429482</v>
      </c>
      <c r="L85" s="8">
        <f t="shared" si="34"/>
        <v>3000</v>
      </c>
      <c r="M85" s="8">
        <f t="shared" si="36"/>
        <v>466.49888433705286</v>
      </c>
      <c r="N85" s="8">
        <f t="shared" si="35"/>
        <v>4977.6604464393777</v>
      </c>
    </row>
    <row r="86" spans="1:14" x14ac:dyDescent="0.25">
      <c r="A86" s="11">
        <v>37955</v>
      </c>
      <c r="B86" s="5">
        <f t="shared" ref="B86:B101" si="38">ROUND((A86-$B$1-210)/365,0)</f>
        <v>36</v>
      </c>
      <c r="C86" s="5">
        <f t="shared" ref="C86:C101" si="39">ROUND((A86-$C$1-210)/365,0)</f>
        <v>11</v>
      </c>
      <c r="D86" s="5">
        <f t="shared" ref="D86:D101" si="40">ROUND((A86-$D$1-210)/365,0)</f>
        <v>8</v>
      </c>
      <c r="E86" s="13"/>
      <c r="F86" s="13"/>
      <c r="G86" s="13"/>
      <c r="H86" s="13"/>
      <c r="I86" s="13"/>
      <c r="J86" s="8">
        <f t="shared" si="37"/>
        <v>49.776604464393778</v>
      </c>
      <c r="L86" s="8">
        <f t="shared" si="34"/>
        <v>3000</v>
      </c>
      <c r="M86" s="8">
        <f t="shared" si="36"/>
        <v>516.27548880144661</v>
      </c>
      <c r="N86" s="8">
        <f t="shared" si="35"/>
        <v>5027.4370509037717</v>
      </c>
    </row>
    <row r="87" spans="1:14" x14ac:dyDescent="0.25">
      <c r="A87" s="11">
        <v>37986</v>
      </c>
      <c r="B87" s="5">
        <f t="shared" si="38"/>
        <v>36</v>
      </c>
      <c r="C87" s="5">
        <f t="shared" si="39"/>
        <v>11</v>
      </c>
      <c r="D87" s="5">
        <f t="shared" si="40"/>
        <v>8</v>
      </c>
      <c r="E87" s="13"/>
      <c r="F87" s="13"/>
      <c r="G87" s="13"/>
      <c r="H87" s="13"/>
      <c r="I87" s="13"/>
      <c r="J87" s="8">
        <f t="shared" si="37"/>
        <v>50.274370509037716</v>
      </c>
      <c r="L87" s="8">
        <f t="shared" si="34"/>
        <v>3000</v>
      </c>
      <c r="M87" s="8">
        <f t="shared" si="36"/>
        <v>566.54985931048429</v>
      </c>
      <c r="N87" s="8">
        <f t="shared" si="35"/>
        <v>5077.7114214128096</v>
      </c>
    </row>
    <row r="88" spans="1:14" x14ac:dyDescent="0.25">
      <c r="A88" s="11">
        <v>38017</v>
      </c>
      <c r="B88" s="5">
        <f t="shared" si="38"/>
        <v>36</v>
      </c>
      <c r="C88" s="5">
        <f t="shared" si="39"/>
        <v>11</v>
      </c>
      <c r="D88" s="5">
        <f t="shared" si="40"/>
        <v>8</v>
      </c>
      <c r="E88" s="13">
        <v>500</v>
      </c>
      <c r="F88" s="13"/>
      <c r="G88" s="13"/>
      <c r="H88" s="13"/>
      <c r="I88" s="13"/>
      <c r="J88" s="8">
        <f t="shared" si="37"/>
        <v>50.77711421412809</v>
      </c>
      <c r="L88" s="8">
        <f t="shared" si="34"/>
        <v>3500</v>
      </c>
      <c r="M88" s="8">
        <f>IF(K88=0,J88,K88)</f>
        <v>50.77711421412809</v>
      </c>
      <c r="N88" s="8">
        <f t="shared" si="35"/>
        <v>5628.4885356269378</v>
      </c>
    </row>
    <row r="89" spans="1:14" x14ac:dyDescent="0.25">
      <c r="A89" s="11">
        <v>38046</v>
      </c>
      <c r="B89" s="5">
        <f t="shared" si="38"/>
        <v>36</v>
      </c>
      <c r="C89" s="5">
        <f t="shared" si="39"/>
        <v>11</v>
      </c>
      <c r="D89" s="5">
        <f t="shared" si="40"/>
        <v>9</v>
      </c>
      <c r="E89" s="13"/>
      <c r="F89" s="13"/>
      <c r="G89" s="13"/>
      <c r="H89" s="13"/>
      <c r="I89" s="13"/>
      <c r="J89" s="8">
        <f t="shared" si="37"/>
        <v>56.284885356269378</v>
      </c>
      <c r="L89" s="8">
        <f t="shared" ref="L89:L104" si="41">L88+E89</f>
        <v>3500</v>
      </c>
      <c r="M89" s="8">
        <f>IF(K89=0,M88+J89,M88+K89)</f>
        <v>107.06199957039746</v>
      </c>
      <c r="N89" s="8">
        <f t="shared" si="35"/>
        <v>5684.773420983207</v>
      </c>
    </row>
    <row r="90" spans="1:14" x14ac:dyDescent="0.25">
      <c r="A90" s="11">
        <v>38077</v>
      </c>
      <c r="B90" s="5">
        <f t="shared" si="38"/>
        <v>36</v>
      </c>
      <c r="C90" s="5">
        <f t="shared" si="39"/>
        <v>11</v>
      </c>
      <c r="D90" s="5">
        <f t="shared" si="40"/>
        <v>9</v>
      </c>
      <c r="E90" s="13"/>
      <c r="F90" s="13"/>
      <c r="G90" s="13"/>
      <c r="H90" s="13"/>
      <c r="I90" s="13"/>
      <c r="J90" s="8">
        <f t="shared" si="37"/>
        <v>56.847734209832062</v>
      </c>
      <c r="L90" s="8">
        <f t="shared" si="41"/>
        <v>3500</v>
      </c>
      <c r="M90" s="8">
        <f t="shared" ref="M90:M99" si="42">IF(K90=0,M89+J90,M89+K90)</f>
        <v>163.90973378022952</v>
      </c>
      <c r="N90" s="8">
        <f t="shared" si="35"/>
        <v>5741.6211551930392</v>
      </c>
    </row>
    <row r="91" spans="1:14" x14ac:dyDescent="0.25">
      <c r="A91" s="11">
        <v>38107</v>
      </c>
      <c r="B91" s="5">
        <f t="shared" si="38"/>
        <v>37</v>
      </c>
      <c r="C91" s="5">
        <f t="shared" si="39"/>
        <v>12</v>
      </c>
      <c r="D91" s="5">
        <f t="shared" si="40"/>
        <v>9</v>
      </c>
      <c r="E91" s="13"/>
      <c r="F91" s="13"/>
      <c r="G91" s="13"/>
      <c r="H91" s="13"/>
      <c r="I91" s="13"/>
      <c r="J91" s="8">
        <f t="shared" si="37"/>
        <v>57.416211551930388</v>
      </c>
      <c r="L91" s="8">
        <f t="shared" si="41"/>
        <v>3500</v>
      </c>
      <c r="M91" s="8">
        <f t="shared" si="42"/>
        <v>221.3259453321599</v>
      </c>
      <c r="N91" s="8">
        <f t="shared" ref="N91:N106" si="43">IF(K91=0,N90+E91+F91+G91+H91+I91+J91,N90+E91+F91+G91+H91+I91+K91)</f>
        <v>5799.0373667449694</v>
      </c>
    </row>
    <row r="92" spans="1:14" x14ac:dyDescent="0.25">
      <c r="A92" s="11">
        <v>38138</v>
      </c>
      <c r="B92" s="5">
        <f t="shared" si="38"/>
        <v>37</v>
      </c>
      <c r="C92" s="5">
        <f t="shared" si="39"/>
        <v>12</v>
      </c>
      <c r="D92" s="5">
        <f t="shared" si="40"/>
        <v>9</v>
      </c>
      <c r="E92" s="13"/>
      <c r="F92" s="13"/>
      <c r="G92" s="13"/>
      <c r="H92" s="13"/>
      <c r="I92" s="13"/>
      <c r="J92" s="8">
        <f t="shared" si="37"/>
        <v>57.990373667449688</v>
      </c>
      <c r="L92" s="8">
        <f t="shared" si="41"/>
        <v>3500</v>
      </c>
      <c r="M92" s="8">
        <f t="shared" si="42"/>
        <v>279.31631899960962</v>
      </c>
      <c r="N92" s="8">
        <f t="shared" si="43"/>
        <v>5857.027740412419</v>
      </c>
    </row>
    <row r="93" spans="1:14" x14ac:dyDescent="0.25">
      <c r="A93" s="11">
        <v>38168</v>
      </c>
      <c r="B93" s="5">
        <f t="shared" si="38"/>
        <v>37</v>
      </c>
      <c r="C93" s="5">
        <f t="shared" si="39"/>
        <v>12</v>
      </c>
      <c r="D93" s="5">
        <f t="shared" si="40"/>
        <v>9</v>
      </c>
      <c r="E93" s="13"/>
      <c r="F93" s="13"/>
      <c r="G93" s="13"/>
      <c r="H93" s="13"/>
      <c r="I93" s="13"/>
      <c r="J93" s="8">
        <f t="shared" si="37"/>
        <v>58.570277404124191</v>
      </c>
      <c r="L93" s="8">
        <f t="shared" si="41"/>
        <v>3500</v>
      </c>
      <c r="M93" s="8">
        <f t="shared" si="42"/>
        <v>337.88659640373379</v>
      </c>
      <c r="N93" s="8">
        <f t="shared" si="43"/>
        <v>5915.5980178165428</v>
      </c>
    </row>
    <row r="94" spans="1:14" x14ac:dyDescent="0.25">
      <c r="A94" s="11">
        <v>38199</v>
      </c>
      <c r="B94" s="5">
        <f t="shared" si="38"/>
        <v>37</v>
      </c>
      <c r="C94" s="5">
        <f t="shared" si="39"/>
        <v>12</v>
      </c>
      <c r="D94" s="5">
        <f t="shared" si="40"/>
        <v>9</v>
      </c>
      <c r="E94" s="13"/>
      <c r="F94" s="13"/>
      <c r="G94" s="13"/>
      <c r="H94" s="13"/>
      <c r="I94" s="13"/>
      <c r="J94" s="8">
        <f t="shared" si="37"/>
        <v>59.155980178165429</v>
      </c>
      <c r="L94" s="8">
        <f t="shared" si="41"/>
        <v>3500</v>
      </c>
      <c r="M94" s="8">
        <f t="shared" si="42"/>
        <v>397.0425765818992</v>
      </c>
      <c r="N94" s="8">
        <f t="shared" si="43"/>
        <v>5974.7539979947078</v>
      </c>
    </row>
    <row r="95" spans="1:14" x14ac:dyDescent="0.25">
      <c r="A95" s="11">
        <v>38230</v>
      </c>
      <c r="B95" s="5">
        <f t="shared" si="38"/>
        <v>37</v>
      </c>
      <c r="C95" s="5">
        <f t="shared" si="39"/>
        <v>12</v>
      </c>
      <c r="D95" s="5">
        <f t="shared" si="40"/>
        <v>9</v>
      </c>
      <c r="E95" s="13"/>
      <c r="F95" s="13"/>
      <c r="G95" s="13"/>
      <c r="H95" s="13"/>
      <c r="I95" s="13"/>
      <c r="J95" s="8">
        <f t="shared" si="37"/>
        <v>59.747539979947078</v>
      </c>
      <c r="L95" s="8">
        <f t="shared" si="41"/>
        <v>3500</v>
      </c>
      <c r="M95" s="8">
        <f t="shared" si="42"/>
        <v>456.79011656184628</v>
      </c>
      <c r="N95" s="8">
        <f t="shared" si="43"/>
        <v>6034.5015379746546</v>
      </c>
    </row>
    <row r="96" spans="1:14" x14ac:dyDescent="0.25">
      <c r="A96" s="11">
        <v>38260</v>
      </c>
      <c r="B96" s="5">
        <f t="shared" si="38"/>
        <v>37</v>
      </c>
      <c r="C96" s="5">
        <f t="shared" si="39"/>
        <v>12</v>
      </c>
      <c r="D96" s="5">
        <f t="shared" si="40"/>
        <v>9</v>
      </c>
      <c r="E96" s="13"/>
      <c r="F96" s="13"/>
      <c r="G96" s="13"/>
      <c r="H96" s="13"/>
      <c r="I96" s="13"/>
      <c r="J96" s="8">
        <f t="shared" si="37"/>
        <v>60.345015379746542</v>
      </c>
      <c r="L96" s="8">
        <f t="shared" si="41"/>
        <v>3500</v>
      </c>
      <c r="M96" s="8">
        <f t="shared" si="42"/>
        <v>517.13513194159282</v>
      </c>
      <c r="N96" s="8">
        <f t="shared" si="43"/>
        <v>6094.8465533544013</v>
      </c>
    </row>
    <row r="97" spans="1:14" x14ac:dyDescent="0.25">
      <c r="A97" s="11">
        <v>38291</v>
      </c>
      <c r="B97" s="5">
        <f t="shared" si="38"/>
        <v>37</v>
      </c>
      <c r="C97" s="5">
        <f t="shared" si="39"/>
        <v>12</v>
      </c>
      <c r="D97" s="5">
        <f t="shared" si="40"/>
        <v>9</v>
      </c>
      <c r="E97" s="13"/>
      <c r="F97" s="13"/>
      <c r="G97" s="13"/>
      <c r="H97" s="13"/>
      <c r="I97" s="13"/>
      <c r="J97" s="8">
        <f t="shared" si="37"/>
        <v>60.94846553354401</v>
      </c>
      <c r="L97" s="8">
        <f t="shared" si="41"/>
        <v>3500</v>
      </c>
      <c r="M97" s="8">
        <f t="shared" si="42"/>
        <v>578.0835974751368</v>
      </c>
      <c r="N97" s="8">
        <f t="shared" si="43"/>
        <v>6155.7950188879449</v>
      </c>
    </row>
    <row r="98" spans="1:14" x14ac:dyDescent="0.25">
      <c r="A98" s="11">
        <v>38321</v>
      </c>
      <c r="B98" s="5">
        <f t="shared" si="38"/>
        <v>37</v>
      </c>
      <c r="C98" s="5">
        <f t="shared" si="39"/>
        <v>12</v>
      </c>
      <c r="D98" s="5">
        <f t="shared" si="40"/>
        <v>9</v>
      </c>
      <c r="E98" s="13"/>
      <c r="F98" s="13"/>
      <c r="G98" s="13"/>
      <c r="H98" s="13"/>
      <c r="I98" s="13"/>
      <c r="J98" s="8">
        <f t="shared" si="37"/>
        <v>61.557950188879452</v>
      </c>
      <c r="L98" s="8">
        <f t="shared" si="41"/>
        <v>3500</v>
      </c>
      <c r="M98" s="8">
        <f t="shared" si="42"/>
        <v>639.64154766401623</v>
      </c>
      <c r="N98" s="8">
        <f t="shared" si="43"/>
        <v>6217.3529690768246</v>
      </c>
    </row>
    <row r="99" spans="1:14" x14ac:dyDescent="0.25">
      <c r="A99" s="11">
        <v>38352</v>
      </c>
      <c r="B99" s="5">
        <f t="shared" si="38"/>
        <v>37</v>
      </c>
      <c r="C99" s="5">
        <f t="shared" si="39"/>
        <v>12</v>
      </c>
      <c r="D99" s="5">
        <f t="shared" si="40"/>
        <v>9</v>
      </c>
      <c r="E99" s="13"/>
      <c r="F99" s="13"/>
      <c r="G99" s="13"/>
      <c r="H99" s="13"/>
      <c r="I99" s="13"/>
      <c r="J99" s="8">
        <f t="shared" si="37"/>
        <v>62.173529690768248</v>
      </c>
      <c r="L99" s="8">
        <f t="shared" si="41"/>
        <v>3500</v>
      </c>
      <c r="M99" s="8">
        <f t="shared" si="42"/>
        <v>701.81507735478453</v>
      </c>
      <c r="N99" s="8">
        <f t="shared" si="43"/>
        <v>6279.5264987675928</v>
      </c>
    </row>
    <row r="100" spans="1:14" x14ac:dyDescent="0.25">
      <c r="A100" s="11">
        <v>38383</v>
      </c>
      <c r="B100" s="5">
        <f t="shared" si="38"/>
        <v>37</v>
      </c>
      <c r="C100" s="5">
        <f t="shared" si="39"/>
        <v>12</v>
      </c>
      <c r="D100" s="5">
        <f t="shared" si="40"/>
        <v>9</v>
      </c>
      <c r="E100" s="13">
        <v>500</v>
      </c>
      <c r="F100" s="13"/>
      <c r="G100" s="13"/>
      <c r="H100" s="13"/>
      <c r="I100" s="13"/>
      <c r="J100" s="8">
        <f t="shared" si="37"/>
        <v>62.795264987675921</v>
      </c>
      <c r="L100" s="8">
        <f t="shared" si="41"/>
        <v>4000</v>
      </c>
      <c r="M100" s="8">
        <f>IF(K100=0,J100,K100)</f>
        <v>62.795264987675921</v>
      </c>
      <c r="N100" s="8">
        <f t="shared" si="43"/>
        <v>6842.3217637552689</v>
      </c>
    </row>
    <row r="101" spans="1:14" x14ac:dyDescent="0.25">
      <c r="A101" s="11">
        <v>38411</v>
      </c>
      <c r="B101" s="5">
        <f t="shared" si="38"/>
        <v>37</v>
      </c>
      <c r="C101" s="5">
        <f t="shared" si="39"/>
        <v>12</v>
      </c>
      <c r="D101" s="5">
        <f t="shared" si="40"/>
        <v>10</v>
      </c>
      <c r="E101" s="13"/>
      <c r="F101" s="13"/>
      <c r="G101" s="13"/>
      <c r="H101" s="13"/>
      <c r="I101" s="13"/>
      <c r="J101" s="8">
        <f t="shared" si="37"/>
        <v>68.423217637552682</v>
      </c>
      <c r="L101" s="8">
        <f t="shared" si="41"/>
        <v>4000</v>
      </c>
      <c r="M101" s="8">
        <f>IF(K101=0,M100+J101,M100+K101)</f>
        <v>131.2184826252286</v>
      </c>
      <c r="N101" s="8">
        <f t="shared" si="43"/>
        <v>6910.7449813928215</v>
      </c>
    </row>
    <row r="102" spans="1:14" x14ac:dyDescent="0.25">
      <c r="A102" s="11">
        <v>38442</v>
      </c>
      <c r="B102" s="5">
        <f t="shared" ref="B102:B117" si="44">ROUND((A102-$B$1-210)/365,0)</f>
        <v>37</v>
      </c>
      <c r="C102" s="5">
        <f t="shared" ref="C102:C117" si="45">ROUND((A102-$C$1-210)/365,0)</f>
        <v>12</v>
      </c>
      <c r="D102" s="5">
        <f t="shared" ref="D102:D117" si="46">ROUND((A102-$D$1-210)/365,0)</f>
        <v>10</v>
      </c>
      <c r="E102" s="13"/>
      <c r="F102" s="13"/>
      <c r="G102" s="13"/>
      <c r="H102" s="13"/>
      <c r="I102" s="13"/>
      <c r="J102" s="8">
        <f t="shared" si="37"/>
        <v>69.107449813928213</v>
      </c>
      <c r="L102" s="8">
        <f t="shared" si="41"/>
        <v>4000</v>
      </c>
      <c r="M102" s="8">
        <f t="shared" ref="M102:M111" si="47">IF(K102=0,M101+J102,M101+K102)</f>
        <v>200.32593243915682</v>
      </c>
      <c r="N102" s="8">
        <f t="shared" si="43"/>
        <v>6979.8524312067493</v>
      </c>
    </row>
    <row r="103" spans="1:14" x14ac:dyDescent="0.25">
      <c r="A103" s="11">
        <v>38472</v>
      </c>
      <c r="B103" s="5">
        <f t="shared" si="44"/>
        <v>38</v>
      </c>
      <c r="C103" s="5">
        <f t="shared" si="45"/>
        <v>13</v>
      </c>
      <c r="D103" s="5">
        <f t="shared" si="46"/>
        <v>10</v>
      </c>
      <c r="E103" s="13"/>
      <c r="F103" s="13"/>
      <c r="G103" s="13"/>
      <c r="H103" s="13"/>
      <c r="I103" s="13"/>
      <c r="J103" s="8">
        <f t="shared" si="37"/>
        <v>69.798524312067499</v>
      </c>
      <c r="L103" s="8">
        <f t="shared" si="41"/>
        <v>4000</v>
      </c>
      <c r="M103" s="8">
        <f t="shared" si="47"/>
        <v>270.12445675122433</v>
      </c>
      <c r="N103" s="8">
        <f t="shared" si="43"/>
        <v>7049.6509555188168</v>
      </c>
    </row>
    <row r="104" spans="1:14" x14ac:dyDescent="0.25">
      <c r="A104" s="11">
        <v>38503</v>
      </c>
      <c r="B104" s="5">
        <f t="shared" si="44"/>
        <v>38</v>
      </c>
      <c r="C104" s="5">
        <f t="shared" si="45"/>
        <v>13</v>
      </c>
      <c r="D104" s="5">
        <f t="shared" si="46"/>
        <v>10</v>
      </c>
      <c r="E104" s="13"/>
      <c r="F104" s="13"/>
      <c r="G104" s="13"/>
      <c r="H104" s="13"/>
      <c r="I104" s="13"/>
      <c r="J104" s="8">
        <f t="shared" si="37"/>
        <v>70.496509555188169</v>
      </c>
      <c r="L104" s="8">
        <f t="shared" si="41"/>
        <v>4000</v>
      </c>
      <c r="M104" s="8">
        <f t="shared" si="47"/>
        <v>340.62096630641247</v>
      </c>
      <c r="N104" s="8">
        <f t="shared" si="43"/>
        <v>7120.1474650740047</v>
      </c>
    </row>
    <row r="105" spans="1:14" x14ac:dyDescent="0.25">
      <c r="A105" s="11">
        <v>38533</v>
      </c>
      <c r="B105" s="5">
        <f t="shared" si="44"/>
        <v>38</v>
      </c>
      <c r="C105" s="5">
        <f t="shared" si="45"/>
        <v>13</v>
      </c>
      <c r="D105" s="5">
        <f t="shared" si="46"/>
        <v>10</v>
      </c>
      <c r="E105" s="13"/>
      <c r="F105" s="13"/>
      <c r="G105" s="13"/>
      <c r="H105" s="13"/>
      <c r="I105" s="13"/>
      <c r="J105" s="8">
        <f t="shared" si="37"/>
        <v>71.201474650740053</v>
      </c>
      <c r="L105" s="8">
        <f t="shared" ref="L105:L120" si="48">L104+E105</f>
        <v>4000</v>
      </c>
      <c r="M105" s="8">
        <f t="shared" si="47"/>
        <v>411.82244095715254</v>
      </c>
      <c r="N105" s="8">
        <f t="shared" si="43"/>
        <v>7191.3489397247449</v>
      </c>
    </row>
    <row r="106" spans="1:14" x14ac:dyDescent="0.25">
      <c r="A106" s="11">
        <v>38564</v>
      </c>
      <c r="B106" s="5">
        <f t="shared" si="44"/>
        <v>38</v>
      </c>
      <c r="C106" s="5">
        <f t="shared" si="45"/>
        <v>13</v>
      </c>
      <c r="D106" s="5">
        <f t="shared" si="46"/>
        <v>10</v>
      </c>
      <c r="E106" s="13"/>
      <c r="F106" s="13"/>
      <c r="G106" s="13"/>
      <c r="H106" s="13"/>
      <c r="I106" s="13"/>
      <c r="J106" s="8">
        <f t="shared" si="37"/>
        <v>71.913489397247446</v>
      </c>
      <c r="L106" s="8">
        <f t="shared" si="48"/>
        <v>4000</v>
      </c>
      <c r="M106" s="8">
        <f t="shared" si="47"/>
        <v>483.73593035440001</v>
      </c>
      <c r="N106" s="8">
        <f t="shared" si="43"/>
        <v>7263.2624291219927</v>
      </c>
    </row>
    <row r="107" spans="1:14" x14ac:dyDescent="0.25">
      <c r="A107" s="11">
        <v>38595</v>
      </c>
      <c r="B107" s="5">
        <f t="shared" si="44"/>
        <v>38</v>
      </c>
      <c r="C107" s="5">
        <f t="shared" si="45"/>
        <v>13</v>
      </c>
      <c r="D107" s="5">
        <f t="shared" si="46"/>
        <v>10</v>
      </c>
      <c r="E107" s="13"/>
      <c r="F107" s="13"/>
      <c r="G107" s="13"/>
      <c r="H107" s="13"/>
      <c r="I107" s="13"/>
      <c r="J107" s="8">
        <f t="shared" si="37"/>
        <v>72.632624291219926</v>
      </c>
      <c r="L107" s="8">
        <f t="shared" si="48"/>
        <v>4000</v>
      </c>
      <c r="M107" s="8">
        <f t="shared" si="47"/>
        <v>556.36855464561995</v>
      </c>
      <c r="N107" s="8">
        <f t="shared" ref="N107:N122" si="49">IF(K107=0,N106+E107+F107+G107+H107+I107+J107,N106+E107+F107+G107+H107+I107+K107)</f>
        <v>7335.8950534132127</v>
      </c>
    </row>
    <row r="108" spans="1:14" x14ac:dyDescent="0.25">
      <c r="A108" s="11">
        <v>38625</v>
      </c>
      <c r="B108" s="5">
        <f t="shared" si="44"/>
        <v>38</v>
      </c>
      <c r="C108" s="5">
        <f t="shared" si="45"/>
        <v>13</v>
      </c>
      <c r="D108" s="5">
        <f t="shared" si="46"/>
        <v>10</v>
      </c>
      <c r="E108" s="13"/>
      <c r="F108" s="13"/>
      <c r="G108" s="13"/>
      <c r="H108" s="13"/>
      <c r="I108" s="13"/>
      <c r="J108" s="8">
        <f t="shared" si="37"/>
        <v>73.35895053413212</v>
      </c>
      <c r="L108" s="8">
        <f t="shared" si="48"/>
        <v>4000</v>
      </c>
      <c r="M108" s="8">
        <f t="shared" si="47"/>
        <v>629.72750517975203</v>
      </c>
      <c r="N108" s="8">
        <f t="shared" si="49"/>
        <v>7409.2540039473452</v>
      </c>
    </row>
    <row r="109" spans="1:14" x14ac:dyDescent="0.25">
      <c r="A109" s="11">
        <v>38656</v>
      </c>
      <c r="B109" s="5">
        <f t="shared" si="44"/>
        <v>38</v>
      </c>
      <c r="C109" s="5">
        <f t="shared" si="45"/>
        <v>13</v>
      </c>
      <c r="D109" s="5">
        <f t="shared" si="46"/>
        <v>10</v>
      </c>
      <c r="E109" s="13"/>
      <c r="F109" s="13"/>
      <c r="G109" s="13"/>
      <c r="H109" s="13"/>
      <c r="I109" s="13"/>
      <c r="J109" s="8">
        <f t="shared" si="37"/>
        <v>74.092540039473448</v>
      </c>
      <c r="L109" s="8">
        <f t="shared" si="48"/>
        <v>4000</v>
      </c>
      <c r="M109" s="8">
        <f t="shared" si="47"/>
        <v>703.82004521922545</v>
      </c>
      <c r="N109" s="8">
        <f t="shared" si="49"/>
        <v>7483.3465439868187</v>
      </c>
    </row>
    <row r="110" spans="1:14" x14ac:dyDescent="0.25">
      <c r="A110" s="11">
        <v>38686</v>
      </c>
      <c r="B110" s="5">
        <f t="shared" si="44"/>
        <v>38</v>
      </c>
      <c r="C110" s="5">
        <f t="shared" si="45"/>
        <v>13</v>
      </c>
      <c r="D110" s="5">
        <f t="shared" si="46"/>
        <v>10</v>
      </c>
      <c r="E110" s="13"/>
      <c r="F110" s="13"/>
      <c r="G110" s="13"/>
      <c r="H110" s="13"/>
      <c r="I110" s="13"/>
      <c r="J110" s="8">
        <f t="shared" si="37"/>
        <v>74.833465439868192</v>
      </c>
      <c r="L110" s="8">
        <f t="shared" si="48"/>
        <v>4000</v>
      </c>
      <c r="M110" s="8">
        <f t="shared" si="47"/>
        <v>778.65351065909363</v>
      </c>
      <c r="N110" s="8">
        <f t="shared" si="49"/>
        <v>7558.1800094266873</v>
      </c>
    </row>
    <row r="111" spans="1:14" x14ac:dyDescent="0.25">
      <c r="A111" s="11">
        <v>38717</v>
      </c>
      <c r="B111" s="5">
        <f t="shared" si="44"/>
        <v>38</v>
      </c>
      <c r="C111" s="5">
        <f t="shared" si="45"/>
        <v>13</v>
      </c>
      <c r="D111" s="5">
        <f t="shared" si="46"/>
        <v>10</v>
      </c>
      <c r="E111" s="13"/>
      <c r="F111" s="13"/>
      <c r="G111" s="13"/>
      <c r="H111" s="13"/>
      <c r="I111" s="13"/>
      <c r="J111" s="8">
        <f t="shared" si="37"/>
        <v>75.581800094266868</v>
      </c>
      <c r="L111" s="8">
        <f t="shared" si="48"/>
        <v>4000</v>
      </c>
      <c r="M111" s="8">
        <f t="shared" si="47"/>
        <v>854.23531075336052</v>
      </c>
      <c r="N111" s="8">
        <f t="shared" si="49"/>
        <v>7633.7618095209546</v>
      </c>
    </row>
    <row r="112" spans="1:14" x14ac:dyDescent="0.25">
      <c r="A112" s="11">
        <v>38748</v>
      </c>
      <c r="B112" s="5">
        <f t="shared" si="44"/>
        <v>38</v>
      </c>
      <c r="C112" s="5">
        <f t="shared" si="45"/>
        <v>13</v>
      </c>
      <c r="D112" s="5">
        <f t="shared" si="46"/>
        <v>10</v>
      </c>
      <c r="E112" s="13">
        <v>500</v>
      </c>
      <c r="F112" s="13"/>
      <c r="G112" s="13"/>
      <c r="H112" s="13"/>
      <c r="I112" s="13"/>
      <c r="J112" s="8">
        <f t="shared" si="37"/>
        <v>76.33761809520955</v>
      </c>
      <c r="L112" s="8">
        <f t="shared" si="48"/>
        <v>4500</v>
      </c>
      <c r="M112" s="8">
        <f>IF(K112=0,J112,K112)</f>
        <v>76.33761809520955</v>
      </c>
      <c r="N112" s="8">
        <f t="shared" si="49"/>
        <v>8210.0994276161637</v>
      </c>
    </row>
    <row r="113" spans="1:14" x14ac:dyDescent="0.25">
      <c r="A113" s="11">
        <v>38776</v>
      </c>
      <c r="B113" s="5">
        <f t="shared" si="44"/>
        <v>38</v>
      </c>
      <c r="C113" s="5">
        <f t="shared" si="45"/>
        <v>13</v>
      </c>
      <c r="D113" s="5">
        <f t="shared" si="46"/>
        <v>11</v>
      </c>
      <c r="E113" s="13"/>
      <c r="F113" s="13"/>
      <c r="G113" s="13"/>
      <c r="H113" s="13"/>
      <c r="I113" s="13"/>
      <c r="J113" s="8">
        <f t="shared" si="37"/>
        <v>82.100994276161643</v>
      </c>
      <c r="L113" s="8">
        <f t="shared" si="48"/>
        <v>4500</v>
      </c>
      <c r="M113" s="8">
        <f>IF(K113=0,M112+J113,M112+K113)</f>
        <v>158.43861237137119</v>
      </c>
      <c r="N113" s="8">
        <f t="shared" si="49"/>
        <v>8292.2004218923248</v>
      </c>
    </row>
    <row r="114" spans="1:14" x14ac:dyDescent="0.25">
      <c r="A114" s="11">
        <v>38807</v>
      </c>
      <c r="B114" s="5">
        <f t="shared" si="44"/>
        <v>38</v>
      </c>
      <c r="C114" s="5">
        <f t="shared" si="45"/>
        <v>13</v>
      </c>
      <c r="D114" s="5">
        <f t="shared" si="46"/>
        <v>11</v>
      </c>
      <c r="E114" s="13"/>
      <c r="F114" s="13"/>
      <c r="G114" s="13"/>
      <c r="H114" s="13"/>
      <c r="I114" s="13"/>
      <c r="J114" s="8">
        <f t="shared" si="37"/>
        <v>82.922004218923249</v>
      </c>
      <c r="L114" s="8">
        <f t="shared" si="48"/>
        <v>4500</v>
      </c>
      <c r="M114" s="8">
        <f t="shared" ref="M114:M123" si="50">IF(K114=0,M113+J114,M113+K114)</f>
        <v>241.36061659029446</v>
      </c>
      <c r="N114" s="8">
        <f t="shared" si="49"/>
        <v>8375.1224261112475</v>
      </c>
    </row>
    <row r="115" spans="1:14" x14ac:dyDescent="0.25">
      <c r="A115" s="11">
        <v>38837</v>
      </c>
      <c r="B115" s="5">
        <f t="shared" si="44"/>
        <v>39</v>
      </c>
      <c r="C115" s="5">
        <f t="shared" si="45"/>
        <v>14</v>
      </c>
      <c r="D115" s="5">
        <f t="shared" si="46"/>
        <v>11</v>
      </c>
      <c r="E115" s="13"/>
      <c r="F115" s="13"/>
      <c r="G115" s="13"/>
      <c r="H115" s="13"/>
      <c r="I115" s="13"/>
      <c r="J115" s="8">
        <f t="shared" si="37"/>
        <v>83.751224261112469</v>
      </c>
      <c r="L115" s="8">
        <f t="shared" si="48"/>
        <v>4500</v>
      </c>
      <c r="M115" s="8">
        <f t="shared" si="50"/>
        <v>325.1118408514069</v>
      </c>
      <c r="N115" s="8">
        <f t="shared" si="49"/>
        <v>8458.8736503723594</v>
      </c>
    </row>
    <row r="116" spans="1:14" x14ac:dyDescent="0.25">
      <c r="A116" s="11">
        <v>38868</v>
      </c>
      <c r="B116" s="5">
        <f t="shared" si="44"/>
        <v>39</v>
      </c>
      <c r="C116" s="5">
        <f t="shared" si="45"/>
        <v>14</v>
      </c>
      <c r="D116" s="5">
        <f t="shared" si="46"/>
        <v>11</v>
      </c>
      <c r="E116" s="13"/>
      <c r="F116" s="13"/>
      <c r="G116" s="13"/>
      <c r="H116" s="13"/>
      <c r="I116" s="13"/>
      <c r="J116" s="8">
        <f t="shared" si="37"/>
        <v>84.588736503723595</v>
      </c>
      <c r="L116" s="8">
        <f t="shared" si="48"/>
        <v>4500</v>
      </c>
      <c r="M116" s="8">
        <f t="shared" si="50"/>
        <v>409.70057735513046</v>
      </c>
      <c r="N116" s="8">
        <f t="shared" si="49"/>
        <v>8543.4623868760827</v>
      </c>
    </row>
    <row r="117" spans="1:14" x14ac:dyDescent="0.25">
      <c r="A117" s="11">
        <v>38898</v>
      </c>
      <c r="B117" s="5">
        <f t="shared" si="44"/>
        <v>39</v>
      </c>
      <c r="C117" s="5">
        <f t="shared" si="45"/>
        <v>14</v>
      </c>
      <c r="D117" s="5">
        <f t="shared" si="46"/>
        <v>11</v>
      </c>
      <c r="E117" s="13"/>
      <c r="F117" s="13"/>
      <c r="G117" s="13"/>
      <c r="H117" s="13"/>
      <c r="I117" s="13"/>
      <c r="J117" s="8">
        <f t="shared" si="37"/>
        <v>85.434623868760823</v>
      </c>
      <c r="L117" s="8">
        <f t="shared" si="48"/>
        <v>4500</v>
      </c>
      <c r="M117" s="8">
        <f t="shared" si="50"/>
        <v>495.13520122389127</v>
      </c>
      <c r="N117" s="8">
        <f t="shared" si="49"/>
        <v>8628.897010744844</v>
      </c>
    </row>
    <row r="118" spans="1:14" x14ac:dyDescent="0.25">
      <c r="A118" s="11">
        <v>38929</v>
      </c>
      <c r="B118" s="5">
        <f t="shared" ref="B118:B133" si="51">ROUND((A118-$B$1-210)/365,0)</f>
        <v>39</v>
      </c>
      <c r="C118" s="5">
        <f t="shared" ref="C118:C133" si="52">ROUND((A118-$C$1-210)/365,0)</f>
        <v>14</v>
      </c>
      <c r="D118" s="5">
        <f t="shared" ref="D118:D133" si="53">ROUND((A118-$D$1-210)/365,0)</f>
        <v>11</v>
      </c>
      <c r="E118" s="13"/>
      <c r="F118" s="13"/>
      <c r="G118" s="13"/>
      <c r="H118" s="13"/>
      <c r="I118" s="13"/>
      <c r="J118" s="8">
        <f t="shared" si="37"/>
        <v>86.288970107448435</v>
      </c>
      <c r="L118" s="8">
        <f t="shared" si="48"/>
        <v>4500</v>
      </c>
      <c r="M118" s="8">
        <f t="shared" si="50"/>
        <v>581.42417133133972</v>
      </c>
      <c r="N118" s="8">
        <f t="shared" si="49"/>
        <v>8715.1859808522931</v>
      </c>
    </row>
    <row r="119" spans="1:14" x14ac:dyDescent="0.25">
      <c r="A119" s="11">
        <v>38960</v>
      </c>
      <c r="B119" s="5">
        <f t="shared" si="51"/>
        <v>39</v>
      </c>
      <c r="C119" s="5">
        <f t="shared" si="52"/>
        <v>14</v>
      </c>
      <c r="D119" s="5">
        <f t="shared" si="53"/>
        <v>11</v>
      </c>
      <c r="E119" s="13"/>
      <c r="F119" s="13"/>
      <c r="G119" s="13"/>
      <c r="H119" s="13"/>
      <c r="I119" s="13"/>
      <c r="J119" s="8">
        <f t="shared" si="37"/>
        <v>87.151859808522929</v>
      </c>
      <c r="L119" s="8">
        <f t="shared" si="48"/>
        <v>4500</v>
      </c>
      <c r="M119" s="8">
        <f t="shared" si="50"/>
        <v>668.57603113986261</v>
      </c>
      <c r="N119" s="8">
        <f t="shared" si="49"/>
        <v>8802.3378406608153</v>
      </c>
    </row>
    <row r="120" spans="1:14" x14ac:dyDescent="0.25">
      <c r="A120" s="11">
        <v>38990</v>
      </c>
      <c r="B120" s="5">
        <f t="shared" si="51"/>
        <v>39</v>
      </c>
      <c r="C120" s="5">
        <f t="shared" si="52"/>
        <v>14</v>
      </c>
      <c r="D120" s="5">
        <f t="shared" si="53"/>
        <v>11</v>
      </c>
      <c r="E120" s="13"/>
      <c r="F120" s="13"/>
      <c r="G120" s="13"/>
      <c r="H120" s="13"/>
      <c r="I120" s="13"/>
      <c r="J120" s="8">
        <f t="shared" si="37"/>
        <v>88.02337840660816</v>
      </c>
      <c r="L120" s="8">
        <f t="shared" si="48"/>
        <v>4500</v>
      </c>
      <c r="M120" s="8">
        <f t="shared" si="50"/>
        <v>756.59940954647072</v>
      </c>
      <c r="N120" s="8">
        <f t="shared" si="49"/>
        <v>8890.361219067423</v>
      </c>
    </row>
    <row r="121" spans="1:14" x14ac:dyDescent="0.25">
      <c r="A121" s="11">
        <v>39021</v>
      </c>
      <c r="B121" s="5">
        <f t="shared" si="51"/>
        <v>39</v>
      </c>
      <c r="C121" s="5">
        <f t="shared" si="52"/>
        <v>14</v>
      </c>
      <c r="D121" s="5">
        <f t="shared" si="53"/>
        <v>11</v>
      </c>
      <c r="E121" s="13"/>
      <c r="F121" s="13"/>
      <c r="G121" s="13"/>
      <c r="H121" s="13"/>
      <c r="I121" s="13"/>
      <c r="J121" s="8">
        <f t="shared" si="37"/>
        <v>88.903612190674224</v>
      </c>
      <c r="L121" s="8">
        <f t="shared" ref="L121:L136" si="54">L120+E121</f>
        <v>4500</v>
      </c>
      <c r="M121" s="8">
        <f t="shared" si="50"/>
        <v>845.50302173714499</v>
      </c>
      <c r="N121" s="8">
        <f t="shared" si="49"/>
        <v>8979.2648312580968</v>
      </c>
    </row>
    <row r="122" spans="1:14" x14ac:dyDescent="0.25">
      <c r="A122" s="11">
        <v>39051</v>
      </c>
      <c r="B122" s="5">
        <f t="shared" si="51"/>
        <v>39</v>
      </c>
      <c r="C122" s="5">
        <f t="shared" si="52"/>
        <v>14</v>
      </c>
      <c r="D122" s="5">
        <f t="shared" si="53"/>
        <v>11</v>
      </c>
      <c r="E122" s="13"/>
      <c r="F122" s="13"/>
      <c r="G122" s="13"/>
      <c r="H122" s="13"/>
      <c r="I122" s="13"/>
      <c r="J122" s="8">
        <f t="shared" si="37"/>
        <v>89.792648312580965</v>
      </c>
      <c r="L122" s="8">
        <f t="shared" si="54"/>
        <v>4500</v>
      </c>
      <c r="M122" s="8">
        <f t="shared" si="50"/>
        <v>935.29567004972591</v>
      </c>
      <c r="N122" s="8">
        <f t="shared" si="49"/>
        <v>9069.057479570678</v>
      </c>
    </row>
    <row r="123" spans="1:14" x14ac:dyDescent="0.25">
      <c r="A123" s="11">
        <v>39082</v>
      </c>
      <c r="B123" s="5">
        <f t="shared" si="51"/>
        <v>39</v>
      </c>
      <c r="C123" s="5">
        <f t="shared" si="52"/>
        <v>14</v>
      </c>
      <c r="D123" s="5">
        <f t="shared" si="53"/>
        <v>11</v>
      </c>
      <c r="E123" s="13"/>
      <c r="F123" s="13"/>
      <c r="G123" s="13"/>
      <c r="H123" s="13"/>
      <c r="I123" s="13"/>
      <c r="J123" s="8">
        <f t="shared" si="37"/>
        <v>90.69057479570678</v>
      </c>
      <c r="L123" s="8">
        <f t="shared" si="54"/>
        <v>4500</v>
      </c>
      <c r="M123" s="8">
        <f t="shared" si="50"/>
        <v>1025.9862448454328</v>
      </c>
      <c r="N123" s="8">
        <f t="shared" ref="N123:N138" si="55">IF(K123=0,N122+E123+F123+G123+H123+I123+J123,N122+E123+F123+G123+H123+I123+K123)</f>
        <v>9159.7480543663842</v>
      </c>
    </row>
    <row r="124" spans="1:14" x14ac:dyDescent="0.25">
      <c r="A124" s="11">
        <v>39113</v>
      </c>
      <c r="B124" s="5">
        <f t="shared" si="51"/>
        <v>39</v>
      </c>
      <c r="C124" s="5">
        <f t="shared" si="52"/>
        <v>14</v>
      </c>
      <c r="D124" s="5">
        <f t="shared" si="53"/>
        <v>11</v>
      </c>
      <c r="E124" s="13">
        <v>500</v>
      </c>
      <c r="F124" s="13"/>
      <c r="G124" s="13"/>
      <c r="H124" s="13"/>
      <c r="I124" s="13"/>
      <c r="J124" s="8">
        <f t="shared" si="37"/>
        <v>91.597480543663835</v>
      </c>
      <c r="L124" s="8">
        <f t="shared" si="54"/>
        <v>5000</v>
      </c>
      <c r="M124" s="8">
        <f>IF(K124=0,J124,K124)</f>
        <v>91.597480543663835</v>
      </c>
      <c r="N124" s="8">
        <f t="shared" si="55"/>
        <v>9751.3455349100477</v>
      </c>
    </row>
    <row r="125" spans="1:14" x14ac:dyDescent="0.25">
      <c r="A125" s="11">
        <v>39141</v>
      </c>
      <c r="B125" s="5">
        <f t="shared" si="51"/>
        <v>39</v>
      </c>
      <c r="C125" s="5">
        <f t="shared" si="52"/>
        <v>14</v>
      </c>
      <c r="D125" s="5">
        <f t="shared" si="53"/>
        <v>12</v>
      </c>
      <c r="E125" s="13"/>
      <c r="F125" s="13"/>
      <c r="G125" s="13"/>
      <c r="H125" s="13"/>
      <c r="I125" s="13"/>
      <c r="J125" s="8">
        <f t="shared" si="37"/>
        <v>97.513455349100468</v>
      </c>
      <c r="L125" s="8">
        <f t="shared" si="54"/>
        <v>5000</v>
      </c>
      <c r="M125" s="8">
        <f>IF(K125=0,M124+J125,M124+K125)</f>
        <v>189.1109358927643</v>
      </c>
      <c r="N125" s="8">
        <f t="shared" si="55"/>
        <v>9848.8589902591484</v>
      </c>
    </row>
    <row r="126" spans="1:14" x14ac:dyDescent="0.25">
      <c r="A126" s="11">
        <v>39172</v>
      </c>
      <c r="B126" s="5">
        <f t="shared" si="51"/>
        <v>39</v>
      </c>
      <c r="C126" s="5">
        <f t="shared" si="52"/>
        <v>14</v>
      </c>
      <c r="D126" s="5">
        <f t="shared" si="53"/>
        <v>12</v>
      </c>
      <c r="E126" s="13"/>
      <c r="F126" s="13"/>
      <c r="G126" s="13"/>
      <c r="H126" s="13"/>
      <c r="I126" s="13"/>
      <c r="J126" s="8">
        <f t="shared" si="37"/>
        <v>98.488589902591471</v>
      </c>
      <c r="L126" s="8">
        <f t="shared" si="54"/>
        <v>5000</v>
      </c>
      <c r="M126" s="8">
        <f t="shared" ref="M126:M135" si="56">IF(K126=0,M125+J126,M125+K126)</f>
        <v>287.59952579535576</v>
      </c>
      <c r="N126" s="8">
        <f t="shared" si="55"/>
        <v>9947.3475801617406</v>
      </c>
    </row>
    <row r="127" spans="1:14" x14ac:dyDescent="0.25">
      <c r="A127" s="11">
        <v>39202</v>
      </c>
      <c r="B127" s="5">
        <f t="shared" si="51"/>
        <v>40</v>
      </c>
      <c r="C127" s="5">
        <f t="shared" si="52"/>
        <v>15</v>
      </c>
      <c r="D127" s="5">
        <f t="shared" si="53"/>
        <v>12</v>
      </c>
      <c r="E127" s="13"/>
      <c r="F127" s="13"/>
      <c r="G127" s="13"/>
      <c r="H127" s="13"/>
      <c r="I127" s="13"/>
      <c r="J127" s="8">
        <f t="shared" si="37"/>
        <v>99.473475801617397</v>
      </c>
      <c r="L127" s="8">
        <f t="shared" si="54"/>
        <v>5000</v>
      </c>
      <c r="M127" s="8">
        <f t="shared" si="56"/>
        <v>387.07300159697314</v>
      </c>
      <c r="N127" s="8">
        <f t="shared" si="55"/>
        <v>10046.821055963357</v>
      </c>
    </row>
    <row r="128" spans="1:14" x14ac:dyDescent="0.25">
      <c r="A128" s="11">
        <v>39233</v>
      </c>
      <c r="B128" s="5">
        <f t="shared" si="51"/>
        <v>40</v>
      </c>
      <c r="C128" s="5">
        <f t="shared" si="52"/>
        <v>15</v>
      </c>
      <c r="D128" s="5">
        <f t="shared" si="53"/>
        <v>12</v>
      </c>
      <c r="E128" s="13"/>
      <c r="F128" s="13"/>
      <c r="G128" s="13"/>
      <c r="H128" s="13"/>
      <c r="I128" s="13"/>
      <c r="J128" s="8">
        <f t="shared" si="37"/>
        <v>100.46821055963358</v>
      </c>
      <c r="L128" s="8">
        <f t="shared" si="54"/>
        <v>5000</v>
      </c>
      <c r="M128" s="8">
        <f t="shared" si="56"/>
        <v>487.54121215660672</v>
      </c>
      <c r="N128" s="8">
        <f t="shared" si="55"/>
        <v>10147.28926652299</v>
      </c>
    </row>
    <row r="129" spans="1:14" x14ac:dyDescent="0.25">
      <c r="A129" s="11">
        <v>39263</v>
      </c>
      <c r="B129" s="5">
        <f t="shared" si="51"/>
        <v>40</v>
      </c>
      <c r="C129" s="5">
        <f t="shared" si="52"/>
        <v>15</v>
      </c>
      <c r="D129" s="5">
        <f t="shared" si="53"/>
        <v>12</v>
      </c>
      <c r="E129" s="13"/>
      <c r="F129" s="13"/>
      <c r="G129" s="13"/>
      <c r="H129" s="13"/>
      <c r="I129" s="13"/>
      <c r="J129" s="8">
        <f t="shared" si="37"/>
        <v>101.47289266522989</v>
      </c>
      <c r="L129" s="8">
        <f t="shared" si="54"/>
        <v>5000</v>
      </c>
      <c r="M129" s="8">
        <f t="shared" si="56"/>
        <v>589.01410482183655</v>
      </c>
      <c r="N129" s="8">
        <f t="shared" si="55"/>
        <v>10248.76215918822</v>
      </c>
    </row>
    <row r="130" spans="1:14" x14ac:dyDescent="0.25">
      <c r="A130" s="11">
        <v>39294</v>
      </c>
      <c r="B130" s="5">
        <f t="shared" si="51"/>
        <v>40</v>
      </c>
      <c r="C130" s="5">
        <f t="shared" si="52"/>
        <v>15</v>
      </c>
      <c r="D130" s="5">
        <f t="shared" si="53"/>
        <v>12</v>
      </c>
      <c r="E130" s="13"/>
      <c r="F130" s="13"/>
      <c r="G130" s="13"/>
      <c r="H130" s="13"/>
      <c r="I130" s="13"/>
      <c r="J130" s="8">
        <f t="shared" si="37"/>
        <v>102.4876215918822</v>
      </c>
      <c r="L130" s="8">
        <f t="shared" si="54"/>
        <v>5000</v>
      </c>
      <c r="M130" s="8">
        <f t="shared" si="56"/>
        <v>691.50172641371876</v>
      </c>
      <c r="N130" s="8">
        <f t="shared" si="55"/>
        <v>10351.249780780103</v>
      </c>
    </row>
    <row r="131" spans="1:14" x14ac:dyDescent="0.25">
      <c r="A131" s="11">
        <v>39325</v>
      </c>
      <c r="B131" s="5">
        <f t="shared" si="51"/>
        <v>40</v>
      </c>
      <c r="C131" s="5">
        <f t="shared" si="52"/>
        <v>15</v>
      </c>
      <c r="D131" s="5">
        <f t="shared" si="53"/>
        <v>12</v>
      </c>
      <c r="E131" s="13"/>
      <c r="F131" s="13"/>
      <c r="G131" s="13"/>
      <c r="H131" s="13"/>
      <c r="I131" s="13"/>
      <c r="J131" s="8">
        <f t="shared" si="37"/>
        <v>103.51249780780103</v>
      </c>
      <c r="L131" s="8">
        <f t="shared" si="54"/>
        <v>5000</v>
      </c>
      <c r="M131" s="8">
        <f t="shared" si="56"/>
        <v>795.01422422151973</v>
      </c>
      <c r="N131" s="8">
        <f t="shared" si="55"/>
        <v>10454.762278587903</v>
      </c>
    </row>
    <row r="132" spans="1:14" x14ac:dyDescent="0.25">
      <c r="A132" s="11">
        <v>39355</v>
      </c>
      <c r="B132" s="5">
        <f t="shared" si="51"/>
        <v>40</v>
      </c>
      <c r="C132" s="5">
        <f t="shared" si="52"/>
        <v>15</v>
      </c>
      <c r="D132" s="5">
        <f t="shared" si="53"/>
        <v>12</v>
      </c>
      <c r="E132" s="13"/>
      <c r="F132" s="13"/>
      <c r="G132" s="13"/>
      <c r="H132" s="13"/>
      <c r="I132" s="13"/>
      <c r="J132" s="8">
        <f t="shared" si="37"/>
        <v>104.54762278587903</v>
      </c>
      <c r="L132" s="8">
        <f t="shared" si="54"/>
        <v>5000</v>
      </c>
      <c r="M132" s="8">
        <f t="shared" si="56"/>
        <v>899.5618470073988</v>
      </c>
      <c r="N132" s="8">
        <f t="shared" si="55"/>
        <v>10559.309901373783</v>
      </c>
    </row>
    <row r="133" spans="1:14" x14ac:dyDescent="0.25">
      <c r="A133" s="11">
        <v>39386</v>
      </c>
      <c r="B133" s="5">
        <f t="shared" si="51"/>
        <v>40</v>
      </c>
      <c r="C133" s="5">
        <f t="shared" si="52"/>
        <v>15</v>
      </c>
      <c r="D133" s="5">
        <f t="shared" si="53"/>
        <v>12</v>
      </c>
      <c r="E133" s="13"/>
      <c r="F133" s="13"/>
      <c r="G133" s="13"/>
      <c r="H133" s="13"/>
      <c r="I133" s="13"/>
      <c r="J133" s="8">
        <f t="shared" si="37"/>
        <v>105.59309901373781</v>
      </c>
      <c r="L133" s="8">
        <f t="shared" si="54"/>
        <v>5000</v>
      </c>
      <c r="M133" s="8">
        <f t="shared" si="56"/>
        <v>1005.1549460211367</v>
      </c>
      <c r="N133" s="8">
        <f t="shared" si="55"/>
        <v>10664.903000387521</v>
      </c>
    </row>
    <row r="134" spans="1:14" x14ac:dyDescent="0.25">
      <c r="A134" s="11">
        <v>39416</v>
      </c>
      <c r="B134" s="5">
        <f t="shared" ref="B134:B149" si="57">ROUND((A134-$B$1-210)/365,0)</f>
        <v>40</v>
      </c>
      <c r="C134" s="5">
        <f t="shared" ref="C134:C149" si="58">ROUND((A134-$C$1-210)/365,0)</f>
        <v>15</v>
      </c>
      <c r="D134" s="5">
        <f t="shared" ref="D134:D149" si="59">ROUND((A134-$D$1-210)/365,0)</f>
        <v>12</v>
      </c>
      <c r="E134" s="13"/>
      <c r="F134" s="13"/>
      <c r="G134" s="13"/>
      <c r="H134" s="13"/>
      <c r="I134" s="13"/>
      <c r="J134" s="8">
        <f t="shared" si="37"/>
        <v>106.64903000387521</v>
      </c>
      <c r="L134" s="8">
        <f t="shared" si="54"/>
        <v>5000</v>
      </c>
      <c r="M134" s="8">
        <f t="shared" si="56"/>
        <v>1111.8039760250119</v>
      </c>
      <c r="N134" s="8">
        <f t="shared" si="55"/>
        <v>10771.552030391396</v>
      </c>
    </row>
    <row r="135" spans="1:14" x14ac:dyDescent="0.25">
      <c r="A135" s="11">
        <v>39447</v>
      </c>
      <c r="B135" s="5">
        <f t="shared" si="57"/>
        <v>40</v>
      </c>
      <c r="C135" s="5">
        <f t="shared" si="58"/>
        <v>15</v>
      </c>
      <c r="D135" s="5">
        <f t="shared" si="59"/>
        <v>12</v>
      </c>
      <c r="E135" s="13"/>
      <c r="F135" s="13"/>
      <c r="G135" s="13"/>
      <c r="H135" s="13"/>
      <c r="I135" s="13"/>
      <c r="J135" s="8">
        <f t="shared" si="37"/>
        <v>107.71552030391395</v>
      </c>
      <c r="L135" s="8">
        <f t="shared" si="54"/>
        <v>5000</v>
      </c>
      <c r="M135" s="8">
        <f t="shared" si="56"/>
        <v>1219.5194963289259</v>
      </c>
      <c r="N135" s="8">
        <f t="shared" si="55"/>
        <v>10879.267550695311</v>
      </c>
    </row>
    <row r="136" spans="1:14" x14ac:dyDescent="0.25">
      <c r="A136" s="11">
        <v>39478</v>
      </c>
      <c r="B136" s="5">
        <f t="shared" si="57"/>
        <v>40</v>
      </c>
      <c r="C136" s="5">
        <f t="shared" si="58"/>
        <v>15</v>
      </c>
      <c r="D136" s="5">
        <f t="shared" si="59"/>
        <v>12</v>
      </c>
      <c r="E136" s="13">
        <v>500</v>
      </c>
      <c r="F136" s="13"/>
      <c r="G136" s="13"/>
      <c r="H136" s="13"/>
      <c r="I136" s="13"/>
      <c r="J136" s="8">
        <f t="shared" si="37"/>
        <v>108.7926755069531</v>
      </c>
      <c r="L136" s="8">
        <f t="shared" si="54"/>
        <v>5500</v>
      </c>
      <c r="M136" s="8">
        <f>IF(K136=0,J136,K136)</f>
        <v>108.7926755069531</v>
      </c>
      <c r="N136" s="8">
        <f t="shared" si="55"/>
        <v>11488.060226202264</v>
      </c>
    </row>
    <row r="137" spans="1:14" x14ac:dyDescent="0.25">
      <c r="A137" s="11">
        <v>39507</v>
      </c>
      <c r="B137" s="5">
        <f t="shared" si="57"/>
        <v>40</v>
      </c>
      <c r="C137" s="5">
        <f t="shared" si="58"/>
        <v>15</v>
      </c>
      <c r="D137" s="5">
        <f t="shared" si="59"/>
        <v>13</v>
      </c>
      <c r="E137" s="13"/>
      <c r="F137" s="13"/>
      <c r="G137" s="13"/>
      <c r="H137" s="13"/>
      <c r="I137" s="13"/>
      <c r="J137" s="8">
        <f t="shared" si="37"/>
        <v>114.88060226202263</v>
      </c>
      <c r="L137" s="8">
        <f t="shared" ref="L137:L152" si="60">L136+E137</f>
        <v>5500</v>
      </c>
      <c r="M137" s="8">
        <f>IF(K137=0,M136+J137,M136+K137)</f>
        <v>223.67327776897574</v>
      </c>
      <c r="N137" s="8">
        <f t="shared" si="55"/>
        <v>11602.940828464287</v>
      </c>
    </row>
    <row r="138" spans="1:14" x14ac:dyDescent="0.25">
      <c r="A138" s="11">
        <v>39538</v>
      </c>
      <c r="B138" s="5">
        <f t="shared" si="57"/>
        <v>40</v>
      </c>
      <c r="C138" s="5">
        <f t="shared" si="58"/>
        <v>15</v>
      </c>
      <c r="D138" s="5">
        <f t="shared" si="59"/>
        <v>13</v>
      </c>
      <c r="E138" s="13"/>
      <c r="F138" s="13"/>
      <c r="G138" s="13"/>
      <c r="H138" s="13"/>
      <c r="I138" s="13"/>
      <c r="J138" s="8">
        <f t="shared" si="37"/>
        <v>116.02940828464286</v>
      </c>
      <c r="L138" s="8">
        <f t="shared" si="60"/>
        <v>5500</v>
      </c>
      <c r="M138" s="8">
        <f t="shared" ref="M138:M147" si="61">IF(K138=0,M137+J138,M137+K138)</f>
        <v>339.70268605361861</v>
      </c>
      <c r="N138" s="8">
        <f t="shared" si="55"/>
        <v>11718.97023674893</v>
      </c>
    </row>
    <row r="139" spans="1:14" x14ac:dyDescent="0.25">
      <c r="A139" s="11">
        <v>39568</v>
      </c>
      <c r="B139" s="5">
        <f t="shared" si="57"/>
        <v>41</v>
      </c>
      <c r="C139" s="5">
        <f t="shared" si="58"/>
        <v>16</v>
      </c>
      <c r="D139" s="5">
        <f t="shared" si="59"/>
        <v>13</v>
      </c>
      <c r="E139" s="13"/>
      <c r="F139" s="13"/>
      <c r="G139" s="13"/>
      <c r="H139" s="13"/>
      <c r="I139" s="13"/>
      <c r="J139" s="8">
        <f t="shared" si="37"/>
        <v>117.1897023674893</v>
      </c>
      <c r="L139" s="8">
        <f t="shared" si="60"/>
        <v>5500</v>
      </c>
      <c r="M139" s="8">
        <f t="shared" si="61"/>
        <v>456.89238842110791</v>
      </c>
      <c r="N139" s="8">
        <f t="shared" ref="N139:N154" si="62">IF(K139=0,N138+E139+F139+G139+H139+I139+J139,N138+E139+F139+G139+H139+I139+K139)</f>
        <v>11836.15993911642</v>
      </c>
    </row>
    <row r="140" spans="1:14" x14ac:dyDescent="0.25">
      <c r="A140" s="11">
        <v>39599</v>
      </c>
      <c r="B140" s="5">
        <f t="shared" si="57"/>
        <v>41</v>
      </c>
      <c r="C140" s="5">
        <f t="shared" si="58"/>
        <v>16</v>
      </c>
      <c r="D140" s="5">
        <f t="shared" si="59"/>
        <v>13</v>
      </c>
      <c r="E140" s="13"/>
      <c r="F140" s="13"/>
      <c r="G140" s="13"/>
      <c r="H140" s="13"/>
      <c r="I140" s="13"/>
      <c r="J140" s="8">
        <f t="shared" si="37"/>
        <v>118.36159939116419</v>
      </c>
      <c r="L140" s="8">
        <f t="shared" si="60"/>
        <v>5500</v>
      </c>
      <c r="M140" s="8">
        <f t="shared" si="61"/>
        <v>575.25398781227204</v>
      </c>
      <c r="N140" s="8">
        <f t="shared" si="62"/>
        <v>11954.521538507584</v>
      </c>
    </row>
    <row r="141" spans="1:14" x14ac:dyDescent="0.25">
      <c r="A141" s="11">
        <v>39629</v>
      </c>
      <c r="B141" s="5">
        <f t="shared" si="57"/>
        <v>41</v>
      </c>
      <c r="C141" s="5">
        <f t="shared" si="58"/>
        <v>16</v>
      </c>
      <c r="D141" s="5">
        <f t="shared" si="59"/>
        <v>13</v>
      </c>
      <c r="E141" s="13"/>
      <c r="F141" s="13"/>
      <c r="G141" s="13"/>
      <c r="H141" s="13"/>
      <c r="I141" s="13"/>
      <c r="J141" s="8">
        <f t="shared" si="37"/>
        <v>119.54521538507584</v>
      </c>
      <c r="L141" s="8">
        <f t="shared" si="60"/>
        <v>5500</v>
      </c>
      <c r="M141" s="8">
        <f t="shared" si="61"/>
        <v>694.79920319734788</v>
      </c>
      <c r="N141" s="8">
        <f t="shared" si="62"/>
        <v>12074.066753892661</v>
      </c>
    </row>
    <row r="142" spans="1:14" x14ac:dyDescent="0.25">
      <c r="A142" s="11">
        <v>39660</v>
      </c>
      <c r="B142" s="5">
        <f t="shared" si="57"/>
        <v>41</v>
      </c>
      <c r="C142" s="5">
        <f t="shared" si="58"/>
        <v>16</v>
      </c>
      <c r="D142" s="5">
        <f t="shared" si="59"/>
        <v>13</v>
      </c>
      <c r="E142" s="13"/>
      <c r="F142" s="13"/>
      <c r="G142" s="13"/>
      <c r="H142" s="13"/>
      <c r="I142" s="13"/>
      <c r="J142" s="8">
        <f t="shared" si="37"/>
        <v>120.74066753892662</v>
      </c>
      <c r="L142" s="8">
        <f t="shared" si="60"/>
        <v>5500</v>
      </c>
      <c r="M142" s="8">
        <f t="shared" si="61"/>
        <v>815.53987073627445</v>
      </c>
      <c r="N142" s="8">
        <f t="shared" si="62"/>
        <v>12194.807421431587</v>
      </c>
    </row>
    <row r="143" spans="1:14" x14ac:dyDescent="0.25">
      <c r="A143" s="11">
        <v>39691</v>
      </c>
      <c r="B143" s="5">
        <f t="shared" si="57"/>
        <v>41</v>
      </c>
      <c r="C143" s="5">
        <f t="shared" si="58"/>
        <v>16</v>
      </c>
      <c r="D143" s="5">
        <f t="shared" si="59"/>
        <v>13</v>
      </c>
      <c r="E143" s="13"/>
      <c r="F143" s="13"/>
      <c r="G143" s="13"/>
      <c r="H143" s="13"/>
      <c r="I143" s="13"/>
      <c r="J143" s="8">
        <f t="shared" si="37"/>
        <v>121.94807421431587</v>
      </c>
      <c r="L143" s="8">
        <f t="shared" si="60"/>
        <v>5500</v>
      </c>
      <c r="M143" s="8">
        <f t="shared" si="61"/>
        <v>937.4879449505903</v>
      </c>
      <c r="N143" s="8">
        <f t="shared" si="62"/>
        <v>12316.755495645903</v>
      </c>
    </row>
    <row r="144" spans="1:14" x14ac:dyDescent="0.25">
      <c r="A144" s="11">
        <v>39721</v>
      </c>
      <c r="B144" s="5">
        <f t="shared" si="57"/>
        <v>41</v>
      </c>
      <c r="C144" s="5">
        <f t="shared" si="58"/>
        <v>16</v>
      </c>
      <c r="D144" s="5">
        <f t="shared" si="59"/>
        <v>13</v>
      </c>
      <c r="E144" s="13"/>
      <c r="F144" s="13"/>
      <c r="G144" s="13"/>
      <c r="H144" s="13"/>
      <c r="I144" s="13"/>
      <c r="J144" s="8">
        <f t="shared" ref="J144:J207" si="63">N143*$J$1/12</f>
        <v>123.16755495645901</v>
      </c>
      <c r="L144" s="8">
        <f t="shared" si="60"/>
        <v>5500</v>
      </c>
      <c r="M144" s="8">
        <f t="shared" si="61"/>
        <v>1060.6554999070493</v>
      </c>
      <c r="N144" s="8">
        <f t="shared" si="62"/>
        <v>12439.923050602361</v>
      </c>
    </row>
    <row r="145" spans="1:14" x14ac:dyDescent="0.25">
      <c r="A145" s="11">
        <v>39752</v>
      </c>
      <c r="B145" s="5">
        <f t="shared" si="57"/>
        <v>41</v>
      </c>
      <c r="C145" s="5">
        <f t="shared" si="58"/>
        <v>16</v>
      </c>
      <c r="D145" s="5">
        <f t="shared" si="59"/>
        <v>13</v>
      </c>
      <c r="E145" s="13"/>
      <c r="F145" s="13"/>
      <c r="G145" s="13"/>
      <c r="H145" s="13"/>
      <c r="I145" s="13"/>
      <c r="J145" s="8">
        <f t="shared" si="63"/>
        <v>124.39923050602361</v>
      </c>
      <c r="L145" s="8">
        <f t="shared" si="60"/>
        <v>5500</v>
      </c>
      <c r="M145" s="8">
        <f t="shared" si="61"/>
        <v>1185.0547304130728</v>
      </c>
      <c r="N145" s="8">
        <f t="shared" si="62"/>
        <v>12564.322281108385</v>
      </c>
    </row>
    <row r="146" spans="1:14" x14ac:dyDescent="0.25">
      <c r="A146" s="11">
        <v>39782</v>
      </c>
      <c r="B146" s="5">
        <f t="shared" si="57"/>
        <v>41</v>
      </c>
      <c r="C146" s="5">
        <f t="shared" si="58"/>
        <v>16</v>
      </c>
      <c r="D146" s="5">
        <f t="shared" si="59"/>
        <v>13</v>
      </c>
      <c r="E146" s="13"/>
      <c r="F146" s="13"/>
      <c r="G146" s="13"/>
      <c r="H146" s="13"/>
      <c r="I146" s="13"/>
      <c r="J146" s="8">
        <f t="shared" si="63"/>
        <v>125.64322281108385</v>
      </c>
      <c r="L146" s="8">
        <f t="shared" si="60"/>
        <v>5500</v>
      </c>
      <c r="M146" s="8">
        <f t="shared" si="61"/>
        <v>1310.6979532241567</v>
      </c>
      <c r="N146" s="8">
        <f t="shared" si="62"/>
        <v>12689.965503919469</v>
      </c>
    </row>
    <row r="147" spans="1:14" x14ac:dyDescent="0.25">
      <c r="A147" s="11">
        <v>39813</v>
      </c>
      <c r="B147" s="5">
        <f t="shared" si="57"/>
        <v>41</v>
      </c>
      <c r="C147" s="5">
        <f t="shared" si="58"/>
        <v>16</v>
      </c>
      <c r="D147" s="5">
        <f t="shared" si="59"/>
        <v>13</v>
      </c>
      <c r="E147" s="13"/>
      <c r="F147" s="13"/>
      <c r="G147" s="13"/>
      <c r="H147" s="13"/>
      <c r="I147" s="13"/>
      <c r="J147" s="8">
        <f t="shared" si="63"/>
        <v>126.89965503919468</v>
      </c>
      <c r="L147" s="8">
        <f t="shared" si="60"/>
        <v>5500</v>
      </c>
      <c r="M147" s="8">
        <f t="shared" si="61"/>
        <v>1437.5976082633513</v>
      </c>
      <c r="N147" s="8">
        <f t="shared" si="62"/>
        <v>12816.865158958664</v>
      </c>
    </row>
    <row r="148" spans="1:14" x14ac:dyDescent="0.25">
      <c r="A148" s="11">
        <v>39844</v>
      </c>
      <c r="B148" s="5">
        <f t="shared" si="57"/>
        <v>41</v>
      </c>
      <c r="C148" s="5">
        <f t="shared" si="58"/>
        <v>16</v>
      </c>
      <c r="D148" s="5">
        <f t="shared" si="59"/>
        <v>13</v>
      </c>
      <c r="E148" s="13">
        <v>500</v>
      </c>
      <c r="F148" s="13"/>
      <c r="G148" s="13"/>
      <c r="H148" s="13"/>
      <c r="I148" s="13"/>
      <c r="J148" s="8">
        <f t="shared" si="63"/>
        <v>128.16865158958663</v>
      </c>
      <c r="L148" s="8">
        <f t="shared" si="60"/>
        <v>6000</v>
      </c>
      <c r="M148" s="8">
        <f>IF(K148=0,J148,K148)</f>
        <v>128.16865158958663</v>
      </c>
      <c r="N148" s="8">
        <f t="shared" si="62"/>
        <v>13445.033810548251</v>
      </c>
    </row>
    <row r="149" spans="1:14" x14ac:dyDescent="0.25">
      <c r="A149" s="11">
        <v>39872</v>
      </c>
      <c r="B149" s="5">
        <f t="shared" si="57"/>
        <v>41</v>
      </c>
      <c r="C149" s="5">
        <f t="shared" si="58"/>
        <v>16</v>
      </c>
      <c r="D149" s="5">
        <f t="shared" si="59"/>
        <v>14</v>
      </c>
      <c r="E149" s="13"/>
      <c r="F149" s="13"/>
      <c r="G149" s="13"/>
      <c r="H149" s="13"/>
      <c r="I149" s="13"/>
      <c r="J149" s="8">
        <f t="shared" si="63"/>
        <v>134.4503381054825</v>
      </c>
      <c r="L149" s="8">
        <f t="shared" si="60"/>
        <v>6000</v>
      </c>
      <c r="M149" s="8">
        <f>IF(K149=0,M148+J149,M148+K149)</f>
        <v>262.6189896950691</v>
      </c>
      <c r="N149" s="8">
        <f t="shared" si="62"/>
        <v>13579.484148653733</v>
      </c>
    </row>
    <row r="150" spans="1:14" x14ac:dyDescent="0.25">
      <c r="A150" s="11">
        <v>39903</v>
      </c>
      <c r="B150" s="5">
        <f t="shared" ref="B150:B165" si="64">ROUND((A150-$B$1-210)/365,0)</f>
        <v>41</v>
      </c>
      <c r="C150" s="5">
        <f t="shared" ref="C150:C165" si="65">ROUND((A150-$C$1-210)/365,0)</f>
        <v>16</v>
      </c>
      <c r="D150" s="5">
        <f t="shared" ref="D150:D165" si="66">ROUND((A150-$D$1-210)/365,0)</f>
        <v>14</v>
      </c>
      <c r="E150" s="13"/>
      <c r="F150" s="13"/>
      <c r="G150" s="13"/>
      <c r="H150" s="13"/>
      <c r="I150" s="13"/>
      <c r="J150" s="8">
        <f t="shared" si="63"/>
        <v>135.79484148653734</v>
      </c>
      <c r="L150" s="8">
        <f t="shared" si="60"/>
        <v>6000</v>
      </c>
      <c r="M150" s="8">
        <f t="shared" ref="M150:M159" si="67">IF(K150=0,M149+J150,M149+K150)</f>
        <v>398.41383118160644</v>
      </c>
      <c r="N150" s="8">
        <f t="shared" si="62"/>
        <v>13715.27899014027</v>
      </c>
    </row>
    <row r="151" spans="1:14" x14ac:dyDescent="0.25">
      <c r="A151" s="11">
        <v>39933</v>
      </c>
      <c r="B151" s="5">
        <f t="shared" si="64"/>
        <v>42</v>
      </c>
      <c r="C151" s="5">
        <f t="shared" si="65"/>
        <v>17</v>
      </c>
      <c r="D151" s="5">
        <f t="shared" si="66"/>
        <v>14</v>
      </c>
      <c r="E151" s="13"/>
      <c r="F151" s="13"/>
      <c r="G151" s="13"/>
      <c r="H151" s="13"/>
      <c r="I151" s="13"/>
      <c r="J151" s="8">
        <f t="shared" si="63"/>
        <v>137.15278990140271</v>
      </c>
      <c r="L151" s="8">
        <f t="shared" si="60"/>
        <v>6000</v>
      </c>
      <c r="M151" s="8">
        <f t="shared" si="67"/>
        <v>535.56662108300918</v>
      </c>
      <c r="N151" s="8">
        <f t="shared" si="62"/>
        <v>13852.431780041674</v>
      </c>
    </row>
    <row r="152" spans="1:14" x14ac:dyDescent="0.25">
      <c r="A152" s="11">
        <v>39964</v>
      </c>
      <c r="B152" s="5">
        <f t="shared" si="64"/>
        <v>42</v>
      </c>
      <c r="C152" s="5">
        <f t="shared" si="65"/>
        <v>17</v>
      </c>
      <c r="D152" s="5">
        <f t="shared" si="66"/>
        <v>14</v>
      </c>
      <c r="E152" s="13"/>
      <c r="F152" s="13"/>
      <c r="G152" s="13"/>
      <c r="H152" s="13"/>
      <c r="I152" s="13"/>
      <c r="J152" s="8">
        <f t="shared" si="63"/>
        <v>138.52431780041672</v>
      </c>
      <c r="L152" s="8">
        <f t="shared" si="60"/>
        <v>6000</v>
      </c>
      <c r="M152" s="8">
        <f t="shared" si="67"/>
        <v>674.09093888342591</v>
      </c>
      <c r="N152" s="8">
        <f t="shared" si="62"/>
        <v>13990.95609784209</v>
      </c>
    </row>
    <row r="153" spans="1:14" x14ac:dyDescent="0.25">
      <c r="A153" s="11">
        <v>39994</v>
      </c>
      <c r="B153" s="5">
        <f t="shared" si="64"/>
        <v>42</v>
      </c>
      <c r="C153" s="5">
        <f t="shared" si="65"/>
        <v>17</v>
      </c>
      <c r="D153" s="5">
        <f t="shared" si="66"/>
        <v>14</v>
      </c>
      <c r="E153" s="13"/>
      <c r="F153" s="13"/>
      <c r="G153" s="13"/>
      <c r="H153" s="13"/>
      <c r="I153" s="13"/>
      <c r="J153" s="8">
        <f t="shared" si="63"/>
        <v>139.9095609784209</v>
      </c>
      <c r="L153" s="8">
        <f t="shared" ref="L153:L168" si="68">L152+E153</f>
        <v>6000</v>
      </c>
      <c r="M153" s="8">
        <f t="shared" si="67"/>
        <v>814.00049986184683</v>
      </c>
      <c r="N153" s="8">
        <f t="shared" si="62"/>
        <v>14130.865658820512</v>
      </c>
    </row>
    <row r="154" spans="1:14" x14ac:dyDescent="0.25">
      <c r="A154" s="11">
        <v>40025</v>
      </c>
      <c r="B154" s="5">
        <f t="shared" si="64"/>
        <v>42</v>
      </c>
      <c r="C154" s="5">
        <f t="shared" si="65"/>
        <v>17</v>
      </c>
      <c r="D154" s="5">
        <f t="shared" si="66"/>
        <v>14</v>
      </c>
      <c r="E154" s="13"/>
      <c r="F154" s="13"/>
      <c r="G154" s="13"/>
      <c r="H154" s="13"/>
      <c r="I154" s="13"/>
      <c r="J154" s="8">
        <f t="shared" si="63"/>
        <v>141.30865658820511</v>
      </c>
      <c r="L154" s="8">
        <f t="shared" si="68"/>
        <v>6000</v>
      </c>
      <c r="M154" s="8">
        <f t="shared" si="67"/>
        <v>955.30915645005189</v>
      </c>
      <c r="N154" s="8">
        <f t="shared" si="62"/>
        <v>14272.174315408718</v>
      </c>
    </row>
    <row r="155" spans="1:14" x14ac:dyDescent="0.25">
      <c r="A155" s="11">
        <v>40056</v>
      </c>
      <c r="B155" s="5">
        <f t="shared" si="64"/>
        <v>42</v>
      </c>
      <c r="C155" s="5">
        <f t="shared" si="65"/>
        <v>17</v>
      </c>
      <c r="D155" s="5">
        <f t="shared" si="66"/>
        <v>14</v>
      </c>
      <c r="E155" s="13"/>
      <c r="F155" s="13"/>
      <c r="G155" s="13"/>
      <c r="H155" s="13"/>
      <c r="I155" s="13"/>
      <c r="J155" s="8">
        <f t="shared" si="63"/>
        <v>142.72174315408719</v>
      </c>
      <c r="L155" s="8">
        <f t="shared" si="68"/>
        <v>6000</v>
      </c>
      <c r="M155" s="8">
        <f t="shared" si="67"/>
        <v>1098.030899604139</v>
      </c>
      <c r="N155" s="8">
        <f t="shared" ref="N155:N166" si="69">IF(K155=0,N154+E155+F155+G155+H155+I155+J155,N154+E155+F155+G155+H155+I155+K155)</f>
        <v>14414.896058562805</v>
      </c>
    </row>
    <row r="156" spans="1:14" x14ac:dyDescent="0.25">
      <c r="A156" s="11">
        <v>40086</v>
      </c>
      <c r="B156" s="5">
        <f t="shared" si="64"/>
        <v>42</v>
      </c>
      <c r="C156" s="5">
        <f t="shared" si="65"/>
        <v>17</v>
      </c>
      <c r="D156" s="5">
        <f t="shared" si="66"/>
        <v>14</v>
      </c>
      <c r="E156" s="13"/>
      <c r="F156" s="13"/>
      <c r="G156" s="13"/>
      <c r="H156" s="13"/>
      <c r="I156" s="13"/>
      <c r="J156" s="8">
        <f t="shared" si="63"/>
        <v>144.14896058562803</v>
      </c>
      <c r="L156" s="8">
        <f t="shared" si="68"/>
        <v>6000</v>
      </c>
      <c r="M156" s="8">
        <f t="shared" si="67"/>
        <v>1242.1798601897669</v>
      </c>
      <c r="N156" s="8">
        <f t="shared" si="69"/>
        <v>14559.045019148432</v>
      </c>
    </row>
    <row r="157" spans="1:14" x14ac:dyDescent="0.25">
      <c r="A157" s="11">
        <v>40117</v>
      </c>
      <c r="B157" s="5">
        <f t="shared" si="64"/>
        <v>42</v>
      </c>
      <c r="C157" s="5">
        <f t="shared" si="65"/>
        <v>17</v>
      </c>
      <c r="D157" s="5">
        <f t="shared" si="66"/>
        <v>14</v>
      </c>
      <c r="E157" s="13"/>
      <c r="F157" s="13"/>
      <c r="G157" s="13"/>
      <c r="H157" s="13"/>
      <c r="I157" s="13"/>
      <c r="J157" s="8">
        <f t="shared" si="63"/>
        <v>145.59045019148434</v>
      </c>
      <c r="L157" s="8">
        <f t="shared" si="68"/>
        <v>6000</v>
      </c>
      <c r="M157" s="8">
        <f t="shared" si="67"/>
        <v>1387.7703103812512</v>
      </c>
      <c r="N157" s="8">
        <f t="shared" si="69"/>
        <v>14704.635469339917</v>
      </c>
    </row>
    <row r="158" spans="1:14" x14ac:dyDescent="0.25">
      <c r="A158" s="11">
        <v>40147</v>
      </c>
      <c r="B158" s="5">
        <f t="shared" si="64"/>
        <v>42</v>
      </c>
      <c r="C158" s="5">
        <f t="shared" si="65"/>
        <v>17</v>
      </c>
      <c r="D158" s="5">
        <f t="shared" si="66"/>
        <v>14</v>
      </c>
      <c r="E158" s="13"/>
      <c r="F158" s="13"/>
      <c r="G158" s="13"/>
      <c r="H158" s="13"/>
      <c r="I158" s="13"/>
      <c r="J158" s="8">
        <f t="shared" si="63"/>
        <v>147.04635469339917</v>
      </c>
      <c r="L158" s="8">
        <f t="shared" si="68"/>
        <v>6000</v>
      </c>
      <c r="M158" s="8">
        <f t="shared" si="67"/>
        <v>1534.8166650746502</v>
      </c>
      <c r="N158" s="8">
        <f t="shared" si="69"/>
        <v>14851.681824033316</v>
      </c>
    </row>
    <row r="159" spans="1:14" x14ac:dyDescent="0.25">
      <c r="A159" s="11">
        <v>40178</v>
      </c>
      <c r="B159" s="5">
        <f t="shared" si="64"/>
        <v>42</v>
      </c>
      <c r="C159" s="5">
        <f t="shared" si="65"/>
        <v>17</v>
      </c>
      <c r="D159" s="5">
        <f t="shared" si="66"/>
        <v>14</v>
      </c>
      <c r="E159" s="13"/>
      <c r="F159" s="13"/>
      <c r="G159" s="13"/>
      <c r="H159" s="13"/>
      <c r="I159" s="13"/>
      <c r="J159" s="8">
        <f t="shared" si="63"/>
        <v>148.51681824033315</v>
      </c>
      <c r="L159" s="8">
        <f t="shared" si="68"/>
        <v>6000</v>
      </c>
      <c r="M159" s="8">
        <f t="shared" si="67"/>
        <v>1683.3334833149834</v>
      </c>
      <c r="N159" s="8">
        <f t="shared" si="69"/>
        <v>15000.19864227365</v>
      </c>
    </row>
    <row r="160" spans="1:14" x14ac:dyDescent="0.25">
      <c r="A160" s="11">
        <v>40209</v>
      </c>
      <c r="B160" s="5">
        <f t="shared" si="64"/>
        <v>42</v>
      </c>
      <c r="C160" s="5">
        <f t="shared" si="65"/>
        <v>17</v>
      </c>
      <c r="D160" s="5">
        <f t="shared" si="66"/>
        <v>14</v>
      </c>
      <c r="E160" s="13"/>
      <c r="F160" s="13"/>
      <c r="G160" s="13"/>
      <c r="H160" s="13"/>
      <c r="I160" s="13"/>
      <c r="J160" s="8">
        <f t="shared" si="63"/>
        <v>150.00198642273651</v>
      </c>
      <c r="L160" s="8">
        <f t="shared" si="68"/>
        <v>6000</v>
      </c>
      <c r="M160" s="8">
        <f>IF(K160=0,J160,K160)</f>
        <v>150.00198642273651</v>
      </c>
      <c r="N160" s="8">
        <f t="shared" si="69"/>
        <v>15150.200628696386</v>
      </c>
    </row>
    <row r="161" spans="1:14" x14ac:dyDescent="0.25">
      <c r="A161" s="11">
        <v>40237</v>
      </c>
      <c r="B161" s="5">
        <f t="shared" si="64"/>
        <v>42</v>
      </c>
      <c r="C161" s="5">
        <f t="shared" si="65"/>
        <v>17</v>
      </c>
      <c r="D161" s="5">
        <f t="shared" si="66"/>
        <v>15</v>
      </c>
      <c r="E161" s="13"/>
      <c r="F161" s="13"/>
      <c r="G161" s="13"/>
      <c r="H161" s="13"/>
      <c r="I161" s="13"/>
      <c r="J161" s="8">
        <f t="shared" si="63"/>
        <v>151.50200628696385</v>
      </c>
      <c r="L161" s="8">
        <f t="shared" si="68"/>
        <v>6000</v>
      </c>
      <c r="M161" s="8">
        <f>IF(K161=0,M160+J161,M160+K161)</f>
        <v>301.50399270970036</v>
      </c>
      <c r="N161" s="8">
        <f t="shared" si="69"/>
        <v>15301.70263498335</v>
      </c>
    </row>
    <row r="162" spans="1:14" x14ac:dyDescent="0.25">
      <c r="A162" s="11">
        <v>40268</v>
      </c>
      <c r="B162" s="5">
        <f t="shared" si="64"/>
        <v>42</v>
      </c>
      <c r="C162" s="5">
        <f t="shared" si="65"/>
        <v>17</v>
      </c>
      <c r="D162" s="5">
        <f t="shared" si="66"/>
        <v>15</v>
      </c>
      <c r="E162" s="13"/>
      <c r="F162" s="13"/>
      <c r="G162" s="13"/>
      <c r="H162" s="13"/>
      <c r="I162" s="13"/>
      <c r="J162" s="8">
        <f t="shared" si="63"/>
        <v>153.01702634983351</v>
      </c>
      <c r="L162" s="8">
        <f t="shared" si="68"/>
        <v>6000</v>
      </c>
      <c r="M162" s="8">
        <f t="shared" ref="M162:M171" si="70">IF(K162=0,M161+J162,M161+K162)</f>
        <v>454.52101905953384</v>
      </c>
      <c r="N162" s="8">
        <f t="shared" si="69"/>
        <v>15454.719661333183</v>
      </c>
    </row>
    <row r="163" spans="1:14" x14ac:dyDescent="0.25">
      <c r="A163" s="11">
        <v>40298</v>
      </c>
      <c r="B163" s="5">
        <f t="shared" si="64"/>
        <v>43</v>
      </c>
      <c r="C163" s="5">
        <f t="shared" si="65"/>
        <v>18</v>
      </c>
      <c r="D163" s="5">
        <f t="shared" si="66"/>
        <v>15</v>
      </c>
      <c r="E163" s="13">
        <v>500</v>
      </c>
      <c r="F163" s="13"/>
      <c r="G163" s="13"/>
      <c r="H163" s="13"/>
      <c r="I163" s="13"/>
      <c r="J163" s="8">
        <f t="shared" si="63"/>
        <v>154.54719661333183</v>
      </c>
      <c r="L163" s="8">
        <f t="shared" si="68"/>
        <v>6500</v>
      </c>
      <c r="M163" s="8">
        <f t="shared" si="70"/>
        <v>609.06821567286568</v>
      </c>
      <c r="N163" s="8">
        <f t="shared" si="69"/>
        <v>16109.266857946515</v>
      </c>
    </row>
    <row r="164" spans="1:14" x14ac:dyDescent="0.25">
      <c r="A164" s="11">
        <v>40329</v>
      </c>
      <c r="B164" s="5">
        <f t="shared" si="64"/>
        <v>43</v>
      </c>
      <c r="C164" s="5">
        <f t="shared" si="65"/>
        <v>18</v>
      </c>
      <c r="D164" s="5">
        <f t="shared" si="66"/>
        <v>15</v>
      </c>
      <c r="E164" s="13"/>
      <c r="F164" s="13"/>
      <c r="G164" s="13"/>
      <c r="H164" s="13"/>
      <c r="I164" s="13"/>
      <c r="J164" s="8">
        <f t="shared" si="63"/>
        <v>161.09266857946514</v>
      </c>
      <c r="L164" s="8">
        <f t="shared" si="68"/>
        <v>6500</v>
      </c>
      <c r="M164" s="8">
        <f t="shared" si="70"/>
        <v>770.16088425233079</v>
      </c>
      <c r="N164" s="8">
        <f t="shared" si="69"/>
        <v>16270.359526525981</v>
      </c>
    </row>
    <row r="165" spans="1:14" x14ac:dyDescent="0.25">
      <c r="A165" s="11">
        <v>40359</v>
      </c>
      <c r="B165" s="5">
        <f t="shared" si="64"/>
        <v>43</v>
      </c>
      <c r="C165" s="5">
        <f t="shared" si="65"/>
        <v>18</v>
      </c>
      <c r="D165" s="5">
        <f t="shared" si="66"/>
        <v>15</v>
      </c>
      <c r="E165" s="13"/>
      <c r="F165" s="13"/>
      <c r="G165" s="13"/>
      <c r="H165" s="13"/>
      <c r="I165" s="13"/>
      <c r="J165" s="8">
        <f t="shared" si="63"/>
        <v>162.70359526525979</v>
      </c>
      <c r="L165" s="8">
        <f t="shared" si="68"/>
        <v>6500</v>
      </c>
      <c r="M165" s="8">
        <f t="shared" si="70"/>
        <v>932.86447951759055</v>
      </c>
      <c r="N165" s="8">
        <f t="shared" si="69"/>
        <v>16433.063121791241</v>
      </c>
    </row>
    <row r="166" spans="1:14" x14ac:dyDescent="0.25">
      <c r="A166" s="11">
        <v>40390</v>
      </c>
      <c r="B166" s="5">
        <f t="shared" ref="B166:B181" si="71">ROUND((A166-$B$1-210)/365,0)</f>
        <v>43</v>
      </c>
      <c r="C166" s="5">
        <f t="shared" ref="C166:C181" si="72">ROUND((A166-$C$1-210)/365,0)</f>
        <v>18</v>
      </c>
      <c r="D166" s="5">
        <f t="shared" ref="D166:D181" si="73">ROUND((A166-$D$1-210)/365,0)</f>
        <v>15</v>
      </c>
      <c r="E166" s="13"/>
      <c r="F166" s="13"/>
      <c r="G166" s="13"/>
      <c r="H166" s="13"/>
      <c r="I166" s="13"/>
      <c r="J166" s="8">
        <f t="shared" si="63"/>
        <v>164.33063121791241</v>
      </c>
      <c r="L166" s="8">
        <f t="shared" si="68"/>
        <v>6500</v>
      </c>
      <c r="M166" s="8">
        <f t="shared" si="70"/>
        <v>1097.195110735503</v>
      </c>
      <c r="N166" s="8">
        <f t="shared" si="69"/>
        <v>16597.393753009153</v>
      </c>
    </row>
    <row r="167" spans="1:14" x14ac:dyDescent="0.25">
      <c r="A167" s="11">
        <v>40421</v>
      </c>
      <c r="B167" s="5">
        <f t="shared" si="71"/>
        <v>43</v>
      </c>
      <c r="C167" s="5">
        <f t="shared" si="72"/>
        <v>18</v>
      </c>
      <c r="D167" s="5">
        <f t="shared" si="73"/>
        <v>15</v>
      </c>
      <c r="E167" s="13"/>
      <c r="F167" s="13"/>
      <c r="G167" s="13"/>
      <c r="H167" s="13">
        <v>-2750</v>
      </c>
      <c r="I167" s="13"/>
      <c r="J167" s="8">
        <f t="shared" si="63"/>
        <v>165.97393753009155</v>
      </c>
      <c r="L167" s="8">
        <f t="shared" si="68"/>
        <v>6500</v>
      </c>
      <c r="M167" s="8">
        <f t="shared" si="70"/>
        <v>1263.1690482655945</v>
      </c>
      <c r="N167" s="8">
        <f t="shared" ref="N167:N176" si="74">IF(K167=0,N166+E167+F167+G167+H167+I167+J167,N166+E167+F167+G167+H167+I167+K167)</f>
        <v>14013.367690539246</v>
      </c>
    </row>
    <row r="168" spans="1:14" x14ac:dyDescent="0.25">
      <c r="A168" s="11">
        <v>40451</v>
      </c>
      <c r="B168" s="5">
        <f t="shared" si="71"/>
        <v>43</v>
      </c>
      <c r="C168" s="5">
        <f t="shared" si="72"/>
        <v>18</v>
      </c>
      <c r="D168" s="5">
        <f t="shared" si="73"/>
        <v>15</v>
      </c>
      <c r="E168" s="13"/>
      <c r="F168" s="13"/>
      <c r="G168" s="13"/>
      <c r="H168" s="13">
        <v>-750</v>
      </c>
      <c r="I168" s="13"/>
      <c r="J168" s="8">
        <f t="shared" si="63"/>
        <v>140.13367690539243</v>
      </c>
      <c r="L168" s="8">
        <f t="shared" si="68"/>
        <v>6500</v>
      </c>
      <c r="M168" s="8">
        <f t="shared" si="70"/>
        <v>1403.3027251709868</v>
      </c>
      <c r="N168" s="8">
        <f t="shared" si="74"/>
        <v>13403.501367444638</v>
      </c>
    </row>
    <row r="169" spans="1:14" x14ac:dyDescent="0.25">
      <c r="A169" s="11">
        <v>40482</v>
      </c>
      <c r="B169" s="5">
        <f t="shared" si="71"/>
        <v>43</v>
      </c>
      <c r="C169" s="5">
        <f t="shared" si="72"/>
        <v>18</v>
      </c>
      <c r="D169" s="5">
        <f t="shared" si="73"/>
        <v>15</v>
      </c>
      <c r="E169" s="13"/>
      <c r="F169" s="13"/>
      <c r="G169" s="13"/>
      <c r="H169" s="13">
        <v>-750</v>
      </c>
      <c r="I169" s="13"/>
      <c r="J169" s="8">
        <f t="shared" si="63"/>
        <v>134.03501367444639</v>
      </c>
      <c r="L169" s="8">
        <f t="shared" ref="L169:L184" si="75">L168+E169</f>
        <v>6500</v>
      </c>
      <c r="M169" s="8">
        <f t="shared" si="70"/>
        <v>1537.3377388454333</v>
      </c>
      <c r="N169" s="8">
        <f t="shared" si="74"/>
        <v>12787.536381119084</v>
      </c>
    </row>
    <row r="170" spans="1:14" x14ac:dyDescent="0.25">
      <c r="A170" s="11">
        <v>40512</v>
      </c>
      <c r="B170" s="5">
        <f t="shared" si="71"/>
        <v>43</v>
      </c>
      <c r="C170" s="5">
        <f t="shared" si="72"/>
        <v>18</v>
      </c>
      <c r="D170" s="5">
        <f t="shared" si="73"/>
        <v>15</v>
      </c>
      <c r="E170" s="13"/>
      <c r="F170" s="13"/>
      <c r="G170" s="13"/>
      <c r="H170" s="13">
        <v>-750</v>
      </c>
      <c r="I170" s="13"/>
      <c r="J170" s="8">
        <f t="shared" si="63"/>
        <v>127.87536381119082</v>
      </c>
      <c r="L170" s="8">
        <f t="shared" si="75"/>
        <v>6500</v>
      </c>
      <c r="M170" s="8">
        <f t="shared" si="70"/>
        <v>1665.213102656624</v>
      </c>
      <c r="N170" s="8">
        <f t="shared" si="74"/>
        <v>12165.411744930274</v>
      </c>
    </row>
    <row r="171" spans="1:14" x14ac:dyDescent="0.25">
      <c r="A171" s="11">
        <v>40543</v>
      </c>
      <c r="B171" s="5">
        <f t="shared" si="71"/>
        <v>43</v>
      </c>
      <c r="C171" s="5">
        <f t="shared" si="72"/>
        <v>18</v>
      </c>
      <c r="D171" s="5">
        <f t="shared" si="73"/>
        <v>15</v>
      </c>
      <c r="E171" s="13"/>
      <c r="F171" s="13"/>
      <c r="G171" s="13"/>
      <c r="H171" s="13">
        <v>-750</v>
      </c>
      <c r="I171" s="13"/>
      <c r="J171" s="8">
        <f t="shared" si="63"/>
        <v>121.65411744930275</v>
      </c>
      <c r="L171" s="8">
        <f t="shared" si="75"/>
        <v>6500</v>
      </c>
      <c r="M171" s="8">
        <f t="shared" si="70"/>
        <v>1786.8672201059267</v>
      </c>
      <c r="N171" s="8">
        <f t="shared" si="74"/>
        <v>11537.065862379577</v>
      </c>
    </row>
    <row r="172" spans="1:14" x14ac:dyDescent="0.25">
      <c r="A172" s="11">
        <v>40574</v>
      </c>
      <c r="B172" s="5">
        <f t="shared" si="71"/>
        <v>43</v>
      </c>
      <c r="C172" s="5">
        <f t="shared" si="72"/>
        <v>18</v>
      </c>
      <c r="D172" s="5">
        <f t="shared" si="73"/>
        <v>15</v>
      </c>
      <c r="E172" s="13"/>
      <c r="F172" s="13"/>
      <c r="G172" s="13"/>
      <c r="H172" s="13">
        <v>-2750</v>
      </c>
      <c r="I172" s="13"/>
      <c r="J172" s="8">
        <f t="shared" si="63"/>
        <v>115.37065862379576</v>
      </c>
      <c r="L172" s="8">
        <f t="shared" si="75"/>
        <v>6500</v>
      </c>
      <c r="M172" s="8">
        <f>IF(K172=0,J172,K172)</f>
        <v>115.37065862379576</v>
      </c>
      <c r="N172" s="8">
        <f t="shared" si="74"/>
        <v>8902.436521003372</v>
      </c>
    </row>
    <row r="173" spans="1:14" x14ac:dyDescent="0.25">
      <c r="A173" s="11">
        <v>40602</v>
      </c>
      <c r="B173" s="5">
        <f t="shared" si="71"/>
        <v>43</v>
      </c>
      <c r="C173" s="5">
        <f t="shared" si="72"/>
        <v>18</v>
      </c>
      <c r="D173" s="5">
        <f t="shared" si="73"/>
        <v>16</v>
      </c>
      <c r="E173" s="13"/>
      <c r="F173" s="13"/>
      <c r="G173" s="13"/>
      <c r="H173" s="13">
        <v>-750</v>
      </c>
      <c r="I173" s="13"/>
      <c r="J173" s="8">
        <f t="shared" si="63"/>
        <v>89.024365210033707</v>
      </c>
      <c r="L173" s="8">
        <f t="shared" si="75"/>
        <v>6500</v>
      </c>
      <c r="M173" s="8">
        <f>IF(K173=0,M172+J173,M172+K173)</f>
        <v>204.39502383382947</v>
      </c>
      <c r="N173" s="8">
        <f t="shared" si="74"/>
        <v>8241.4608862134064</v>
      </c>
    </row>
    <row r="174" spans="1:14" x14ac:dyDescent="0.25">
      <c r="A174" s="11">
        <v>40633</v>
      </c>
      <c r="B174" s="5">
        <f t="shared" si="71"/>
        <v>43</v>
      </c>
      <c r="C174" s="5">
        <f t="shared" si="72"/>
        <v>18</v>
      </c>
      <c r="D174" s="5">
        <f t="shared" si="73"/>
        <v>16</v>
      </c>
      <c r="E174" s="13"/>
      <c r="F174" s="13"/>
      <c r="G174" s="13"/>
      <c r="H174" s="13">
        <v>-750</v>
      </c>
      <c r="I174" s="13"/>
      <c r="J174" s="8">
        <f t="shared" si="63"/>
        <v>82.41460886213406</v>
      </c>
      <c r="L174" s="8">
        <f t="shared" si="75"/>
        <v>6500</v>
      </c>
      <c r="M174" s="8">
        <f t="shared" ref="M174:M183" si="76">IF(K174=0,M173+J174,M173+K174)</f>
        <v>286.8096326959635</v>
      </c>
      <c r="N174" s="8">
        <f t="shared" si="74"/>
        <v>7573.8754950755401</v>
      </c>
    </row>
    <row r="175" spans="1:14" x14ac:dyDescent="0.25">
      <c r="A175" s="11">
        <v>40663</v>
      </c>
      <c r="B175" s="5">
        <f t="shared" si="71"/>
        <v>44</v>
      </c>
      <c r="C175" s="5">
        <f t="shared" si="72"/>
        <v>19</v>
      </c>
      <c r="D175" s="5">
        <f t="shared" si="73"/>
        <v>16</v>
      </c>
      <c r="E175" s="13"/>
      <c r="F175" s="13"/>
      <c r="G175" s="13"/>
      <c r="H175" s="13">
        <v>-750</v>
      </c>
      <c r="I175" s="13"/>
      <c r="J175" s="8">
        <f t="shared" si="63"/>
        <v>75.738754950755393</v>
      </c>
      <c r="L175" s="8">
        <f t="shared" si="75"/>
        <v>6500</v>
      </c>
      <c r="M175" s="8">
        <f t="shared" si="76"/>
        <v>362.54838764671888</v>
      </c>
      <c r="N175" s="8">
        <f t="shared" si="74"/>
        <v>6899.6142500262958</v>
      </c>
    </row>
    <row r="176" spans="1:14" x14ac:dyDescent="0.25">
      <c r="A176" s="11">
        <v>40694</v>
      </c>
      <c r="B176" s="5">
        <f t="shared" si="71"/>
        <v>44</v>
      </c>
      <c r="C176" s="5">
        <f t="shared" si="72"/>
        <v>19</v>
      </c>
      <c r="D176" s="5">
        <f t="shared" si="73"/>
        <v>16</v>
      </c>
      <c r="E176" s="13"/>
      <c r="F176" s="13"/>
      <c r="G176" s="13"/>
      <c r="H176" s="13">
        <v>-750</v>
      </c>
      <c r="I176" s="13"/>
      <c r="J176" s="8">
        <f t="shared" si="63"/>
        <v>68.996142500262962</v>
      </c>
      <c r="L176" s="8">
        <f t="shared" si="75"/>
        <v>6500</v>
      </c>
      <c r="M176" s="8">
        <f t="shared" si="76"/>
        <v>431.54453014698186</v>
      </c>
      <c r="N176" s="8">
        <f t="shared" si="74"/>
        <v>6218.6103925265588</v>
      </c>
    </row>
    <row r="177" spans="1:14" x14ac:dyDescent="0.25">
      <c r="A177" s="11">
        <v>40724</v>
      </c>
      <c r="B177" s="5">
        <f t="shared" si="71"/>
        <v>44</v>
      </c>
      <c r="C177" s="5">
        <f t="shared" si="72"/>
        <v>19</v>
      </c>
      <c r="D177" s="5">
        <f t="shared" si="73"/>
        <v>16</v>
      </c>
      <c r="E177" s="13"/>
      <c r="F177" s="13"/>
      <c r="G177" s="13"/>
      <c r="H177" s="13"/>
      <c r="I177" s="13"/>
      <c r="J177" s="8">
        <f t="shared" si="63"/>
        <v>62.186103925265591</v>
      </c>
      <c r="L177" s="8">
        <f t="shared" si="75"/>
        <v>6500</v>
      </c>
      <c r="M177" s="8">
        <f t="shared" si="76"/>
        <v>493.73063407224743</v>
      </c>
      <c r="N177" s="8">
        <f t="shared" ref="N177:N186" si="77">IF(K177=0,N176+E177+F177+G177+H177+I177+J177,N176+E177+F177+G177+H177+I177+K177)</f>
        <v>6280.7964964518242</v>
      </c>
    </row>
    <row r="178" spans="1:14" x14ac:dyDescent="0.25">
      <c r="A178" s="11">
        <v>40755</v>
      </c>
      <c r="B178" s="5">
        <f t="shared" si="71"/>
        <v>44</v>
      </c>
      <c r="C178" s="5">
        <f t="shared" si="72"/>
        <v>19</v>
      </c>
      <c r="D178" s="5">
        <f t="shared" si="73"/>
        <v>16</v>
      </c>
      <c r="E178" s="13"/>
      <c r="F178" s="13"/>
      <c r="G178" s="13"/>
      <c r="H178" s="13"/>
      <c r="I178" s="13"/>
      <c r="J178" s="8">
        <f t="shared" si="63"/>
        <v>62.807964964518241</v>
      </c>
      <c r="L178" s="8">
        <f t="shared" si="75"/>
        <v>6500</v>
      </c>
      <c r="M178" s="8">
        <f t="shared" si="76"/>
        <v>556.53859903676562</v>
      </c>
      <c r="N178" s="8">
        <f t="shared" si="77"/>
        <v>6343.604461416342</v>
      </c>
    </row>
    <row r="179" spans="1:14" x14ac:dyDescent="0.25">
      <c r="A179" s="11">
        <v>40786</v>
      </c>
      <c r="B179" s="5">
        <f t="shared" si="71"/>
        <v>44</v>
      </c>
      <c r="C179" s="5">
        <f t="shared" si="72"/>
        <v>19</v>
      </c>
      <c r="D179" s="5">
        <f t="shared" si="73"/>
        <v>16</v>
      </c>
      <c r="E179" s="13"/>
      <c r="F179" s="13"/>
      <c r="G179" s="13"/>
      <c r="H179" s="8">
        <v>-2750</v>
      </c>
      <c r="I179" s="13"/>
      <c r="J179" s="8">
        <f t="shared" si="63"/>
        <v>63.436044614163421</v>
      </c>
      <c r="L179" s="8">
        <f t="shared" si="75"/>
        <v>6500</v>
      </c>
      <c r="M179" s="8">
        <f t="shared" si="76"/>
        <v>619.97464365092901</v>
      </c>
      <c r="N179" s="8">
        <f t="shared" si="77"/>
        <v>3657.0405060305056</v>
      </c>
    </row>
    <row r="180" spans="1:14" x14ac:dyDescent="0.25">
      <c r="A180" s="11">
        <v>40816</v>
      </c>
      <c r="B180" s="5">
        <f t="shared" si="71"/>
        <v>44</v>
      </c>
      <c r="C180" s="5">
        <f t="shared" si="72"/>
        <v>19</v>
      </c>
      <c r="D180" s="5">
        <f t="shared" si="73"/>
        <v>16</v>
      </c>
      <c r="E180" s="13"/>
      <c r="F180" s="13"/>
      <c r="G180" s="13"/>
      <c r="H180" s="8">
        <v>-750</v>
      </c>
      <c r="I180" s="13"/>
      <c r="J180" s="8">
        <f t="shared" si="63"/>
        <v>36.570405060305056</v>
      </c>
      <c r="L180" s="8">
        <f t="shared" si="75"/>
        <v>6500</v>
      </c>
      <c r="M180" s="8">
        <f t="shared" si="76"/>
        <v>656.54504871123402</v>
      </c>
      <c r="N180" s="8">
        <f t="shared" si="77"/>
        <v>2943.6109110908105</v>
      </c>
    </row>
    <row r="181" spans="1:14" x14ac:dyDescent="0.25">
      <c r="A181" s="11">
        <v>40847</v>
      </c>
      <c r="B181" s="5">
        <f t="shared" si="71"/>
        <v>44</v>
      </c>
      <c r="C181" s="5">
        <f t="shared" si="72"/>
        <v>19</v>
      </c>
      <c r="D181" s="5">
        <f t="shared" si="73"/>
        <v>16</v>
      </c>
      <c r="E181" s="13"/>
      <c r="F181" s="13"/>
      <c r="G181" s="13"/>
      <c r="H181" s="8">
        <v>-750</v>
      </c>
      <c r="I181" s="13"/>
      <c r="J181" s="8">
        <f t="shared" si="63"/>
        <v>29.436109110908106</v>
      </c>
      <c r="L181" s="8">
        <f t="shared" si="75"/>
        <v>6500</v>
      </c>
      <c r="M181" s="8">
        <f t="shared" si="76"/>
        <v>685.98115782214211</v>
      </c>
      <c r="N181" s="8">
        <f t="shared" si="77"/>
        <v>2223.0470202017186</v>
      </c>
    </row>
    <row r="182" spans="1:14" x14ac:dyDescent="0.25">
      <c r="A182" s="11">
        <v>40877</v>
      </c>
      <c r="B182" s="5">
        <f t="shared" ref="B182:B197" si="78">ROUND((A182-$B$1-210)/365,0)</f>
        <v>44</v>
      </c>
      <c r="C182" s="5">
        <f t="shared" ref="C182:C197" si="79">ROUND((A182-$C$1-210)/365,0)</f>
        <v>19</v>
      </c>
      <c r="D182" s="5">
        <f t="shared" ref="D182:D197" si="80">ROUND((A182-$D$1-210)/365,0)</f>
        <v>16</v>
      </c>
      <c r="E182" s="13"/>
      <c r="F182" s="13"/>
      <c r="G182" s="13"/>
      <c r="H182" s="8">
        <v>-750</v>
      </c>
      <c r="I182" s="13"/>
      <c r="J182" s="8">
        <f t="shared" si="63"/>
        <v>22.230470202017187</v>
      </c>
      <c r="L182" s="8">
        <f t="shared" si="75"/>
        <v>6500</v>
      </c>
      <c r="M182" s="8">
        <f t="shared" si="76"/>
        <v>708.21162802415927</v>
      </c>
      <c r="N182" s="8">
        <f t="shared" si="77"/>
        <v>1495.2774904037358</v>
      </c>
    </row>
    <row r="183" spans="1:14" x14ac:dyDescent="0.25">
      <c r="A183" s="11">
        <v>40908</v>
      </c>
      <c r="B183" s="5">
        <f t="shared" si="78"/>
        <v>44</v>
      </c>
      <c r="C183" s="5">
        <f t="shared" si="79"/>
        <v>19</v>
      </c>
      <c r="D183" s="5">
        <f t="shared" si="80"/>
        <v>16</v>
      </c>
      <c r="E183" s="13"/>
      <c r="F183" s="13"/>
      <c r="G183" s="13"/>
      <c r="H183" s="8">
        <v>-750</v>
      </c>
      <c r="I183" s="13"/>
      <c r="J183" s="8">
        <f t="shared" si="63"/>
        <v>14.952774904037357</v>
      </c>
      <c r="L183" s="8">
        <f t="shared" si="75"/>
        <v>6500</v>
      </c>
      <c r="M183" s="8">
        <f t="shared" si="76"/>
        <v>723.16440292819664</v>
      </c>
      <c r="N183" s="8">
        <f t="shared" si="77"/>
        <v>760.23026530777315</v>
      </c>
    </row>
    <row r="184" spans="1:14" x14ac:dyDescent="0.25">
      <c r="A184" s="11">
        <v>40939</v>
      </c>
      <c r="B184" s="5">
        <f t="shared" si="78"/>
        <v>44</v>
      </c>
      <c r="C184" s="5">
        <f t="shared" si="79"/>
        <v>19</v>
      </c>
      <c r="D184" s="5">
        <f t="shared" si="80"/>
        <v>16</v>
      </c>
      <c r="E184" s="13"/>
      <c r="F184" s="13"/>
      <c r="G184" s="13"/>
      <c r="H184" s="13"/>
      <c r="I184" s="13"/>
      <c r="J184" s="8">
        <f t="shared" si="63"/>
        <v>7.6023026530777313</v>
      </c>
      <c r="L184" s="8">
        <f t="shared" si="75"/>
        <v>6500</v>
      </c>
      <c r="M184" s="8">
        <f>IF(K184=0,J184,K184)</f>
        <v>7.6023026530777313</v>
      </c>
      <c r="N184" s="8">
        <f t="shared" si="77"/>
        <v>767.83256796085084</v>
      </c>
    </row>
    <row r="185" spans="1:14" x14ac:dyDescent="0.25">
      <c r="A185" s="11">
        <v>40968</v>
      </c>
      <c r="B185" s="5">
        <f t="shared" si="78"/>
        <v>44</v>
      </c>
      <c r="C185" s="5">
        <f t="shared" si="79"/>
        <v>19</v>
      </c>
      <c r="D185" s="5">
        <f t="shared" si="80"/>
        <v>17</v>
      </c>
      <c r="E185" s="13"/>
      <c r="F185" s="13"/>
      <c r="G185" s="13"/>
      <c r="H185" s="13"/>
      <c r="I185" s="13"/>
      <c r="J185" s="8">
        <f t="shared" si="63"/>
        <v>7.6783256796085082</v>
      </c>
      <c r="L185" s="8">
        <f t="shared" ref="L185:L200" si="81">L184+E185</f>
        <v>6500</v>
      </c>
      <c r="M185" s="8">
        <f>IF(K185=0,M184+J185,M184+K185)</f>
        <v>15.28062833268624</v>
      </c>
      <c r="N185" s="8">
        <f t="shared" si="77"/>
        <v>775.51089364045936</v>
      </c>
    </row>
    <row r="186" spans="1:14" x14ac:dyDescent="0.25">
      <c r="A186" s="11">
        <v>40999</v>
      </c>
      <c r="B186" s="5">
        <f t="shared" si="78"/>
        <v>44</v>
      </c>
      <c r="C186" s="5">
        <f t="shared" si="79"/>
        <v>19</v>
      </c>
      <c r="D186" s="5">
        <f t="shared" si="80"/>
        <v>17</v>
      </c>
      <c r="E186" s="13"/>
      <c r="F186" s="13"/>
      <c r="G186" s="13"/>
      <c r="H186" s="13"/>
      <c r="I186" s="13"/>
      <c r="J186" s="8">
        <f t="shared" si="63"/>
        <v>7.7551089364045929</v>
      </c>
      <c r="L186" s="8">
        <f t="shared" si="81"/>
        <v>6500</v>
      </c>
      <c r="M186" s="8">
        <f t="shared" ref="M186:M195" si="82">IF(K186=0,M185+J186,M185+K186)</f>
        <v>23.035737269090831</v>
      </c>
      <c r="N186" s="8">
        <f t="shared" si="77"/>
        <v>783.26600257686391</v>
      </c>
    </row>
    <row r="187" spans="1:14" x14ac:dyDescent="0.25">
      <c r="A187" s="11">
        <v>41029</v>
      </c>
      <c r="B187" s="5">
        <f t="shared" si="78"/>
        <v>45</v>
      </c>
      <c r="C187" s="5">
        <f t="shared" si="79"/>
        <v>20</v>
      </c>
      <c r="D187" s="5">
        <f t="shared" si="80"/>
        <v>17</v>
      </c>
      <c r="E187" s="13"/>
      <c r="F187" s="13"/>
      <c r="G187" s="13"/>
      <c r="H187" s="13"/>
      <c r="I187" s="13"/>
      <c r="J187" s="8">
        <f t="shared" si="63"/>
        <v>7.8326600257686394</v>
      </c>
      <c r="L187" s="8">
        <f t="shared" si="81"/>
        <v>6500</v>
      </c>
      <c r="M187" s="8">
        <f t="shared" si="82"/>
        <v>30.86839729485947</v>
      </c>
      <c r="N187" s="8">
        <f t="shared" ref="N187:N202" si="83">IF(K187=0,N186+E187+F187+G187+H187+I187+J187,N186+E187+F187+G187+H187+I187+K187)</f>
        <v>791.09866260263254</v>
      </c>
    </row>
    <row r="188" spans="1:14" x14ac:dyDescent="0.25">
      <c r="A188" s="11">
        <v>41060</v>
      </c>
      <c r="B188" s="5">
        <f t="shared" si="78"/>
        <v>45</v>
      </c>
      <c r="C188" s="5">
        <f t="shared" si="79"/>
        <v>20</v>
      </c>
      <c r="D188" s="5">
        <f t="shared" si="80"/>
        <v>17</v>
      </c>
      <c r="E188" s="13"/>
      <c r="F188" s="13"/>
      <c r="G188" s="13"/>
      <c r="H188" s="13"/>
      <c r="I188" s="13"/>
      <c r="J188" s="8">
        <f t="shared" si="63"/>
        <v>7.9109866260263253</v>
      </c>
      <c r="L188" s="8">
        <f t="shared" si="81"/>
        <v>6500</v>
      </c>
      <c r="M188" s="8">
        <f t="shared" si="82"/>
        <v>38.779383920885792</v>
      </c>
      <c r="N188" s="8">
        <f t="shared" si="83"/>
        <v>799.00964922865887</v>
      </c>
    </row>
    <row r="189" spans="1:14" x14ac:dyDescent="0.25">
      <c r="A189" s="11">
        <v>41090</v>
      </c>
      <c r="B189" s="5">
        <f t="shared" si="78"/>
        <v>45</v>
      </c>
      <c r="C189" s="5">
        <f t="shared" si="79"/>
        <v>20</v>
      </c>
      <c r="D189" s="5">
        <f t="shared" si="80"/>
        <v>17</v>
      </c>
      <c r="E189" s="13"/>
      <c r="F189" s="13"/>
      <c r="G189" s="13"/>
      <c r="H189" s="13"/>
      <c r="I189" s="13"/>
      <c r="J189" s="8">
        <f t="shared" si="63"/>
        <v>7.9900964922865887</v>
      </c>
      <c r="L189" s="8">
        <f t="shared" si="81"/>
        <v>6500</v>
      </c>
      <c r="M189" s="8">
        <f t="shared" si="82"/>
        <v>46.769480413172381</v>
      </c>
      <c r="N189" s="8">
        <f t="shared" si="83"/>
        <v>806.9997457209455</v>
      </c>
    </row>
    <row r="190" spans="1:14" x14ac:dyDescent="0.25">
      <c r="A190" s="11">
        <v>41121</v>
      </c>
      <c r="B190" s="5">
        <f t="shared" si="78"/>
        <v>45</v>
      </c>
      <c r="C190" s="5">
        <f t="shared" si="79"/>
        <v>20</v>
      </c>
      <c r="D190" s="5">
        <f t="shared" si="80"/>
        <v>17</v>
      </c>
      <c r="E190" s="13"/>
      <c r="F190" s="13"/>
      <c r="G190" s="13"/>
      <c r="H190" s="13"/>
      <c r="I190" s="13"/>
      <c r="J190" s="8">
        <f t="shared" si="63"/>
        <v>8.069997457209455</v>
      </c>
      <c r="L190" s="8">
        <f t="shared" si="81"/>
        <v>6500</v>
      </c>
      <c r="M190" s="8">
        <f t="shared" si="82"/>
        <v>54.839477870381835</v>
      </c>
      <c r="N190" s="8">
        <f t="shared" si="83"/>
        <v>815.06974317815491</v>
      </c>
    </row>
    <row r="191" spans="1:14" x14ac:dyDescent="0.25">
      <c r="A191" s="11">
        <v>41152</v>
      </c>
      <c r="B191" s="5">
        <f t="shared" si="78"/>
        <v>45</v>
      </c>
      <c r="C191" s="5">
        <f t="shared" si="79"/>
        <v>20</v>
      </c>
      <c r="D191" s="5">
        <f t="shared" si="80"/>
        <v>17</v>
      </c>
      <c r="E191" s="13"/>
      <c r="F191" s="13"/>
      <c r="G191" s="13"/>
      <c r="H191" s="13"/>
      <c r="I191" s="13"/>
      <c r="J191" s="8">
        <f t="shared" si="63"/>
        <v>8.1506974317815484</v>
      </c>
      <c r="L191" s="8">
        <f t="shared" si="81"/>
        <v>6500</v>
      </c>
      <c r="M191" s="8">
        <f t="shared" si="82"/>
        <v>62.990175302163379</v>
      </c>
      <c r="N191" s="8">
        <f t="shared" si="83"/>
        <v>823.22044060993642</v>
      </c>
    </row>
    <row r="192" spans="1:14" x14ac:dyDescent="0.25">
      <c r="A192" s="11">
        <v>41182</v>
      </c>
      <c r="B192" s="5">
        <f t="shared" si="78"/>
        <v>45</v>
      </c>
      <c r="C192" s="5">
        <f t="shared" si="79"/>
        <v>20</v>
      </c>
      <c r="D192" s="5">
        <f t="shared" si="80"/>
        <v>17</v>
      </c>
      <c r="E192" s="13"/>
      <c r="F192" s="13"/>
      <c r="G192" s="13"/>
      <c r="H192" s="13"/>
      <c r="I192" s="13"/>
      <c r="J192" s="8">
        <f t="shared" si="63"/>
        <v>8.2322044060993633</v>
      </c>
      <c r="L192" s="8">
        <f t="shared" si="81"/>
        <v>6500</v>
      </c>
      <c r="M192" s="8">
        <f t="shared" si="82"/>
        <v>71.222379708262736</v>
      </c>
      <c r="N192" s="8">
        <f t="shared" si="83"/>
        <v>831.45264501603583</v>
      </c>
    </row>
    <row r="193" spans="1:14" x14ac:dyDescent="0.25">
      <c r="A193" s="11">
        <v>41213</v>
      </c>
      <c r="B193" s="5">
        <f t="shared" si="78"/>
        <v>45</v>
      </c>
      <c r="C193" s="5">
        <f t="shared" si="79"/>
        <v>20</v>
      </c>
      <c r="D193" s="5">
        <f t="shared" si="80"/>
        <v>17</v>
      </c>
      <c r="E193" s="13"/>
      <c r="F193" s="13"/>
      <c r="G193" s="13"/>
      <c r="H193" s="13"/>
      <c r="I193" s="13"/>
      <c r="J193" s="8">
        <f t="shared" si="63"/>
        <v>8.3145264501603577</v>
      </c>
      <c r="L193" s="8">
        <f t="shared" si="81"/>
        <v>6500</v>
      </c>
      <c r="M193" s="8">
        <f t="shared" si="82"/>
        <v>79.536906158423093</v>
      </c>
      <c r="N193" s="8">
        <f t="shared" si="83"/>
        <v>839.76717146619615</v>
      </c>
    </row>
    <row r="194" spans="1:14" x14ac:dyDescent="0.25">
      <c r="A194" s="11">
        <v>41243</v>
      </c>
      <c r="B194" s="5">
        <f t="shared" si="78"/>
        <v>45</v>
      </c>
      <c r="C194" s="5">
        <f t="shared" si="79"/>
        <v>20</v>
      </c>
      <c r="D194" s="5">
        <f t="shared" si="80"/>
        <v>17</v>
      </c>
      <c r="E194" s="13"/>
      <c r="F194" s="13"/>
      <c r="G194" s="13"/>
      <c r="H194" s="13"/>
      <c r="I194" s="13"/>
      <c r="J194" s="8">
        <f t="shared" si="63"/>
        <v>8.3976717146619606</v>
      </c>
      <c r="L194" s="8">
        <f t="shared" si="81"/>
        <v>6500</v>
      </c>
      <c r="M194" s="8">
        <f t="shared" si="82"/>
        <v>87.934577873085061</v>
      </c>
      <c r="N194" s="8">
        <f t="shared" si="83"/>
        <v>848.16484318085816</v>
      </c>
    </row>
    <row r="195" spans="1:14" x14ac:dyDescent="0.25">
      <c r="A195" s="11">
        <v>41274</v>
      </c>
      <c r="B195" s="5">
        <f t="shared" si="78"/>
        <v>45</v>
      </c>
      <c r="C195" s="5">
        <f t="shared" si="79"/>
        <v>20</v>
      </c>
      <c r="D195" s="5">
        <f t="shared" si="80"/>
        <v>17</v>
      </c>
      <c r="E195" s="13"/>
      <c r="F195" s="13"/>
      <c r="G195" s="13"/>
      <c r="H195" s="13"/>
      <c r="I195" s="13"/>
      <c r="J195" s="8">
        <f t="shared" si="63"/>
        <v>8.4816484318085816</v>
      </c>
      <c r="L195" s="8">
        <f t="shared" si="81"/>
        <v>6500</v>
      </c>
      <c r="M195" s="8">
        <f t="shared" si="82"/>
        <v>96.416226304893641</v>
      </c>
      <c r="N195" s="8">
        <f t="shared" si="83"/>
        <v>856.64649161266675</v>
      </c>
    </row>
    <row r="196" spans="1:14" x14ac:dyDescent="0.25">
      <c r="A196" s="11">
        <v>41305</v>
      </c>
      <c r="B196" s="5">
        <f t="shared" si="78"/>
        <v>45</v>
      </c>
      <c r="C196" s="5">
        <f t="shared" si="79"/>
        <v>20</v>
      </c>
      <c r="D196" s="5">
        <f t="shared" si="80"/>
        <v>17</v>
      </c>
      <c r="E196" s="13"/>
      <c r="F196" s="13"/>
      <c r="G196" s="13"/>
      <c r="H196" s="13"/>
      <c r="I196" s="13"/>
      <c r="J196" s="8">
        <f t="shared" si="63"/>
        <v>8.5664649161266677</v>
      </c>
      <c r="L196" s="8">
        <f t="shared" si="81"/>
        <v>6500</v>
      </c>
      <c r="M196" s="8">
        <f>IF(K196=0,J196,K196)</f>
        <v>8.5664649161266677</v>
      </c>
      <c r="N196" s="8">
        <f t="shared" si="83"/>
        <v>865.21295652879337</v>
      </c>
    </row>
    <row r="197" spans="1:14" x14ac:dyDescent="0.25">
      <c r="A197" s="11">
        <v>41333</v>
      </c>
      <c r="B197" s="5">
        <f t="shared" si="78"/>
        <v>45</v>
      </c>
      <c r="C197" s="5">
        <f t="shared" si="79"/>
        <v>20</v>
      </c>
      <c r="D197" s="5">
        <f t="shared" si="80"/>
        <v>18</v>
      </c>
      <c r="E197" s="13"/>
      <c r="F197" s="13"/>
      <c r="G197" s="13"/>
      <c r="H197" s="13"/>
      <c r="I197" s="13"/>
      <c r="J197" s="8">
        <f t="shared" si="63"/>
        <v>8.6521295652879342</v>
      </c>
      <c r="L197" s="8">
        <f t="shared" si="81"/>
        <v>6500</v>
      </c>
      <c r="M197" s="8">
        <f>IF(K197=0,M196+J197,M196+K197)</f>
        <v>17.218594481414602</v>
      </c>
      <c r="N197" s="8">
        <f t="shared" si="83"/>
        <v>873.86508609408133</v>
      </c>
    </row>
    <row r="198" spans="1:14" x14ac:dyDescent="0.25">
      <c r="A198" s="11">
        <v>41364</v>
      </c>
      <c r="B198" s="5">
        <f t="shared" ref="B198:B213" si="84">ROUND((A198-$B$1-210)/365,0)</f>
        <v>45</v>
      </c>
      <c r="C198" s="5">
        <f t="shared" ref="C198:C213" si="85">ROUND((A198-$C$1-210)/365,0)</f>
        <v>20</v>
      </c>
      <c r="D198" s="5">
        <f t="shared" ref="D198:D213" si="86">ROUND((A198-$D$1-210)/365,0)</f>
        <v>18</v>
      </c>
      <c r="E198" s="13"/>
      <c r="F198" s="13"/>
      <c r="G198" s="13"/>
      <c r="H198" s="13"/>
      <c r="I198" s="13"/>
      <c r="J198" s="8">
        <f t="shared" si="63"/>
        <v>8.7386508609408136</v>
      </c>
      <c r="L198" s="8">
        <f t="shared" si="81"/>
        <v>6500</v>
      </c>
      <c r="M198" s="8">
        <f t="shared" ref="M198:M207" si="87">IF(K198=0,M197+J198,M197+K198)</f>
        <v>25.957245342355414</v>
      </c>
      <c r="N198" s="8">
        <f t="shared" si="83"/>
        <v>882.6037369550221</v>
      </c>
    </row>
    <row r="199" spans="1:14" x14ac:dyDescent="0.25">
      <c r="A199" s="11">
        <v>41394</v>
      </c>
      <c r="B199" s="5">
        <f t="shared" si="84"/>
        <v>46</v>
      </c>
      <c r="C199" s="5">
        <f t="shared" si="85"/>
        <v>21</v>
      </c>
      <c r="D199" s="5">
        <f t="shared" si="86"/>
        <v>18</v>
      </c>
      <c r="E199" s="13"/>
      <c r="F199" s="13"/>
      <c r="G199" s="13"/>
      <c r="H199" s="13"/>
      <c r="I199" s="13"/>
      <c r="J199" s="8">
        <f t="shared" si="63"/>
        <v>8.826037369550221</v>
      </c>
      <c r="L199" s="8">
        <f t="shared" si="81"/>
        <v>6500</v>
      </c>
      <c r="M199" s="8">
        <f t="shared" si="87"/>
        <v>34.783282711905635</v>
      </c>
      <c r="N199" s="8">
        <f t="shared" si="83"/>
        <v>891.42977432457235</v>
      </c>
    </row>
    <row r="200" spans="1:14" x14ac:dyDescent="0.25">
      <c r="A200" s="11">
        <v>41425</v>
      </c>
      <c r="B200" s="5">
        <f t="shared" si="84"/>
        <v>46</v>
      </c>
      <c r="C200" s="5">
        <f t="shared" si="85"/>
        <v>21</v>
      </c>
      <c r="D200" s="5">
        <f t="shared" si="86"/>
        <v>18</v>
      </c>
      <c r="E200" s="13"/>
      <c r="F200" s="13"/>
      <c r="G200" s="13"/>
      <c r="H200" s="13"/>
      <c r="I200" s="13"/>
      <c r="J200" s="8">
        <f t="shared" si="63"/>
        <v>8.914297743245724</v>
      </c>
      <c r="L200" s="8">
        <f t="shared" si="81"/>
        <v>6500</v>
      </c>
      <c r="M200" s="8">
        <f t="shared" si="87"/>
        <v>43.69758045515136</v>
      </c>
      <c r="N200" s="8">
        <f t="shared" si="83"/>
        <v>900.34407206781805</v>
      </c>
    </row>
    <row r="201" spans="1:14" x14ac:dyDescent="0.25">
      <c r="A201" s="11">
        <v>41455</v>
      </c>
      <c r="B201" s="5">
        <f t="shared" si="84"/>
        <v>46</v>
      </c>
      <c r="C201" s="5">
        <f t="shared" si="85"/>
        <v>21</v>
      </c>
      <c r="D201" s="5">
        <f t="shared" si="86"/>
        <v>18</v>
      </c>
      <c r="E201" s="13"/>
      <c r="F201" s="13"/>
      <c r="G201" s="13"/>
      <c r="H201" s="13"/>
      <c r="I201" s="13"/>
      <c r="J201" s="8">
        <f t="shared" si="63"/>
        <v>9.0034407206781797</v>
      </c>
      <c r="L201" s="8">
        <f t="shared" ref="L201:L216" si="88">L200+E201</f>
        <v>6500</v>
      </c>
      <c r="M201" s="8">
        <f t="shared" si="87"/>
        <v>52.701021175829538</v>
      </c>
      <c r="N201" s="8">
        <f t="shared" si="83"/>
        <v>909.34751278849626</v>
      </c>
    </row>
    <row r="202" spans="1:14" x14ac:dyDescent="0.25">
      <c r="A202" s="11">
        <v>41486</v>
      </c>
      <c r="B202" s="5">
        <f t="shared" si="84"/>
        <v>46</v>
      </c>
      <c r="C202" s="5">
        <f t="shared" si="85"/>
        <v>21</v>
      </c>
      <c r="D202" s="5">
        <f t="shared" si="86"/>
        <v>18</v>
      </c>
      <c r="E202" s="13"/>
      <c r="F202" s="13"/>
      <c r="G202" s="13"/>
      <c r="H202" s="13"/>
      <c r="I202" s="13"/>
      <c r="J202" s="8">
        <f t="shared" si="63"/>
        <v>9.0934751278849628</v>
      </c>
      <c r="L202" s="8">
        <f t="shared" si="88"/>
        <v>6500</v>
      </c>
      <c r="M202" s="8">
        <f t="shared" si="87"/>
        <v>61.794496303714503</v>
      </c>
      <c r="N202" s="8">
        <f t="shared" si="83"/>
        <v>918.44098791638123</v>
      </c>
    </row>
    <row r="203" spans="1:14" x14ac:dyDescent="0.25">
      <c r="A203" s="11">
        <v>41517</v>
      </c>
      <c r="B203" s="5">
        <f t="shared" si="84"/>
        <v>46</v>
      </c>
      <c r="C203" s="5">
        <f t="shared" si="85"/>
        <v>21</v>
      </c>
      <c r="D203" s="5">
        <f t="shared" si="86"/>
        <v>18</v>
      </c>
      <c r="E203" s="13"/>
      <c r="F203" s="13"/>
      <c r="G203" s="13"/>
      <c r="H203" s="13"/>
      <c r="I203" s="13"/>
      <c r="J203" s="8">
        <f t="shared" si="63"/>
        <v>9.1844098791638125</v>
      </c>
      <c r="L203" s="8">
        <f t="shared" si="88"/>
        <v>6500</v>
      </c>
      <c r="M203" s="8">
        <f t="shared" si="87"/>
        <v>70.978906182878319</v>
      </c>
      <c r="N203" s="8">
        <f t="shared" ref="N203:N218" si="89">IF(K203=0,N202+E203+F203+G203+H203+I203+J203,N202+E203+F203+G203+H203+I203+K203)</f>
        <v>927.62539779554504</v>
      </c>
    </row>
    <row r="204" spans="1:14" x14ac:dyDescent="0.25">
      <c r="A204" s="11">
        <v>41547</v>
      </c>
      <c r="B204" s="5">
        <f t="shared" si="84"/>
        <v>46</v>
      </c>
      <c r="C204" s="5">
        <f t="shared" si="85"/>
        <v>21</v>
      </c>
      <c r="D204" s="5">
        <f t="shared" si="86"/>
        <v>18</v>
      </c>
      <c r="E204" s="13"/>
      <c r="F204" s="13"/>
      <c r="G204" s="13"/>
      <c r="H204" s="13"/>
      <c r="I204" s="13"/>
      <c r="J204" s="8">
        <f t="shared" si="63"/>
        <v>9.2762539779554505</v>
      </c>
      <c r="L204" s="8">
        <f t="shared" si="88"/>
        <v>6500</v>
      </c>
      <c r="M204" s="8">
        <f t="shared" si="87"/>
        <v>80.255160160833768</v>
      </c>
      <c r="N204" s="8">
        <f t="shared" si="89"/>
        <v>936.90165177350048</v>
      </c>
    </row>
    <row r="205" spans="1:14" x14ac:dyDescent="0.25">
      <c r="A205" s="11">
        <v>41578</v>
      </c>
      <c r="B205" s="5">
        <f t="shared" si="84"/>
        <v>46</v>
      </c>
      <c r="C205" s="5">
        <f t="shared" si="85"/>
        <v>21</v>
      </c>
      <c r="D205" s="5">
        <f t="shared" si="86"/>
        <v>18</v>
      </c>
      <c r="E205" s="13"/>
      <c r="F205" s="13"/>
      <c r="G205" s="13"/>
      <c r="H205" s="13"/>
      <c r="I205" s="13"/>
      <c r="J205" s="8">
        <f t="shared" si="63"/>
        <v>9.3690165177350035</v>
      </c>
      <c r="L205" s="8">
        <f t="shared" si="88"/>
        <v>6500</v>
      </c>
      <c r="M205" s="8">
        <f t="shared" si="87"/>
        <v>89.624176678568773</v>
      </c>
      <c r="N205" s="8">
        <f t="shared" si="89"/>
        <v>946.27066829123544</v>
      </c>
    </row>
    <row r="206" spans="1:14" x14ac:dyDescent="0.25">
      <c r="A206" s="11">
        <v>41608</v>
      </c>
      <c r="B206" s="5">
        <f t="shared" si="84"/>
        <v>46</v>
      </c>
      <c r="C206" s="5">
        <f t="shared" si="85"/>
        <v>21</v>
      </c>
      <c r="D206" s="5">
        <f t="shared" si="86"/>
        <v>18</v>
      </c>
      <c r="E206" s="13"/>
      <c r="F206" s="13"/>
      <c r="G206" s="13"/>
      <c r="H206" s="13"/>
      <c r="I206" s="13"/>
      <c r="J206" s="8">
        <f t="shared" si="63"/>
        <v>9.4627066829123532</v>
      </c>
      <c r="L206" s="8">
        <f t="shared" si="88"/>
        <v>6500</v>
      </c>
      <c r="M206" s="8">
        <f t="shared" si="87"/>
        <v>99.086883361481128</v>
      </c>
      <c r="N206" s="8">
        <f t="shared" si="89"/>
        <v>955.73337497414775</v>
      </c>
    </row>
    <row r="207" spans="1:14" x14ac:dyDescent="0.25">
      <c r="A207" s="11">
        <v>41639</v>
      </c>
      <c r="B207" s="5">
        <f t="shared" si="84"/>
        <v>46</v>
      </c>
      <c r="C207" s="5">
        <f t="shared" si="85"/>
        <v>21</v>
      </c>
      <c r="D207" s="5">
        <f t="shared" si="86"/>
        <v>18</v>
      </c>
      <c r="E207" s="13"/>
      <c r="F207" s="13"/>
      <c r="G207" s="13"/>
      <c r="H207" s="13"/>
      <c r="I207" s="13"/>
      <c r="J207" s="8">
        <f t="shared" si="63"/>
        <v>9.5573337497414776</v>
      </c>
      <c r="L207" s="8">
        <f t="shared" si="88"/>
        <v>6500</v>
      </c>
      <c r="M207" s="8">
        <f t="shared" si="87"/>
        <v>108.6442171112226</v>
      </c>
      <c r="N207" s="8">
        <f t="shared" si="89"/>
        <v>965.29070872388922</v>
      </c>
    </row>
    <row r="208" spans="1:14" x14ac:dyDescent="0.25">
      <c r="A208" s="11">
        <v>41670</v>
      </c>
      <c r="B208" s="5">
        <f t="shared" si="84"/>
        <v>46</v>
      </c>
      <c r="C208" s="5">
        <f t="shared" si="85"/>
        <v>21</v>
      </c>
      <c r="D208" s="5">
        <f t="shared" si="86"/>
        <v>18</v>
      </c>
      <c r="E208" s="13"/>
      <c r="F208" s="13"/>
      <c r="G208" s="13"/>
      <c r="H208" s="13"/>
      <c r="I208" s="13"/>
      <c r="J208" s="8">
        <f t="shared" ref="J208:J272" si="90">N207*$J$1/12</f>
        <v>9.6529070872388925</v>
      </c>
      <c r="L208" s="8">
        <f t="shared" si="88"/>
        <v>6500</v>
      </c>
      <c r="M208" s="8">
        <f>IF(K208=0,J208,K208)</f>
        <v>9.6529070872388925</v>
      </c>
      <c r="N208" s="8">
        <f t="shared" si="89"/>
        <v>974.9436158111281</v>
      </c>
    </row>
    <row r="209" spans="1:14" x14ac:dyDescent="0.25">
      <c r="A209" s="11">
        <v>41698</v>
      </c>
      <c r="B209" s="5">
        <f t="shared" si="84"/>
        <v>46</v>
      </c>
      <c r="C209" s="5">
        <f t="shared" si="85"/>
        <v>21</v>
      </c>
      <c r="D209" s="5">
        <f t="shared" si="86"/>
        <v>19</v>
      </c>
      <c r="E209" s="13"/>
      <c r="F209" s="13"/>
      <c r="G209" s="13"/>
      <c r="H209" s="13"/>
      <c r="I209" s="13"/>
      <c r="J209" s="8">
        <f t="shared" si="90"/>
        <v>9.7494361581112816</v>
      </c>
      <c r="L209" s="8">
        <f t="shared" si="88"/>
        <v>6500</v>
      </c>
      <c r="M209" s="8">
        <f>IF(K209=0,M208+J209,M208+K209)</f>
        <v>19.402343245350174</v>
      </c>
      <c r="N209" s="8">
        <f t="shared" si="89"/>
        <v>984.69305196923938</v>
      </c>
    </row>
    <row r="210" spans="1:14" x14ac:dyDescent="0.25">
      <c r="A210" s="11">
        <v>41729</v>
      </c>
      <c r="B210" s="5">
        <f t="shared" si="84"/>
        <v>46</v>
      </c>
      <c r="C210" s="5">
        <f t="shared" si="85"/>
        <v>21</v>
      </c>
      <c r="D210" s="5">
        <f t="shared" si="86"/>
        <v>19</v>
      </c>
      <c r="E210" s="13"/>
      <c r="F210" s="13"/>
      <c r="G210" s="13"/>
      <c r="H210" s="13"/>
      <c r="I210" s="13"/>
      <c r="J210" s="8">
        <f t="shared" si="90"/>
        <v>9.8469305196923944</v>
      </c>
      <c r="L210" s="8">
        <f t="shared" si="88"/>
        <v>6500</v>
      </c>
      <c r="M210" s="8">
        <f t="shared" ref="M210:M219" si="91">IF(K210=0,M209+J210,M209+K210)</f>
        <v>29.249273765042567</v>
      </c>
      <c r="N210" s="8">
        <f t="shared" si="89"/>
        <v>994.53998248893174</v>
      </c>
    </row>
    <row r="211" spans="1:14" x14ac:dyDescent="0.25">
      <c r="A211" s="11">
        <v>41759</v>
      </c>
      <c r="B211" s="5">
        <f t="shared" si="84"/>
        <v>47</v>
      </c>
      <c r="C211" s="5">
        <f t="shared" si="85"/>
        <v>22</v>
      </c>
      <c r="D211" s="5">
        <f t="shared" si="86"/>
        <v>19</v>
      </c>
      <c r="E211" s="13"/>
      <c r="F211" s="13"/>
      <c r="G211" s="13"/>
      <c r="H211" s="13"/>
      <c r="I211" s="13"/>
      <c r="J211" s="8">
        <f t="shared" si="90"/>
        <v>9.9453998248893161</v>
      </c>
      <c r="L211" s="8">
        <f t="shared" si="88"/>
        <v>6500</v>
      </c>
      <c r="M211" s="8">
        <f t="shared" si="91"/>
        <v>39.194673589931881</v>
      </c>
      <c r="N211" s="8">
        <f t="shared" si="89"/>
        <v>1004.4853823138211</v>
      </c>
    </row>
    <row r="212" spans="1:14" x14ac:dyDescent="0.25">
      <c r="A212" s="11">
        <v>41790</v>
      </c>
      <c r="B212" s="5">
        <f t="shared" si="84"/>
        <v>47</v>
      </c>
      <c r="C212" s="5">
        <f t="shared" si="85"/>
        <v>22</v>
      </c>
      <c r="D212" s="5">
        <f t="shared" si="86"/>
        <v>19</v>
      </c>
      <c r="E212" s="13"/>
      <c r="F212" s="13"/>
      <c r="G212" s="13"/>
      <c r="H212" s="13"/>
      <c r="I212" s="13"/>
      <c r="J212" s="8">
        <f t="shared" si="90"/>
        <v>10.04485382313821</v>
      </c>
      <c r="L212" s="8">
        <f t="shared" si="88"/>
        <v>6500</v>
      </c>
      <c r="M212" s="8">
        <f t="shared" si="91"/>
        <v>49.239527413070093</v>
      </c>
      <c r="N212" s="8">
        <f t="shared" si="89"/>
        <v>1014.5302361369593</v>
      </c>
    </row>
    <row r="213" spans="1:14" x14ac:dyDescent="0.25">
      <c r="A213" s="11">
        <v>41820</v>
      </c>
      <c r="B213" s="5">
        <f t="shared" si="84"/>
        <v>47</v>
      </c>
      <c r="C213" s="5">
        <f t="shared" si="85"/>
        <v>22</v>
      </c>
      <c r="D213" s="5">
        <f t="shared" si="86"/>
        <v>19</v>
      </c>
      <c r="E213" s="13"/>
      <c r="F213" s="13"/>
      <c r="G213" s="13"/>
      <c r="H213" s="13"/>
      <c r="I213" s="13"/>
      <c r="J213" s="8">
        <f t="shared" si="90"/>
        <v>10.145302361369593</v>
      </c>
      <c r="L213" s="8">
        <f t="shared" si="88"/>
        <v>6500</v>
      </c>
      <c r="M213" s="8">
        <f t="shared" si="91"/>
        <v>59.384829774439687</v>
      </c>
      <c r="N213" s="8">
        <f t="shared" si="89"/>
        <v>1024.6755384983289</v>
      </c>
    </row>
    <row r="214" spans="1:14" x14ac:dyDescent="0.25">
      <c r="A214" s="11">
        <v>41851</v>
      </c>
      <c r="B214" s="5">
        <f t="shared" ref="B214:B229" si="92">ROUND((A214-$B$1-210)/365,0)</f>
        <v>47</v>
      </c>
      <c r="C214" s="5">
        <f t="shared" ref="C214:C229" si="93">ROUND((A214-$C$1-210)/365,0)</f>
        <v>22</v>
      </c>
      <c r="D214" s="5">
        <f t="shared" ref="D214:D229" si="94">ROUND((A214-$D$1-210)/365,0)</f>
        <v>19</v>
      </c>
      <c r="E214" s="13"/>
      <c r="F214" s="13"/>
      <c r="G214" s="13"/>
      <c r="H214" s="13"/>
      <c r="I214" s="13"/>
      <c r="J214" s="8">
        <f t="shared" si="90"/>
        <v>10.24675538498329</v>
      </c>
      <c r="L214" s="8">
        <f t="shared" si="88"/>
        <v>6500</v>
      </c>
      <c r="M214" s="8">
        <f t="shared" si="91"/>
        <v>69.631585159422983</v>
      </c>
      <c r="N214" s="8">
        <f t="shared" si="89"/>
        <v>1034.9222938833122</v>
      </c>
    </row>
    <row r="215" spans="1:14" x14ac:dyDescent="0.25">
      <c r="A215" s="11">
        <v>41882</v>
      </c>
      <c r="B215" s="5">
        <f t="shared" si="92"/>
        <v>47</v>
      </c>
      <c r="C215" s="5">
        <f t="shared" si="93"/>
        <v>22</v>
      </c>
      <c r="D215" s="5">
        <f t="shared" si="94"/>
        <v>19</v>
      </c>
      <c r="E215" s="13"/>
      <c r="F215" s="13"/>
      <c r="G215" s="13"/>
      <c r="H215" s="13"/>
      <c r="I215" s="13"/>
      <c r="J215" s="8">
        <f t="shared" si="90"/>
        <v>10.349222938833122</v>
      </c>
      <c r="L215" s="8">
        <f t="shared" si="88"/>
        <v>6500</v>
      </c>
      <c r="M215" s="8">
        <f t="shared" si="91"/>
        <v>79.980808098256105</v>
      </c>
      <c r="N215" s="8">
        <f t="shared" si="89"/>
        <v>1045.2715168221453</v>
      </c>
    </row>
    <row r="216" spans="1:14" x14ac:dyDescent="0.25">
      <c r="A216" s="11">
        <v>41912</v>
      </c>
      <c r="B216" s="5">
        <f t="shared" si="92"/>
        <v>47</v>
      </c>
      <c r="C216" s="5">
        <f t="shared" si="93"/>
        <v>22</v>
      </c>
      <c r="D216" s="5">
        <f t="shared" si="94"/>
        <v>19</v>
      </c>
      <c r="E216" s="13"/>
      <c r="F216" s="13"/>
      <c r="G216" s="13"/>
      <c r="H216" s="13"/>
      <c r="I216" s="13"/>
      <c r="J216" s="8">
        <f t="shared" si="90"/>
        <v>10.452715168221452</v>
      </c>
      <c r="L216" s="8">
        <f t="shared" si="88"/>
        <v>6500</v>
      </c>
      <c r="M216" s="8">
        <f t="shared" si="91"/>
        <v>90.43352326647755</v>
      </c>
      <c r="N216" s="8">
        <f t="shared" si="89"/>
        <v>1055.7242319903667</v>
      </c>
    </row>
    <row r="217" spans="1:14" x14ac:dyDescent="0.25">
      <c r="A217" s="11">
        <v>41943</v>
      </c>
      <c r="B217" s="5">
        <f t="shared" si="92"/>
        <v>47</v>
      </c>
      <c r="C217" s="5">
        <f t="shared" si="93"/>
        <v>22</v>
      </c>
      <c r="D217" s="5">
        <f t="shared" si="94"/>
        <v>19</v>
      </c>
      <c r="E217" s="13"/>
      <c r="F217" s="13"/>
      <c r="G217" s="13"/>
      <c r="H217" s="13"/>
      <c r="I217" s="13"/>
      <c r="J217" s="8">
        <f t="shared" si="90"/>
        <v>10.557242319903667</v>
      </c>
      <c r="L217" s="8">
        <f t="shared" ref="L217:L232" si="95">L216+E217</f>
        <v>6500</v>
      </c>
      <c r="M217" s="8">
        <f t="shared" si="91"/>
        <v>100.99076558638122</v>
      </c>
      <c r="N217" s="8">
        <f t="shared" si="89"/>
        <v>1066.2814743102704</v>
      </c>
    </row>
    <row r="218" spans="1:14" x14ac:dyDescent="0.25">
      <c r="A218" s="11">
        <v>41973</v>
      </c>
      <c r="B218" s="5">
        <f t="shared" si="92"/>
        <v>47</v>
      </c>
      <c r="C218" s="5">
        <f t="shared" si="93"/>
        <v>22</v>
      </c>
      <c r="D218" s="5">
        <f t="shared" si="94"/>
        <v>19</v>
      </c>
      <c r="E218" s="13"/>
      <c r="F218" s="13"/>
      <c r="G218" s="13"/>
      <c r="H218" s="13"/>
      <c r="I218" s="13"/>
      <c r="J218" s="8">
        <f t="shared" si="90"/>
        <v>10.662814743102704</v>
      </c>
      <c r="L218" s="8">
        <f t="shared" si="95"/>
        <v>6500</v>
      </c>
      <c r="M218" s="8">
        <f t="shared" si="91"/>
        <v>111.65358032948392</v>
      </c>
      <c r="N218" s="8">
        <f t="shared" si="89"/>
        <v>1076.944289053373</v>
      </c>
    </row>
    <row r="219" spans="1:14" x14ac:dyDescent="0.25">
      <c r="A219" s="11">
        <v>42004</v>
      </c>
      <c r="B219" s="5">
        <f t="shared" si="92"/>
        <v>47</v>
      </c>
      <c r="C219" s="5">
        <f t="shared" si="93"/>
        <v>22</v>
      </c>
      <c r="D219" s="5">
        <f t="shared" si="94"/>
        <v>19</v>
      </c>
      <c r="E219" s="13"/>
      <c r="F219" s="13"/>
      <c r="G219" s="13"/>
      <c r="H219" s="13"/>
      <c r="I219" s="13"/>
      <c r="J219" s="8">
        <f t="shared" si="90"/>
        <v>10.76944289053373</v>
      </c>
      <c r="L219" s="8">
        <f t="shared" si="95"/>
        <v>6500</v>
      </c>
      <c r="M219" s="8">
        <f t="shared" si="91"/>
        <v>122.42302322001764</v>
      </c>
      <c r="N219" s="8">
        <f t="shared" ref="N219:N234" si="96">IF(K219=0,N218+E219+F219+G219+H219+I219+J219,N218+E219+F219+G219+H219+I219+K219)</f>
        <v>1087.7137319439069</v>
      </c>
    </row>
    <row r="220" spans="1:14" x14ac:dyDescent="0.25">
      <c r="A220" s="11">
        <v>42035</v>
      </c>
      <c r="B220" s="5">
        <f t="shared" si="92"/>
        <v>47</v>
      </c>
      <c r="C220" s="5">
        <f t="shared" si="93"/>
        <v>22</v>
      </c>
      <c r="D220" s="5">
        <f t="shared" si="94"/>
        <v>19</v>
      </c>
      <c r="E220" s="13"/>
      <c r="F220" s="13"/>
      <c r="G220" s="13"/>
      <c r="H220" s="13"/>
      <c r="I220" s="13"/>
      <c r="J220" s="8">
        <f t="shared" si="90"/>
        <v>10.877137319439067</v>
      </c>
      <c r="L220" s="8">
        <f t="shared" si="95"/>
        <v>6500</v>
      </c>
      <c r="M220" s="8">
        <f>IF(K220=0,J220,K220)</f>
        <v>10.877137319439067</v>
      </c>
      <c r="N220" s="8">
        <f t="shared" si="96"/>
        <v>1098.5908692633459</v>
      </c>
    </row>
    <row r="221" spans="1:14" x14ac:dyDescent="0.25">
      <c r="A221" s="11">
        <v>42063</v>
      </c>
      <c r="B221" s="5">
        <f t="shared" si="92"/>
        <v>47</v>
      </c>
      <c r="C221" s="5">
        <f t="shared" si="93"/>
        <v>22</v>
      </c>
      <c r="D221" s="5">
        <f t="shared" si="94"/>
        <v>20</v>
      </c>
      <c r="E221" s="13"/>
      <c r="F221" s="13"/>
      <c r="G221" s="13"/>
      <c r="H221" s="13"/>
      <c r="I221" s="13"/>
      <c r="J221" s="8">
        <f t="shared" si="90"/>
        <v>10.985908692633458</v>
      </c>
      <c r="L221" s="8">
        <f t="shared" si="95"/>
        <v>6500</v>
      </c>
      <c r="M221" s="8">
        <f>IF(K221=0,M220+J221,M220+K221)</f>
        <v>21.863046012072523</v>
      </c>
      <c r="N221" s="8">
        <f t="shared" si="96"/>
        <v>1109.5767779559794</v>
      </c>
    </row>
    <row r="222" spans="1:14" x14ac:dyDescent="0.25">
      <c r="A222" s="11">
        <v>42094</v>
      </c>
      <c r="B222" s="5">
        <f t="shared" si="92"/>
        <v>47</v>
      </c>
      <c r="C222" s="5">
        <f t="shared" si="93"/>
        <v>22</v>
      </c>
      <c r="D222" s="5">
        <f t="shared" si="94"/>
        <v>20</v>
      </c>
      <c r="E222" s="13"/>
      <c r="F222" s="13"/>
      <c r="G222" s="13"/>
      <c r="H222" s="13"/>
      <c r="I222" s="13"/>
      <c r="J222" s="8">
        <f t="shared" si="90"/>
        <v>11.095767779559793</v>
      </c>
      <c r="L222" s="8">
        <f t="shared" si="95"/>
        <v>6500</v>
      </c>
      <c r="M222" s="8">
        <f t="shared" ref="M222:M231" si="97">IF(K222=0,M221+J222,M221+K222)</f>
        <v>32.958813791632316</v>
      </c>
      <c r="N222" s="8">
        <f t="shared" si="96"/>
        <v>1120.6725457355392</v>
      </c>
    </row>
    <row r="223" spans="1:14" x14ac:dyDescent="0.25">
      <c r="A223" s="11">
        <v>42124</v>
      </c>
      <c r="B223" s="5">
        <f t="shared" si="92"/>
        <v>48</v>
      </c>
      <c r="C223" s="5">
        <f t="shared" si="93"/>
        <v>23</v>
      </c>
      <c r="D223" s="5">
        <f t="shared" si="94"/>
        <v>20</v>
      </c>
      <c r="E223" s="13"/>
      <c r="F223" s="13"/>
      <c r="G223" s="13"/>
      <c r="H223" s="13"/>
      <c r="I223" s="13"/>
      <c r="J223" s="8">
        <f t="shared" si="90"/>
        <v>11.206725457355391</v>
      </c>
      <c r="L223" s="8">
        <f t="shared" si="95"/>
        <v>6500</v>
      </c>
      <c r="M223" s="8">
        <f t="shared" si="97"/>
        <v>44.165539248987706</v>
      </c>
      <c r="N223" s="8">
        <f t="shared" si="96"/>
        <v>1131.8792711928945</v>
      </c>
    </row>
    <row r="224" spans="1:14" x14ac:dyDescent="0.25">
      <c r="A224" s="11">
        <v>42155</v>
      </c>
      <c r="B224" s="5">
        <f t="shared" si="92"/>
        <v>48</v>
      </c>
      <c r="C224" s="5">
        <f t="shared" si="93"/>
        <v>23</v>
      </c>
      <c r="D224" s="5">
        <f t="shared" si="94"/>
        <v>20</v>
      </c>
      <c r="E224" s="13"/>
      <c r="F224" s="13"/>
      <c r="G224" s="13"/>
      <c r="H224" s="13"/>
      <c r="I224" s="13"/>
      <c r="J224" s="8">
        <f t="shared" si="90"/>
        <v>11.318792711928944</v>
      </c>
      <c r="L224" s="8">
        <f t="shared" si="95"/>
        <v>6500</v>
      </c>
      <c r="M224" s="8">
        <f t="shared" si="97"/>
        <v>55.484331960916649</v>
      </c>
      <c r="N224" s="8">
        <f t="shared" si="96"/>
        <v>1143.1980639048234</v>
      </c>
    </row>
    <row r="225" spans="1:14" x14ac:dyDescent="0.25">
      <c r="A225" s="11">
        <v>42185</v>
      </c>
      <c r="B225" s="5">
        <f t="shared" si="92"/>
        <v>48</v>
      </c>
      <c r="C225" s="5">
        <f t="shared" si="93"/>
        <v>23</v>
      </c>
      <c r="D225" s="5">
        <f t="shared" si="94"/>
        <v>20</v>
      </c>
      <c r="E225" s="13"/>
      <c r="F225" s="13"/>
      <c r="G225" s="13"/>
      <c r="H225" s="13"/>
      <c r="I225" s="13"/>
      <c r="J225" s="8">
        <f t="shared" si="90"/>
        <v>11.431980639048234</v>
      </c>
      <c r="L225" s="8">
        <f t="shared" si="95"/>
        <v>6500</v>
      </c>
      <c r="M225" s="8">
        <f t="shared" si="97"/>
        <v>66.916312599964883</v>
      </c>
      <c r="N225" s="8">
        <f t="shared" si="96"/>
        <v>1154.6300445438717</v>
      </c>
    </row>
    <row r="226" spans="1:14" x14ac:dyDescent="0.25">
      <c r="A226" s="11">
        <v>42216</v>
      </c>
      <c r="B226" s="5">
        <f t="shared" si="92"/>
        <v>48</v>
      </c>
      <c r="C226" s="5">
        <f t="shared" si="93"/>
        <v>23</v>
      </c>
      <c r="D226" s="5">
        <f t="shared" si="94"/>
        <v>20</v>
      </c>
      <c r="E226" s="13"/>
      <c r="F226" s="13"/>
      <c r="G226" s="13"/>
      <c r="H226" s="13"/>
      <c r="I226" s="13"/>
      <c r="J226" s="8">
        <f t="shared" si="90"/>
        <v>11.546300445438717</v>
      </c>
      <c r="L226" s="8">
        <f t="shared" si="95"/>
        <v>6500</v>
      </c>
      <c r="M226" s="8">
        <f t="shared" si="97"/>
        <v>78.4626130454036</v>
      </c>
      <c r="N226" s="8">
        <f t="shared" si="96"/>
        <v>1166.1763449893103</v>
      </c>
    </row>
    <row r="227" spans="1:14" x14ac:dyDescent="0.25">
      <c r="A227" s="11">
        <v>42247</v>
      </c>
      <c r="B227" s="5">
        <f t="shared" si="92"/>
        <v>48</v>
      </c>
      <c r="C227" s="5">
        <f t="shared" si="93"/>
        <v>23</v>
      </c>
      <c r="D227" s="5">
        <f t="shared" si="94"/>
        <v>20</v>
      </c>
      <c r="E227" s="13"/>
      <c r="F227" s="13"/>
      <c r="G227" s="13"/>
      <c r="H227" s="13"/>
      <c r="I227" s="13"/>
      <c r="J227" s="8">
        <f t="shared" si="90"/>
        <v>11.661763449893103</v>
      </c>
      <c r="L227" s="8">
        <f t="shared" si="95"/>
        <v>6500</v>
      </c>
      <c r="M227" s="8">
        <f t="shared" si="97"/>
        <v>90.124376495296701</v>
      </c>
      <c r="N227" s="8">
        <f t="shared" si="96"/>
        <v>1177.8381084392036</v>
      </c>
    </row>
    <row r="228" spans="1:14" x14ac:dyDescent="0.25">
      <c r="A228" s="11">
        <v>42277</v>
      </c>
      <c r="B228" s="5">
        <f t="shared" si="92"/>
        <v>48</v>
      </c>
      <c r="C228" s="5">
        <f t="shared" si="93"/>
        <v>23</v>
      </c>
      <c r="D228" s="5">
        <f t="shared" si="94"/>
        <v>20</v>
      </c>
      <c r="E228" s="13"/>
      <c r="F228" s="13"/>
      <c r="G228" s="13"/>
      <c r="H228" s="13"/>
      <c r="I228" s="13"/>
      <c r="J228" s="8">
        <f t="shared" si="90"/>
        <v>11.778381084392036</v>
      </c>
      <c r="L228" s="8">
        <f t="shared" si="95"/>
        <v>6500</v>
      </c>
      <c r="M228" s="8">
        <f t="shared" si="97"/>
        <v>101.90275757968874</v>
      </c>
      <c r="N228" s="8">
        <f t="shared" si="96"/>
        <v>1189.6164895235956</v>
      </c>
    </row>
    <row r="229" spans="1:14" x14ac:dyDescent="0.25">
      <c r="A229" s="11">
        <v>42308</v>
      </c>
      <c r="B229" s="5">
        <f t="shared" si="92"/>
        <v>48</v>
      </c>
      <c r="C229" s="5">
        <f t="shared" si="93"/>
        <v>23</v>
      </c>
      <c r="D229" s="5">
        <f t="shared" si="94"/>
        <v>20</v>
      </c>
      <c r="E229" s="13"/>
      <c r="F229" s="13"/>
      <c r="G229" s="13"/>
      <c r="H229" s="13"/>
      <c r="I229" s="13"/>
      <c r="J229" s="8">
        <f t="shared" si="90"/>
        <v>11.896164895235955</v>
      </c>
      <c r="L229" s="8">
        <f t="shared" si="95"/>
        <v>6500</v>
      </c>
      <c r="M229" s="8">
        <f t="shared" si="97"/>
        <v>113.79892247492469</v>
      </c>
      <c r="N229" s="8">
        <f t="shared" si="96"/>
        <v>1201.5126544188315</v>
      </c>
    </row>
    <row r="230" spans="1:14" x14ac:dyDescent="0.25">
      <c r="A230" s="11">
        <v>42338</v>
      </c>
      <c r="B230" s="5">
        <f t="shared" ref="B230:B245" si="98">ROUND((A230-$B$1-210)/365,0)</f>
        <v>48</v>
      </c>
      <c r="C230" s="5">
        <f t="shared" ref="C230:C245" si="99">ROUND((A230-$C$1-210)/365,0)</f>
        <v>23</v>
      </c>
      <c r="D230" s="5">
        <f t="shared" ref="D230:D245" si="100">ROUND((A230-$D$1-210)/365,0)</f>
        <v>20</v>
      </c>
      <c r="E230" s="13"/>
      <c r="F230" s="13"/>
      <c r="G230" s="13"/>
      <c r="H230" s="13"/>
      <c r="I230" s="13"/>
      <c r="J230" s="8">
        <f t="shared" si="90"/>
        <v>12.015126544188314</v>
      </c>
      <c r="L230" s="8">
        <f t="shared" si="95"/>
        <v>6500</v>
      </c>
      <c r="M230" s="8">
        <f t="shared" si="97"/>
        <v>125.81404901911301</v>
      </c>
      <c r="N230" s="8">
        <f t="shared" si="96"/>
        <v>1213.5277809630197</v>
      </c>
    </row>
    <row r="231" spans="1:14" x14ac:dyDescent="0.25">
      <c r="A231" s="11">
        <v>42369</v>
      </c>
      <c r="B231" s="5">
        <f t="shared" si="98"/>
        <v>48</v>
      </c>
      <c r="C231" s="5">
        <f t="shared" si="99"/>
        <v>23</v>
      </c>
      <c r="D231" s="5">
        <f t="shared" si="100"/>
        <v>20</v>
      </c>
      <c r="E231" s="13"/>
      <c r="F231" s="13"/>
      <c r="G231" s="13"/>
      <c r="H231" s="13"/>
      <c r="I231" s="13"/>
      <c r="J231" s="8">
        <f t="shared" si="90"/>
        <v>12.135277809630196</v>
      </c>
      <c r="L231" s="8">
        <f t="shared" si="95"/>
        <v>6500</v>
      </c>
      <c r="M231" s="8">
        <f t="shared" si="97"/>
        <v>137.94932682874321</v>
      </c>
      <c r="N231" s="8">
        <f t="shared" si="96"/>
        <v>1225.6630587726499</v>
      </c>
    </row>
    <row r="232" spans="1:14" x14ac:dyDescent="0.25">
      <c r="A232" s="11">
        <v>42400</v>
      </c>
      <c r="B232" s="5">
        <f t="shared" si="98"/>
        <v>48</v>
      </c>
      <c r="C232" s="5">
        <f t="shared" si="99"/>
        <v>23</v>
      </c>
      <c r="D232" s="5">
        <f t="shared" si="100"/>
        <v>20</v>
      </c>
      <c r="E232" s="13"/>
      <c r="F232" s="13"/>
      <c r="G232" s="13"/>
      <c r="H232" s="13"/>
      <c r="I232" s="13"/>
      <c r="J232" s="8">
        <f t="shared" si="90"/>
        <v>12.256630587726498</v>
      </c>
      <c r="L232" s="8">
        <f t="shared" si="95"/>
        <v>6500</v>
      </c>
      <c r="M232" s="8">
        <f>IF(K232=0,J232,K232)</f>
        <v>12.256630587726498</v>
      </c>
      <c r="N232" s="8">
        <f t="shared" si="96"/>
        <v>1237.9196893603764</v>
      </c>
    </row>
    <row r="233" spans="1:14" x14ac:dyDescent="0.25">
      <c r="A233" s="11">
        <v>42429</v>
      </c>
      <c r="B233" s="5">
        <f t="shared" si="98"/>
        <v>48</v>
      </c>
      <c r="C233" s="5">
        <f t="shared" si="99"/>
        <v>23</v>
      </c>
      <c r="D233" s="5">
        <f t="shared" si="100"/>
        <v>21</v>
      </c>
      <c r="E233" s="13"/>
      <c r="F233" s="13"/>
      <c r="G233" s="13"/>
      <c r="H233" s="13"/>
      <c r="I233" s="13"/>
      <c r="J233" s="8">
        <f t="shared" si="90"/>
        <v>12.379196893603764</v>
      </c>
      <c r="L233" s="8">
        <f t="shared" ref="L233:L248" si="101">L232+E233</f>
        <v>6500</v>
      </c>
      <c r="M233" s="8">
        <f>IF(K233=0,M232+J233,M232+K233)</f>
        <v>24.63582748133026</v>
      </c>
      <c r="N233" s="8">
        <f t="shared" si="96"/>
        <v>1250.2988862539803</v>
      </c>
    </row>
    <row r="234" spans="1:14" x14ac:dyDescent="0.25">
      <c r="A234" s="11">
        <v>42460</v>
      </c>
      <c r="B234" s="5">
        <f t="shared" si="98"/>
        <v>48</v>
      </c>
      <c r="C234" s="5">
        <f t="shared" si="99"/>
        <v>23</v>
      </c>
      <c r="D234" s="5">
        <f t="shared" si="100"/>
        <v>21</v>
      </c>
      <c r="E234" s="13"/>
      <c r="F234" s="13"/>
      <c r="G234" s="13"/>
      <c r="H234" s="13"/>
      <c r="I234" s="13"/>
      <c r="J234" s="8">
        <f t="shared" si="90"/>
        <v>12.502988862539802</v>
      </c>
      <c r="L234" s="8">
        <f t="shared" si="101"/>
        <v>6500</v>
      </c>
      <c r="M234" s="8">
        <f t="shared" ref="M234:M243" si="102">IF(K234=0,M233+J234,M233+K234)</f>
        <v>37.138816343870062</v>
      </c>
      <c r="N234" s="8">
        <f t="shared" si="96"/>
        <v>1262.80187511652</v>
      </c>
    </row>
    <row r="235" spans="1:14" x14ac:dyDescent="0.25">
      <c r="A235" s="11">
        <v>42490</v>
      </c>
      <c r="B235" s="5">
        <f t="shared" si="98"/>
        <v>49</v>
      </c>
      <c r="C235" s="5">
        <f t="shared" si="99"/>
        <v>24</v>
      </c>
      <c r="D235" s="5">
        <f t="shared" si="100"/>
        <v>21</v>
      </c>
      <c r="E235" s="13"/>
      <c r="F235" s="13"/>
      <c r="G235" s="13"/>
      <c r="H235" s="13"/>
      <c r="I235" s="13"/>
      <c r="J235" s="8">
        <f t="shared" si="90"/>
        <v>12.6280187511652</v>
      </c>
      <c r="L235" s="8">
        <f t="shared" si="101"/>
        <v>6500</v>
      </c>
      <c r="M235" s="8">
        <f t="shared" si="102"/>
        <v>49.766835095035262</v>
      </c>
      <c r="N235" s="8">
        <f t="shared" ref="N235:N250" si="103">IF(K235=0,N234+E235+F235+G235+H235+I235+J235,N234+E235+F235+G235+H235+I235+K235)</f>
        <v>1275.4298938676852</v>
      </c>
    </row>
    <row r="236" spans="1:14" x14ac:dyDescent="0.25">
      <c r="A236" s="11">
        <v>42521</v>
      </c>
      <c r="B236" s="5">
        <f t="shared" si="98"/>
        <v>49</v>
      </c>
      <c r="C236" s="5">
        <f t="shared" si="99"/>
        <v>24</v>
      </c>
      <c r="D236" s="5">
        <f t="shared" si="100"/>
        <v>21</v>
      </c>
      <c r="E236" s="13"/>
      <c r="F236" s="13"/>
      <c r="G236" s="13"/>
      <c r="H236" s="13"/>
      <c r="I236" s="13"/>
      <c r="J236" s="8">
        <f t="shared" si="90"/>
        <v>12.754298938676852</v>
      </c>
      <c r="L236" s="8">
        <f t="shared" si="101"/>
        <v>6500</v>
      </c>
      <c r="M236" s="8">
        <f t="shared" si="102"/>
        <v>62.521134033712116</v>
      </c>
      <c r="N236" s="8">
        <f t="shared" si="103"/>
        <v>1288.184192806362</v>
      </c>
    </row>
    <row r="237" spans="1:14" x14ac:dyDescent="0.25">
      <c r="A237" s="11">
        <v>42551</v>
      </c>
      <c r="B237" s="5">
        <f t="shared" si="98"/>
        <v>49</v>
      </c>
      <c r="C237" s="5">
        <f t="shared" si="99"/>
        <v>24</v>
      </c>
      <c r="D237" s="5">
        <f t="shared" si="100"/>
        <v>21</v>
      </c>
      <c r="E237" s="13"/>
      <c r="F237" s="13"/>
      <c r="G237" s="13"/>
      <c r="H237" s="13"/>
      <c r="I237" s="13"/>
      <c r="J237" s="8">
        <f t="shared" si="90"/>
        <v>12.88184192806362</v>
      </c>
      <c r="L237" s="8">
        <f t="shared" si="101"/>
        <v>6500</v>
      </c>
      <c r="M237" s="8">
        <f t="shared" si="102"/>
        <v>75.402975961775738</v>
      </c>
      <c r="N237" s="8">
        <f t="shared" si="103"/>
        <v>1301.0660347344256</v>
      </c>
    </row>
    <row r="238" spans="1:14" x14ac:dyDescent="0.25">
      <c r="A238" s="11">
        <v>42582</v>
      </c>
      <c r="B238" s="5">
        <f t="shared" si="98"/>
        <v>49</v>
      </c>
      <c r="C238" s="5">
        <f t="shared" si="99"/>
        <v>24</v>
      </c>
      <c r="D238" s="5">
        <f t="shared" si="100"/>
        <v>21</v>
      </c>
      <c r="E238" s="13"/>
      <c r="F238" s="13"/>
      <c r="G238" s="13"/>
      <c r="H238" s="13"/>
      <c r="I238" s="13"/>
      <c r="J238" s="8">
        <f t="shared" si="90"/>
        <v>13.010660347344256</v>
      </c>
      <c r="L238" s="8">
        <f t="shared" si="101"/>
        <v>6500</v>
      </c>
      <c r="M238" s="8">
        <f t="shared" si="102"/>
        <v>88.413636309119994</v>
      </c>
      <c r="N238" s="8">
        <f t="shared" si="103"/>
        <v>1314.0766950817699</v>
      </c>
    </row>
    <row r="239" spans="1:14" x14ac:dyDescent="0.25">
      <c r="A239" s="11">
        <v>42613</v>
      </c>
      <c r="B239" s="5">
        <f t="shared" si="98"/>
        <v>49</v>
      </c>
      <c r="C239" s="5">
        <f t="shared" si="99"/>
        <v>24</v>
      </c>
      <c r="D239" s="5">
        <f t="shared" si="100"/>
        <v>21</v>
      </c>
      <c r="E239" s="13"/>
      <c r="F239" s="13"/>
      <c r="G239" s="13"/>
      <c r="H239" s="13"/>
      <c r="I239" s="13"/>
      <c r="J239" s="8">
        <f t="shared" si="90"/>
        <v>13.140766950817699</v>
      </c>
      <c r="L239" s="8">
        <f t="shared" si="101"/>
        <v>6500</v>
      </c>
      <c r="M239" s="8">
        <f t="shared" si="102"/>
        <v>101.55440325993769</v>
      </c>
      <c r="N239" s="8">
        <f t="shared" si="103"/>
        <v>1327.2174620325877</v>
      </c>
    </row>
    <row r="240" spans="1:14" x14ac:dyDescent="0.25">
      <c r="A240" s="11">
        <v>42643</v>
      </c>
      <c r="B240" s="5">
        <f t="shared" si="98"/>
        <v>49</v>
      </c>
      <c r="C240" s="5">
        <f t="shared" si="99"/>
        <v>24</v>
      </c>
      <c r="D240" s="5">
        <f t="shared" si="100"/>
        <v>21</v>
      </c>
      <c r="E240" s="13"/>
      <c r="F240" s="13"/>
      <c r="G240" s="13"/>
      <c r="H240" s="13"/>
      <c r="I240" s="13"/>
      <c r="J240" s="8">
        <f t="shared" si="90"/>
        <v>13.272174620325877</v>
      </c>
      <c r="L240" s="8">
        <f t="shared" si="101"/>
        <v>6500</v>
      </c>
      <c r="M240" s="8">
        <f t="shared" si="102"/>
        <v>114.82657788026356</v>
      </c>
      <c r="N240" s="8">
        <f t="shared" si="103"/>
        <v>1340.4896366529135</v>
      </c>
    </row>
    <row r="241" spans="1:14" x14ac:dyDescent="0.25">
      <c r="A241" s="11">
        <v>42674</v>
      </c>
      <c r="B241" s="5">
        <f t="shared" si="98"/>
        <v>49</v>
      </c>
      <c r="C241" s="5">
        <f t="shared" si="99"/>
        <v>24</v>
      </c>
      <c r="D241" s="5">
        <f t="shared" si="100"/>
        <v>21</v>
      </c>
      <c r="E241" s="13"/>
      <c r="F241" s="13"/>
      <c r="G241" s="13"/>
      <c r="H241" s="13"/>
      <c r="I241" s="13"/>
      <c r="J241" s="8">
        <f t="shared" si="90"/>
        <v>13.404896366529135</v>
      </c>
      <c r="L241" s="8">
        <f t="shared" si="101"/>
        <v>6500</v>
      </c>
      <c r="M241" s="8">
        <f t="shared" si="102"/>
        <v>128.23147424679269</v>
      </c>
      <c r="N241" s="8">
        <f t="shared" si="103"/>
        <v>1353.8945330194426</v>
      </c>
    </row>
    <row r="242" spans="1:14" x14ac:dyDescent="0.25">
      <c r="A242" s="11">
        <v>42704</v>
      </c>
      <c r="B242" s="5">
        <f t="shared" si="98"/>
        <v>49</v>
      </c>
      <c r="C242" s="5">
        <f t="shared" si="99"/>
        <v>24</v>
      </c>
      <c r="D242" s="5">
        <f t="shared" si="100"/>
        <v>21</v>
      </c>
      <c r="E242" s="13"/>
      <c r="F242" s="13"/>
      <c r="G242" s="13"/>
      <c r="H242" s="13"/>
      <c r="I242" s="13"/>
      <c r="J242" s="8">
        <f t="shared" si="90"/>
        <v>13.538945330194425</v>
      </c>
      <c r="L242" s="8">
        <f t="shared" si="101"/>
        <v>6500</v>
      </c>
      <c r="M242" s="8">
        <f t="shared" si="102"/>
        <v>141.77041957698711</v>
      </c>
      <c r="N242" s="8">
        <f t="shared" si="103"/>
        <v>1367.433478349637</v>
      </c>
    </row>
    <row r="243" spans="1:14" x14ac:dyDescent="0.25">
      <c r="A243" s="11">
        <v>42735</v>
      </c>
      <c r="B243" s="5">
        <f t="shared" si="98"/>
        <v>49</v>
      </c>
      <c r="C243" s="5">
        <f t="shared" si="99"/>
        <v>24</v>
      </c>
      <c r="D243" s="5">
        <f t="shared" si="100"/>
        <v>21</v>
      </c>
      <c r="E243" s="13"/>
      <c r="F243" s="13"/>
      <c r="G243" s="13"/>
      <c r="H243" s="13"/>
      <c r="I243" s="13"/>
      <c r="J243" s="8">
        <f t="shared" si="90"/>
        <v>13.67433478349637</v>
      </c>
      <c r="L243" s="8">
        <f t="shared" si="101"/>
        <v>6500</v>
      </c>
      <c r="M243" s="8">
        <f t="shared" si="102"/>
        <v>155.44475436048347</v>
      </c>
      <c r="N243" s="8">
        <f t="shared" si="103"/>
        <v>1381.1078131331333</v>
      </c>
    </row>
    <row r="244" spans="1:14" x14ac:dyDescent="0.25">
      <c r="A244" s="11">
        <v>42766</v>
      </c>
      <c r="B244" s="5">
        <f t="shared" si="98"/>
        <v>49</v>
      </c>
      <c r="C244" s="5">
        <f t="shared" si="99"/>
        <v>24</v>
      </c>
      <c r="D244" s="5">
        <f t="shared" si="100"/>
        <v>21</v>
      </c>
      <c r="E244" s="13"/>
      <c r="F244" s="13"/>
      <c r="G244" s="13"/>
      <c r="H244" s="13"/>
      <c r="I244" s="13"/>
      <c r="J244" s="8">
        <f t="shared" si="90"/>
        <v>13.811078131331334</v>
      </c>
      <c r="L244" s="8">
        <f t="shared" si="101"/>
        <v>6500</v>
      </c>
      <c r="M244" s="8">
        <f>IF(K244=0,J244,K244)</f>
        <v>13.811078131331334</v>
      </c>
      <c r="N244" s="8">
        <f t="shared" si="103"/>
        <v>1394.9188912644647</v>
      </c>
    </row>
    <row r="245" spans="1:14" x14ac:dyDescent="0.25">
      <c r="A245" s="11">
        <v>42794</v>
      </c>
      <c r="B245" s="5">
        <f t="shared" si="98"/>
        <v>49</v>
      </c>
      <c r="C245" s="5">
        <f t="shared" si="99"/>
        <v>24</v>
      </c>
      <c r="D245" s="5">
        <f t="shared" si="100"/>
        <v>22</v>
      </c>
      <c r="E245" s="13"/>
      <c r="F245" s="13"/>
      <c r="G245" s="13"/>
      <c r="H245" s="13"/>
      <c r="I245" s="13"/>
      <c r="J245" s="8">
        <f t="shared" si="90"/>
        <v>13.949188912644646</v>
      </c>
      <c r="L245" s="8">
        <f t="shared" si="101"/>
        <v>6500</v>
      </c>
      <c r="M245" s="8">
        <f>IF(K245=0,M244+J245,M244+K245)</f>
        <v>27.760267043975979</v>
      </c>
      <c r="N245" s="8">
        <f t="shared" si="103"/>
        <v>1408.8680801771093</v>
      </c>
    </row>
    <row r="246" spans="1:14" x14ac:dyDescent="0.25">
      <c r="A246" s="11">
        <v>42825</v>
      </c>
      <c r="B246" s="5">
        <f t="shared" ref="B246:B261" si="104">ROUND((A246-$B$1-210)/365,0)</f>
        <v>49</v>
      </c>
      <c r="C246" s="5">
        <f t="shared" ref="C246:C261" si="105">ROUND((A246-$C$1-210)/365,0)</f>
        <v>24</v>
      </c>
      <c r="D246" s="5">
        <f t="shared" ref="D246:D261" si="106">ROUND((A246-$D$1-210)/365,0)</f>
        <v>22</v>
      </c>
      <c r="E246" s="13"/>
      <c r="F246" s="13"/>
      <c r="G246" s="13"/>
      <c r="H246" s="13"/>
      <c r="I246" s="13"/>
      <c r="J246" s="8">
        <f t="shared" si="90"/>
        <v>14.088680801771092</v>
      </c>
      <c r="L246" s="8">
        <f t="shared" si="101"/>
        <v>6500</v>
      </c>
      <c r="M246" s="8">
        <f t="shared" ref="M246:M255" si="107">IF(K246=0,M245+J246,M245+K246)</f>
        <v>41.84894784574707</v>
      </c>
      <c r="N246" s="8">
        <f t="shared" si="103"/>
        <v>1422.9567609788803</v>
      </c>
    </row>
    <row r="247" spans="1:14" x14ac:dyDescent="0.25">
      <c r="A247" s="11">
        <v>42855</v>
      </c>
      <c r="B247" s="5">
        <f t="shared" si="104"/>
        <v>50</v>
      </c>
      <c r="C247" s="5">
        <f t="shared" si="105"/>
        <v>25</v>
      </c>
      <c r="D247" s="5">
        <f t="shared" si="106"/>
        <v>22</v>
      </c>
      <c r="E247" s="13"/>
      <c r="F247" s="13"/>
      <c r="G247" s="13"/>
      <c r="H247" s="13"/>
      <c r="I247" s="13"/>
      <c r="J247" s="8">
        <f t="shared" si="90"/>
        <v>14.229567609788802</v>
      </c>
      <c r="L247" s="8">
        <f t="shared" si="101"/>
        <v>6500</v>
      </c>
      <c r="M247" s="8">
        <f t="shared" si="107"/>
        <v>56.078515455535872</v>
      </c>
      <c r="N247" s="8">
        <f t="shared" si="103"/>
        <v>1437.1863285886691</v>
      </c>
    </row>
    <row r="248" spans="1:14" x14ac:dyDescent="0.25">
      <c r="A248" s="11">
        <v>42886</v>
      </c>
      <c r="B248" s="5">
        <f t="shared" si="104"/>
        <v>50</v>
      </c>
      <c r="C248" s="5">
        <f t="shared" si="105"/>
        <v>25</v>
      </c>
      <c r="D248" s="5">
        <f t="shared" si="106"/>
        <v>22</v>
      </c>
      <c r="E248" s="13"/>
      <c r="F248" s="13"/>
      <c r="G248" s="13"/>
      <c r="H248" s="13"/>
      <c r="I248" s="13"/>
      <c r="J248" s="8">
        <f t="shared" si="90"/>
        <v>14.37186328588669</v>
      </c>
      <c r="L248" s="8">
        <f t="shared" si="101"/>
        <v>6500</v>
      </c>
      <c r="M248" s="8">
        <f t="shared" si="107"/>
        <v>70.450378741422554</v>
      </c>
      <c r="N248" s="8">
        <f t="shared" si="103"/>
        <v>1451.5581918745559</v>
      </c>
    </row>
    <row r="249" spans="1:14" x14ac:dyDescent="0.25">
      <c r="A249" s="11">
        <v>42916</v>
      </c>
      <c r="B249" s="5">
        <f t="shared" si="104"/>
        <v>50</v>
      </c>
      <c r="C249" s="5">
        <f t="shared" si="105"/>
        <v>25</v>
      </c>
      <c r="D249" s="5">
        <f t="shared" si="106"/>
        <v>22</v>
      </c>
      <c r="E249" s="13"/>
      <c r="F249" s="13"/>
      <c r="G249" s="13"/>
      <c r="H249" s="13"/>
      <c r="I249" s="13"/>
      <c r="J249" s="8">
        <f t="shared" si="90"/>
        <v>14.515581918745559</v>
      </c>
      <c r="L249" s="8">
        <f t="shared" ref="L249:L264" si="108">L248+E249</f>
        <v>6500</v>
      </c>
      <c r="M249" s="8">
        <f t="shared" si="107"/>
        <v>84.965960660168108</v>
      </c>
      <c r="N249" s="8">
        <f t="shared" si="103"/>
        <v>1466.0737737933014</v>
      </c>
    </row>
    <row r="250" spans="1:14" x14ac:dyDescent="0.25">
      <c r="A250" s="11">
        <v>42947</v>
      </c>
      <c r="B250" s="5">
        <f t="shared" si="104"/>
        <v>50</v>
      </c>
      <c r="C250" s="5">
        <f t="shared" si="105"/>
        <v>25</v>
      </c>
      <c r="D250" s="5">
        <f t="shared" si="106"/>
        <v>22</v>
      </c>
      <c r="E250" s="13"/>
      <c r="F250" s="13"/>
      <c r="G250" s="13"/>
      <c r="H250" s="13"/>
      <c r="I250" s="13"/>
      <c r="J250" s="8">
        <f t="shared" si="90"/>
        <v>14.660737737933013</v>
      </c>
      <c r="L250" s="8">
        <f t="shared" si="108"/>
        <v>6500</v>
      </c>
      <c r="M250" s="8">
        <f t="shared" si="107"/>
        <v>99.626698398101126</v>
      </c>
      <c r="N250" s="8">
        <f t="shared" si="103"/>
        <v>1480.7345115312344</v>
      </c>
    </row>
    <row r="251" spans="1:14" x14ac:dyDescent="0.25">
      <c r="A251" s="11">
        <v>42978</v>
      </c>
      <c r="B251" s="5">
        <f t="shared" si="104"/>
        <v>50</v>
      </c>
      <c r="C251" s="5">
        <f t="shared" si="105"/>
        <v>25</v>
      </c>
      <c r="D251" s="5">
        <f t="shared" si="106"/>
        <v>22</v>
      </c>
      <c r="E251" s="13"/>
      <c r="F251" s="13"/>
      <c r="G251" s="13"/>
      <c r="H251" s="13"/>
      <c r="I251" s="13"/>
      <c r="J251" s="8">
        <f t="shared" si="90"/>
        <v>14.807345115312344</v>
      </c>
      <c r="L251" s="8">
        <f t="shared" si="108"/>
        <v>6500</v>
      </c>
      <c r="M251" s="8">
        <f t="shared" si="107"/>
        <v>114.43404351341347</v>
      </c>
      <c r="N251" s="8">
        <f t="shared" ref="N251:N266" si="109">IF(K251=0,N250+E251+F251+G251+H251+I251+J251,N250+E251+F251+G251+H251+I251+K251)</f>
        <v>1495.5418566465466</v>
      </c>
    </row>
    <row r="252" spans="1:14" x14ac:dyDescent="0.25">
      <c r="A252" s="11">
        <v>43008</v>
      </c>
      <c r="B252" s="5">
        <f t="shared" si="104"/>
        <v>50</v>
      </c>
      <c r="C252" s="5">
        <f t="shared" si="105"/>
        <v>25</v>
      </c>
      <c r="D252" s="5">
        <f t="shared" si="106"/>
        <v>22</v>
      </c>
      <c r="E252" s="13"/>
      <c r="F252" s="13"/>
      <c r="G252" s="13"/>
      <c r="H252" s="13"/>
      <c r="I252" s="13"/>
      <c r="J252" s="8">
        <f t="shared" si="90"/>
        <v>14.955418566465466</v>
      </c>
      <c r="L252" s="8">
        <f t="shared" si="108"/>
        <v>6500</v>
      </c>
      <c r="M252" s="8">
        <f t="shared" si="107"/>
        <v>129.38946207987894</v>
      </c>
      <c r="N252" s="8">
        <f t="shared" si="109"/>
        <v>1510.497275213012</v>
      </c>
    </row>
    <row r="253" spans="1:14" x14ac:dyDescent="0.25">
      <c r="A253" s="11">
        <v>43039</v>
      </c>
      <c r="B253" s="5">
        <f t="shared" si="104"/>
        <v>50</v>
      </c>
      <c r="C253" s="5">
        <f t="shared" si="105"/>
        <v>25</v>
      </c>
      <c r="D253" s="5">
        <f t="shared" si="106"/>
        <v>22</v>
      </c>
      <c r="E253" s="13"/>
      <c r="F253" s="13"/>
      <c r="G253" s="13"/>
      <c r="H253" s="13"/>
      <c r="I253" s="13"/>
      <c r="J253" s="8">
        <f t="shared" si="90"/>
        <v>15.104972752130118</v>
      </c>
      <c r="L253" s="8">
        <f t="shared" si="108"/>
        <v>6500</v>
      </c>
      <c r="M253" s="8">
        <f t="shared" si="107"/>
        <v>144.49443483200906</v>
      </c>
      <c r="N253" s="8">
        <f t="shared" si="109"/>
        <v>1525.6022479651422</v>
      </c>
    </row>
    <row r="254" spans="1:14" x14ac:dyDescent="0.25">
      <c r="A254" s="11">
        <v>43069</v>
      </c>
      <c r="B254" s="5">
        <f t="shared" si="104"/>
        <v>50</v>
      </c>
      <c r="C254" s="5">
        <f t="shared" si="105"/>
        <v>25</v>
      </c>
      <c r="D254" s="5">
        <f t="shared" si="106"/>
        <v>22</v>
      </c>
      <c r="E254" s="13"/>
      <c r="F254" s="13"/>
      <c r="G254" s="13"/>
      <c r="H254" s="13"/>
      <c r="I254" s="13"/>
      <c r="J254" s="8">
        <f t="shared" si="90"/>
        <v>15.256022479651421</v>
      </c>
      <c r="L254" s="8">
        <f t="shared" si="108"/>
        <v>6500</v>
      </c>
      <c r="M254" s="8">
        <f t="shared" si="107"/>
        <v>159.75045731166048</v>
      </c>
      <c r="N254" s="8">
        <f t="shared" si="109"/>
        <v>1540.8582704447936</v>
      </c>
    </row>
    <row r="255" spans="1:14" x14ac:dyDescent="0.25">
      <c r="A255" s="11">
        <v>43100</v>
      </c>
      <c r="B255" s="5">
        <f t="shared" si="104"/>
        <v>50</v>
      </c>
      <c r="C255" s="5">
        <f t="shared" si="105"/>
        <v>25</v>
      </c>
      <c r="D255" s="5">
        <f t="shared" si="106"/>
        <v>22</v>
      </c>
      <c r="E255" s="13"/>
      <c r="F255" s="13"/>
      <c r="G255" s="13"/>
      <c r="H255" s="13"/>
      <c r="I255" s="13"/>
      <c r="J255" s="8">
        <f t="shared" si="90"/>
        <v>15.408582704447936</v>
      </c>
      <c r="L255" s="8">
        <f t="shared" si="108"/>
        <v>6500</v>
      </c>
      <c r="M255" s="8">
        <f t="shared" si="107"/>
        <v>175.15904001610841</v>
      </c>
      <c r="N255" s="8">
        <f t="shared" si="109"/>
        <v>1556.2668531492416</v>
      </c>
    </row>
    <row r="256" spans="1:14" x14ac:dyDescent="0.25">
      <c r="A256" s="11">
        <v>43131</v>
      </c>
      <c r="B256" s="5">
        <f t="shared" si="104"/>
        <v>50</v>
      </c>
      <c r="C256" s="5">
        <f t="shared" si="105"/>
        <v>25</v>
      </c>
      <c r="D256" s="5">
        <f t="shared" si="106"/>
        <v>22</v>
      </c>
      <c r="E256" s="13"/>
      <c r="F256" s="13"/>
      <c r="G256" s="13"/>
      <c r="H256" s="13"/>
      <c r="I256" s="13"/>
      <c r="J256" s="8">
        <f t="shared" si="90"/>
        <v>15.562668531492415</v>
      </c>
      <c r="L256" s="8">
        <f t="shared" si="108"/>
        <v>6500</v>
      </c>
      <c r="M256" s="8">
        <f>IF(K256=0,J256,K256)</f>
        <v>15.562668531492415</v>
      </c>
      <c r="N256" s="8">
        <f t="shared" si="109"/>
        <v>1571.8295216807339</v>
      </c>
    </row>
    <row r="257" spans="1:14" x14ac:dyDescent="0.25">
      <c r="A257" s="11">
        <v>43159</v>
      </c>
      <c r="B257" s="5">
        <f t="shared" si="104"/>
        <v>50</v>
      </c>
      <c r="C257" s="5">
        <f t="shared" si="105"/>
        <v>25</v>
      </c>
      <c r="D257" s="5">
        <f t="shared" si="106"/>
        <v>23</v>
      </c>
      <c r="E257" s="13"/>
      <c r="F257" s="13"/>
      <c r="G257" s="13"/>
      <c r="H257" s="13"/>
      <c r="I257" s="13"/>
      <c r="J257" s="8">
        <f t="shared" si="90"/>
        <v>15.71829521680734</v>
      </c>
      <c r="L257" s="8">
        <f t="shared" si="108"/>
        <v>6500</v>
      </c>
      <c r="M257" s="8">
        <f>IF(K257=0,M256+J257,M256+K257)</f>
        <v>31.280963748299754</v>
      </c>
      <c r="N257" s="8">
        <f t="shared" si="109"/>
        <v>1587.5478168975412</v>
      </c>
    </row>
    <row r="258" spans="1:14" x14ac:dyDescent="0.25">
      <c r="A258" s="11">
        <v>43190</v>
      </c>
      <c r="B258" s="5">
        <f t="shared" si="104"/>
        <v>50</v>
      </c>
      <c r="C258" s="5">
        <f t="shared" si="105"/>
        <v>25</v>
      </c>
      <c r="D258" s="5">
        <f t="shared" si="106"/>
        <v>23</v>
      </c>
      <c r="E258" s="13"/>
      <c r="F258" s="13"/>
      <c r="G258" s="13"/>
      <c r="H258" s="13"/>
      <c r="I258" s="13"/>
      <c r="J258" s="8">
        <f t="shared" si="90"/>
        <v>15.875478168975413</v>
      </c>
      <c r="L258" s="8">
        <f t="shared" si="108"/>
        <v>6500</v>
      </c>
      <c r="M258" s="8">
        <f t="shared" ref="M258:M267" si="110">IF(K258=0,M257+J258,M257+K258)</f>
        <v>47.156441917275167</v>
      </c>
      <c r="N258" s="8">
        <f t="shared" si="109"/>
        <v>1603.4232950665166</v>
      </c>
    </row>
    <row r="259" spans="1:14" x14ac:dyDescent="0.25">
      <c r="A259" s="11">
        <v>43220</v>
      </c>
      <c r="B259" s="5">
        <f t="shared" si="104"/>
        <v>51</v>
      </c>
      <c r="C259" s="5">
        <f t="shared" si="105"/>
        <v>26</v>
      </c>
      <c r="D259" s="5">
        <f t="shared" si="106"/>
        <v>23</v>
      </c>
      <c r="E259" s="13"/>
      <c r="F259" s="13"/>
      <c r="G259" s="13"/>
      <c r="H259" s="13"/>
      <c r="I259" s="13"/>
      <c r="J259" s="8">
        <f t="shared" si="90"/>
        <v>16.034232950665167</v>
      </c>
      <c r="L259" s="8">
        <f t="shared" si="108"/>
        <v>6500</v>
      </c>
      <c r="M259" s="8">
        <f t="shared" si="110"/>
        <v>63.190674867940331</v>
      </c>
      <c r="N259" s="8">
        <f t="shared" si="109"/>
        <v>1619.4575280171819</v>
      </c>
    </row>
    <row r="260" spans="1:14" x14ac:dyDescent="0.25">
      <c r="A260" s="11">
        <v>43251</v>
      </c>
      <c r="B260" s="5">
        <f t="shared" si="104"/>
        <v>51</v>
      </c>
      <c r="C260" s="5">
        <f t="shared" si="105"/>
        <v>26</v>
      </c>
      <c r="D260" s="5">
        <f t="shared" si="106"/>
        <v>23</v>
      </c>
      <c r="E260" s="13"/>
      <c r="F260" s="13"/>
      <c r="G260" s="13"/>
      <c r="H260" s="13"/>
      <c r="I260" s="13"/>
      <c r="J260" s="8">
        <f t="shared" si="90"/>
        <v>16.194575280171819</v>
      </c>
      <c r="L260" s="8">
        <f t="shared" si="108"/>
        <v>6500</v>
      </c>
      <c r="M260" s="8">
        <f t="shared" si="110"/>
        <v>79.385250148112149</v>
      </c>
      <c r="N260" s="8">
        <f t="shared" si="109"/>
        <v>1635.6521032973537</v>
      </c>
    </row>
    <row r="261" spans="1:14" x14ac:dyDescent="0.25">
      <c r="A261" s="11">
        <v>43281</v>
      </c>
      <c r="B261" s="5">
        <f t="shared" si="104"/>
        <v>51</v>
      </c>
      <c r="C261" s="5">
        <f t="shared" si="105"/>
        <v>26</v>
      </c>
      <c r="D261" s="5">
        <f t="shared" si="106"/>
        <v>23</v>
      </c>
      <c r="E261" s="13"/>
      <c r="F261" s="13"/>
      <c r="G261" s="13"/>
      <c r="H261" s="13"/>
      <c r="I261" s="13"/>
      <c r="J261" s="8">
        <f t="shared" si="90"/>
        <v>16.356521032973536</v>
      </c>
      <c r="L261" s="8">
        <f t="shared" si="108"/>
        <v>6500</v>
      </c>
      <c r="M261" s="8">
        <f t="shared" si="110"/>
        <v>95.741771181085682</v>
      </c>
      <c r="N261" s="8">
        <f t="shared" si="109"/>
        <v>1652.0086243303272</v>
      </c>
    </row>
    <row r="262" spans="1:14" x14ac:dyDescent="0.25">
      <c r="A262" s="11">
        <v>43312</v>
      </c>
      <c r="B262" s="5">
        <f t="shared" ref="B262:B272" si="111">ROUND((A262-$B$1-210)/365,0)</f>
        <v>51</v>
      </c>
      <c r="C262" s="5">
        <f t="shared" ref="C262:C272" si="112">ROUND((A262-$C$1-210)/365,0)</f>
        <v>26</v>
      </c>
      <c r="D262" s="5">
        <f t="shared" ref="D262:D272" si="113">ROUND((A262-$D$1-210)/365,0)</f>
        <v>23</v>
      </c>
      <c r="E262" s="13"/>
      <c r="F262" s="13"/>
      <c r="G262" s="13"/>
      <c r="H262" s="13"/>
      <c r="I262" s="13"/>
      <c r="J262" s="8">
        <f t="shared" si="90"/>
        <v>16.520086243303272</v>
      </c>
      <c r="L262" s="8">
        <f t="shared" si="108"/>
        <v>6500</v>
      </c>
      <c r="M262" s="8">
        <f t="shared" si="110"/>
        <v>112.26185742438895</v>
      </c>
      <c r="N262" s="8">
        <f t="shared" si="109"/>
        <v>1668.5287105736304</v>
      </c>
    </row>
    <row r="263" spans="1:14" x14ac:dyDescent="0.25">
      <c r="A263" s="11">
        <v>43343</v>
      </c>
      <c r="B263" s="5">
        <f t="shared" si="111"/>
        <v>51</v>
      </c>
      <c r="C263" s="5">
        <f t="shared" si="112"/>
        <v>26</v>
      </c>
      <c r="D263" s="5">
        <f t="shared" si="113"/>
        <v>23</v>
      </c>
      <c r="E263" s="13"/>
      <c r="F263" s="13"/>
      <c r="G263" s="13"/>
      <c r="H263" s="13"/>
      <c r="I263" s="13"/>
      <c r="J263" s="8">
        <f t="shared" si="90"/>
        <v>16.685287105736304</v>
      </c>
      <c r="L263" s="8">
        <f t="shared" si="108"/>
        <v>6500</v>
      </c>
      <c r="M263" s="8">
        <f t="shared" si="110"/>
        <v>128.94714453012526</v>
      </c>
      <c r="N263" s="8">
        <f t="shared" si="109"/>
        <v>1685.2139976793667</v>
      </c>
    </row>
    <row r="264" spans="1:14" x14ac:dyDescent="0.25">
      <c r="A264" s="11">
        <v>43373</v>
      </c>
      <c r="B264" s="5">
        <f t="shared" si="111"/>
        <v>51</v>
      </c>
      <c r="C264" s="5">
        <f t="shared" si="112"/>
        <v>26</v>
      </c>
      <c r="D264" s="5">
        <f t="shared" si="113"/>
        <v>23</v>
      </c>
      <c r="E264" s="13"/>
      <c r="F264" s="13"/>
      <c r="G264" s="13"/>
      <c r="H264" s="13"/>
      <c r="I264" s="13"/>
      <c r="J264" s="8">
        <f t="shared" si="90"/>
        <v>16.852139976793666</v>
      </c>
      <c r="L264" s="8">
        <f t="shared" si="108"/>
        <v>6500</v>
      </c>
      <c r="M264" s="8">
        <f t="shared" si="110"/>
        <v>145.79928450691892</v>
      </c>
      <c r="N264" s="8">
        <f t="shared" si="109"/>
        <v>1702.0661376561604</v>
      </c>
    </row>
    <row r="265" spans="1:14" x14ac:dyDescent="0.25">
      <c r="A265" s="11">
        <v>43404</v>
      </c>
      <c r="B265" s="5">
        <f t="shared" si="111"/>
        <v>51</v>
      </c>
      <c r="C265" s="5">
        <f t="shared" si="112"/>
        <v>26</v>
      </c>
      <c r="D265" s="5">
        <f t="shared" si="113"/>
        <v>23</v>
      </c>
      <c r="E265" s="13"/>
      <c r="F265" s="13"/>
      <c r="G265" s="13"/>
      <c r="H265" s="13"/>
      <c r="I265" s="13"/>
      <c r="J265" s="8">
        <f t="shared" si="90"/>
        <v>17.020661376561602</v>
      </c>
      <c r="L265" s="8">
        <f t="shared" ref="L265:L272" si="114">L264+E265</f>
        <v>6500</v>
      </c>
      <c r="M265" s="8">
        <f t="shared" si="110"/>
        <v>162.81994588348053</v>
      </c>
      <c r="N265" s="8">
        <f t="shared" si="109"/>
        <v>1719.086799032722</v>
      </c>
    </row>
    <row r="266" spans="1:14" x14ac:dyDescent="0.25">
      <c r="A266" s="11">
        <v>43434</v>
      </c>
      <c r="B266" s="5">
        <f t="shared" si="111"/>
        <v>51</v>
      </c>
      <c r="C266" s="5">
        <f t="shared" si="112"/>
        <v>26</v>
      </c>
      <c r="D266" s="5">
        <f t="shared" si="113"/>
        <v>23</v>
      </c>
      <c r="E266" s="13"/>
      <c r="F266" s="13"/>
      <c r="G266" s="13"/>
      <c r="H266" s="13"/>
      <c r="I266" s="13"/>
      <c r="J266" s="8">
        <f t="shared" si="90"/>
        <v>17.190867990327217</v>
      </c>
      <c r="L266" s="8">
        <f t="shared" si="114"/>
        <v>6500</v>
      </c>
      <c r="M266" s="8">
        <f t="shared" si="110"/>
        <v>180.01081387380773</v>
      </c>
      <c r="N266" s="8">
        <f t="shared" si="109"/>
        <v>1736.2776670230492</v>
      </c>
    </row>
    <row r="267" spans="1:14" x14ac:dyDescent="0.25">
      <c r="A267" s="11">
        <v>43465</v>
      </c>
      <c r="B267" s="5">
        <f t="shared" si="111"/>
        <v>51</v>
      </c>
      <c r="C267" s="5">
        <f t="shared" si="112"/>
        <v>26</v>
      </c>
      <c r="D267" s="5">
        <f t="shared" si="113"/>
        <v>23</v>
      </c>
      <c r="E267" s="13"/>
      <c r="F267" s="13"/>
      <c r="G267" s="13"/>
      <c r="H267" s="13"/>
      <c r="I267" s="13"/>
      <c r="J267" s="8">
        <f t="shared" si="90"/>
        <v>17.362776670230492</v>
      </c>
      <c r="L267" s="8">
        <f t="shared" si="114"/>
        <v>6500</v>
      </c>
      <c r="M267" s="8">
        <f t="shared" si="110"/>
        <v>197.37359054403822</v>
      </c>
      <c r="N267" s="8">
        <f t="shared" ref="N267:N272" si="115">IF(K267=0,N266+E267+F267+G267+H267+I267+J267,N266+E267+F267+G267+H267+I267+K267)</f>
        <v>1753.6404436932796</v>
      </c>
    </row>
    <row r="268" spans="1:14" x14ac:dyDescent="0.25">
      <c r="A268" s="11">
        <v>43496</v>
      </c>
      <c r="B268" s="5">
        <f t="shared" si="111"/>
        <v>51</v>
      </c>
      <c r="C268" s="5">
        <f t="shared" si="112"/>
        <v>26</v>
      </c>
      <c r="D268" s="5">
        <f t="shared" si="113"/>
        <v>23</v>
      </c>
      <c r="E268" s="13"/>
      <c r="F268" s="13"/>
      <c r="G268" s="13"/>
      <c r="H268" s="13"/>
      <c r="I268" s="13"/>
      <c r="J268" s="8">
        <f t="shared" si="90"/>
        <v>17.536404436932795</v>
      </c>
      <c r="L268" s="8">
        <f t="shared" si="114"/>
        <v>6500</v>
      </c>
      <c r="M268" s="8">
        <f>IF(K268=0,J268,K268)</f>
        <v>17.536404436932795</v>
      </c>
      <c r="N268" s="8">
        <f t="shared" si="115"/>
        <v>1771.1768481302124</v>
      </c>
    </row>
    <row r="269" spans="1:14" x14ac:dyDescent="0.25">
      <c r="A269" s="11">
        <v>43524</v>
      </c>
      <c r="B269" s="5">
        <f t="shared" si="111"/>
        <v>51</v>
      </c>
      <c r="C269" s="5">
        <f t="shared" si="112"/>
        <v>26</v>
      </c>
      <c r="D269" s="5">
        <f t="shared" si="113"/>
        <v>24</v>
      </c>
      <c r="E269" s="13"/>
      <c r="F269" s="13"/>
      <c r="G269" s="13"/>
      <c r="H269" s="13"/>
      <c r="I269" s="13"/>
      <c r="J269" s="8">
        <f t="shared" si="90"/>
        <v>17.711768481302123</v>
      </c>
      <c r="L269" s="8">
        <f t="shared" si="114"/>
        <v>6500</v>
      </c>
      <c r="M269" s="8">
        <f>IF(K269=0,M268+J269,M268+K269)</f>
        <v>35.248172918234914</v>
      </c>
      <c r="N269" s="8">
        <f t="shared" si="115"/>
        <v>1788.8886166115146</v>
      </c>
    </row>
    <row r="270" spans="1:14" x14ac:dyDescent="0.25">
      <c r="A270" s="11">
        <v>43555</v>
      </c>
      <c r="B270" s="5">
        <f t="shared" si="111"/>
        <v>51</v>
      </c>
      <c r="C270" s="5">
        <f t="shared" si="112"/>
        <v>26</v>
      </c>
      <c r="D270" s="5">
        <f t="shared" si="113"/>
        <v>24</v>
      </c>
      <c r="E270" s="13"/>
      <c r="F270" s="13"/>
      <c r="G270" s="13"/>
      <c r="H270" s="13"/>
      <c r="I270" s="13"/>
      <c r="J270" s="8">
        <f t="shared" si="90"/>
        <v>17.888886166115146</v>
      </c>
      <c r="L270" s="8">
        <f t="shared" si="114"/>
        <v>6500</v>
      </c>
      <c r="M270" s="8">
        <f>IF(K270=0,M269+J270,M269+K270)</f>
        <v>53.137059084350057</v>
      </c>
      <c r="N270" s="8">
        <f t="shared" si="115"/>
        <v>1806.7775027776297</v>
      </c>
    </row>
    <row r="271" spans="1:14" x14ac:dyDescent="0.25">
      <c r="A271" s="11">
        <v>43585</v>
      </c>
      <c r="B271" s="5">
        <f t="shared" si="111"/>
        <v>52</v>
      </c>
      <c r="C271" s="5">
        <f t="shared" si="112"/>
        <v>27</v>
      </c>
      <c r="D271" s="5">
        <f t="shared" si="113"/>
        <v>24</v>
      </c>
      <c r="E271" s="13"/>
      <c r="F271" s="13"/>
      <c r="G271" s="13"/>
      <c r="H271" s="13"/>
      <c r="I271" s="13"/>
      <c r="J271" s="8">
        <f t="shared" si="90"/>
        <v>18.067775027776296</v>
      </c>
      <c r="L271" s="8">
        <f t="shared" si="114"/>
        <v>6500</v>
      </c>
      <c r="M271" s="8">
        <f>IF(K271=0,M270+J271,M270+K271)</f>
        <v>71.204834112126349</v>
      </c>
      <c r="N271" s="8">
        <f t="shared" si="115"/>
        <v>1824.8452778054061</v>
      </c>
    </row>
    <row r="272" spans="1:14" x14ac:dyDescent="0.25">
      <c r="A272" s="11">
        <v>43616</v>
      </c>
      <c r="B272" s="5">
        <f t="shared" si="111"/>
        <v>52</v>
      </c>
      <c r="C272" s="5">
        <f t="shared" si="112"/>
        <v>27</v>
      </c>
      <c r="D272" s="5">
        <f t="shared" si="113"/>
        <v>24</v>
      </c>
      <c r="E272" s="13"/>
      <c r="F272" s="13"/>
      <c r="G272" s="13"/>
      <c r="H272" s="13"/>
      <c r="I272" s="13"/>
      <c r="J272" s="8">
        <f t="shared" si="90"/>
        <v>18.248452778054062</v>
      </c>
      <c r="L272" s="8">
        <f t="shared" si="114"/>
        <v>6500</v>
      </c>
      <c r="M272" s="8">
        <f>IF(K272=0,M271+J272,M271+K272)</f>
        <v>89.453286890180408</v>
      </c>
      <c r="N272" s="8">
        <f t="shared" si="115"/>
        <v>1843.0937305834602</v>
      </c>
    </row>
    <row r="273" spans="3:15" x14ac:dyDescent="0.25">
      <c r="C273" s="4"/>
      <c r="D273" s="4"/>
    </row>
    <row r="274" spans="3:15" x14ac:dyDescent="0.25">
      <c r="C274" s="4"/>
      <c r="D274" s="4"/>
      <c r="E274" s="8">
        <f t="shared" ref="E274:J274" si="116">SUM(E8:E272)</f>
        <v>6500</v>
      </c>
      <c r="F274" s="8">
        <f t="shared" si="116"/>
        <v>0</v>
      </c>
      <c r="G274" s="8">
        <f t="shared" si="116"/>
        <v>0</v>
      </c>
      <c r="H274" s="8">
        <f t="shared" si="116"/>
        <v>-17250</v>
      </c>
      <c r="I274" s="8">
        <f t="shared" si="116"/>
        <v>0</v>
      </c>
      <c r="J274" s="8">
        <f t="shared" si="116"/>
        <v>12297.903630583465</v>
      </c>
      <c r="O274" s="8"/>
    </row>
    <row r="275" spans="3:15" x14ac:dyDescent="0.25">
      <c r="C275" s="4"/>
      <c r="D275" s="4"/>
    </row>
    <row r="276" spans="3:15" x14ac:dyDescent="0.25">
      <c r="C276" s="4"/>
      <c r="D276" s="4"/>
    </row>
    <row r="277" spans="3:15" x14ac:dyDescent="0.25">
      <c r="C277" s="4"/>
      <c r="D277" s="4"/>
    </row>
    <row r="278" spans="3:15" x14ac:dyDescent="0.25">
      <c r="C278" s="4"/>
      <c r="D278" s="4"/>
    </row>
    <row r="279" spans="3:15" x14ac:dyDescent="0.25">
      <c r="C279" s="4"/>
      <c r="D279" s="4"/>
    </row>
    <row r="280" spans="3:15" x14ac:dyDescent="0.25">
      <c r="C280" s="4"/>
      <c r="D280" s="4"/>
    </row>
    <row r="281" spans="3:15" x14ac:dyDescent="0.25">
      <c r="C281" s="4"/>
      <c r="D281" s="4"/>
    </row>
    <row r="282" spans="3:15" x14ac:dyDescent="0.25">
      <c r="C282" s="4"/>
      <c r="D282" s="4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2"/>
  <sheetViews>
    <sheetView zoomScale="70" workbookViewId="0">
      <pane ySplit="3" topLeftCell="A4" activePane="bottomLeft" state="frozen"/>
      <selection pane="bottomLeft" activeCell="K32" sqref="K32"/>
    </sheetView>
  </sheetViews>
  <sheetFormatPr defaultRowHeight="13.2" x14ac:dyDescent="0.25"/>
  <cols>
    <col min="1" max="1" width="10.33203125" style="11" bestFit="1" customWidth="1"/>
    <col min="2" max="3" width="6.6640625" customWidth="1"/>
    <col min="4" max="4" width="7.33203125" bestFit="1" customWidth="1"/>
    <col min="5" max="5" width="8.6640625" style="8" customWidth="1"/>
    <col min="6" max="6" width="6.33203125" style="8" customWidth="1"/>
    <col min="7" max="7" width="6.44140625" style="8" customWidth="1"/>
    <col min="8" max="8" width="10.44140625" style="8" customWidth="1"/>
    <col min="9" max="9" width="6.109375" style="8" customWidth="1"/>
    <col min="10" max="10" width="9.6640625" style="8" customWidth="1"/>
    <col min="11" max="11" width="6.88671875" style="8" customWidth="1"/>
    <col min="12" max="13" width="8.6640625" style="8" customWidth="1"/>
    <col min="14" max="14" width="9.6640625" style="8" customWidth="1"/>
    <col min="15" max="15" width="2.33203125" customWidth="1"/>
  </cols>
  <sheetData>
    <row r="1" spans="1:14" x14ac:dyDescent="0.25">
      <c r="B1" s="1">
        <v>24563</v>
      </c>
      <c r="C1" s="1">
        <v>33695</v>
      </c>
      <c r="D1" s="1">
        <v>34731</v>
      </c>
      <c r="J1" s="9">
        <v>0.12</v>
      </c>
      <c r="K1" s="9"/>
    </row>
    <row r="2" spans="1:14" s="2" customFormat="1" x14ac:dyDescent="0.25">
      <c r="A2" s="10"/>
      <c r="E2" s="6"/>
      <c r="F2" s="6"/>
      <c r="G2" s="6" t="s">
        <v>0</v>
      </c>
      <c r="H2" s="6"/>
      <c r="I2" s="6" t="s">
        <v>1</v>
      </c>
      <c r="J2" s="2" t="s">
        <v>2</v>
      </c>
      <c r="K2" s="2" t="s">
        <v>3</v>
      </c>
      <c r="L2" s="6"/>
      <c r="M2" s="6" t="s">
        <v>4</v>
      </c>
      <c r="N2" s="6"/>
    </row>
    <row r="3" spans="1:14" s="2" customFormat="1" x14ac:dyDescent="0.25">
      <c r="A3" s="10"/>
      <c r="B3" s="3" t="s">
        <v>6</v>
      </c>
      <c r="C3" s="3" t="s">
        <v>7</v>
      </c>
      <c r="D3" s="3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14</v>
      </c>
      <c r="L3" s="7" t="s">
        <v>15</v>
      </c>
      <c r="M3" s="7" t="s">
        <v>14</v>
      </c>
      <c r="N3" s="7" t="s">
        <v>16</v>
      </c>
    </row>
    <row r="4" spans="1:14" s="2" customFormat="1" x14ac:dyDescent="0.25">
      <c r="A4" s="10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s="2" customFormat="1" x14ac:dyDescent="0.25">
      <c r="A5" s="11"/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8">
        <v>0</v>
      </c>
    </row>
    <row r="6" spans="1:14" s="2" customFormat="1" x14ac:dyDescent="0.25">
      <c r="A6" s="11">
        <v>35520</v>
      </c>
      <c r="B6" s="5">
        <f t="shared" ref="B6:B21" si="0">ROUND((A6-$B$1-210)/365,0)</f>
        <v>29</v>
      </c>
      <c r="C6" s="5">
        <f t="shared" ref="C6:C21" si="1">ROUND((A6-$C$1-210)/365,0)</f>
        <v>4</v>
      </c>
      <c r="D6" s="5">
        <f t="shared" ref="D6:D21" si="2">ROUND((A6-$D$1-210)/365,0)</f>
        <v>2</v>
      </c>
      <c r="E6" s="13"/>
      <c r="F6" s="13"/>
      <c r="G6" s="13"/>
      <c r="H6" s="13"/>
      <c r="I6" s="13"/>
      <c r="J6" s="8">
        <f t="shared" ref="J6:J21" si="3">N5*$J$1/12</f>
        <v>0</v>
      </c>
      <c r="K6" s="8"/>
      <c r="L6" s="8">
        <f>E6</f>
        <v>0</v>
      </c>
      <c r="M6" s="8">
        <v>0</v>
      </c>
      <c r="N6" s="8">
        <f>IF(K6=0,N5+E6+F6+G6+H6+I6,N5+E6+F6+G6+H6+I6+K6)</f>
        <v>0</v>
      </c>
    </row>
    <row r="7" spans="1:14" x14ac:dyDescent="0.25">
      <c r="A7" s="11">
        <v>35550</v>
      </c>
      <c r="B7" s="5">
        <f t="shared" si="0"/>
        <v>30</v>
      </c>
      <c r="C7" s="5">
        <f t="shared" si="1"/>
        <v>5</v>
      </c>
      <c r="D7" s="5">
        <f t="shared" si="2"/>
        <v>2</v>
      </c>
      <c r="E7" s="13"/>
      <c r="J7" s="8">
        <f t="shared" si="3"/>
        <v>0</v>
      </c>
      <c r="L7" s="8">
        <f>E7</f>
        <v>0</v>
      </c>
      <c r="M7" s="8">
        <v>0</v>
      </c>
      <c r="N7" s="8">
        <f>IF(K7=0,N6+E7+F7+G7+H7+I7,N6+E7+F7+G7+H7+I7+K7)</f>
        <v>0</v>
      </c>
    </row>
    <row r="8" spans="1:14" x14ac:dyDescent="0.25">
      <c r="A8" s="11">
        <v>35581</v>
      </c>
      <c r="B8" s="5">
        <f t="shared" si="0"/>
        <v>30</v>
      </c>
      <c r="C8" s="5">
        <f t="shared" si="1"/>
        <v>5</v>
      </c>
      <c r="D8" s="5">
        <f t="shared" si="2"/>
        <v>2</v>
      </c>
      <c r="E8" s="13"/>
      <c r="J8" s="8">
        <f t="shared" si="3"/>
        <v>0</v>
      </c>
      <c r="L8" s="8">
        <f>E8</f>
        <v>0</v>
      </c>
      <c r="M8" s="8">
        <v>0</v>
      </c>
      <c r="N8" s="8">
        <f>IF(K8=0,N7+E8+F8+G8+H8+I8,N7+E8+F8+G8+H8+I8+K8)</f>
        <v>0</v>
      </c>
    </row>
    <row r="9" spans="1:14" x14ac:dyDescent="0.25">
      <c r="A9" s="11">
        <v>35611</v>
      </c>
      <c r="B9" s="5">
        <f t="shared" si="0"/>
        <v>30</v>
      </c>
      <c r="C9" s="5">
        <f t="shared" si="1"/>
        <v>5</v>
      </c>
      <c r="D9" s="5">
        <f t="shared" si="2"/>
        <v>2</v>
      </c>
      <c r="E9" s="13"/>
      <c r="J9" s="8">
        <f t="shared" si="3"/>
        <v>0</v>
      </c>
      <c r="L9" s="8">
        <f t="shared" ref="L9:L24" si="4">L8+E9</f>
        <v>0</v>
      </c>
      <c r="M9" s="8">
        <v>0</v>
      </c>
      <c r="N9" s="8">
        <f>IF(K9=0,N8+E9+F9+G9+H9+I9,N8+E9+F9+G9+H9+I9+K9)</f>
        <v>0</v>
      </c>
    </row>
    <row r="10" spans="1:14" x14ac:dyDescent="0.25">
      <c r="A10" s="11">
        <v>35642</v>
      </c>
      <c r="B10" s="5">
        <f t="shared" si="0"/>
        <v>30</v>
      </c>
      <c r="C10" s="5">
        <f t="shared" si="1"/>
        <v>5</v>
      </c>
      <c r="D10" s="5">
        <f t="shared" si="2"/>
        <v>2</v>
      </c>
      <c r="E10" s="13"/>
      <c r="J10" s="8">
        <f t="shared" si="3"/>
        <v>0</v>
      </c>
      <c r="L10" s="8">
        <f t="shared" si="4"/>
        <v>0</v>
      </c>
      <c r="M10" s="8">
        <v>0</v>
      </c>
      <c r="N10" s="8">
        <f>IF(K10=0,N9+E10+F10+G10+H10+I10,N9+E10+F10+G10+H10+I10+K10)</f>
        <v>0</v>
      </c>
    </row>
    <row r="11" spans="1:14" x14ac:dyDescent="0.25">
      <c r="A11" s="11">
        <v>35673</v>
      </c>
      <c r="B11" s="5">
        <f t="shared" si="0"/>
        <v>30</v>
      </c>
      <c r="C11" s="5">
        <f t="shared" si="1"/>
        <v>5</v>
      </c>
      <c r="D11" s="5">
        <f t="shared" si="2"/>
        <v>2</v>
      </c>
      <c r="E11" s="13"/>
      <c r="J11" s="8">
        <f t="shared" si="3"/>
        <v>0</v>
      </c>
      <c r="L11" s="8">
        <f t="shared" si="4"/>
        <v>0</v>
      </c>
      <c r="M11" s="8">
        <f t="shared" ref="M11:M26" si="5">IF(K11=0,M10+J11,M10+K11)</f>
        <v>0</v>
      </c>
      <c r="N11" s="8">
        <f t="shared" ref="N11:N26" si="6">IF(K11=0,N10+E11+F11+G11+H11+I11+J11,N10+E11+F11+G11+H11+I11+K11)</f>
        <v>0</v>
      </c>
    </row>
    <row r="12" spans="1:14" x14ac:dyDescent="0.25">
      <c r="A12" s="11">
        <v>35703</v>
      </c>
      <c r="B12" s="5">
        <f t="shared" si="0"/>
        <v>30</v>
      </c>
      <c r="C12" s="5">
        <f t="shared" si="1"/>
        <v>5</v>
      </c>
      <c r="D12" s="5">
        <f t="shared" si="2"/>
        <v>2</v>
      </c>
      <c r="E12" s="13"/>
      <c r="J12" s="8">
        <f t="shared" si="3"/>
        <v>0</v>
      </c>
      <c r="L12" s="8">
        <f t="shared" si="4"/>
        <v>0</v>
      </c>
      <c r="M12" s="8">
        <f t="shared" si="5"/>
        <v>0</v>
      </c>
      <c r="N12" s="8">
        <f t="shared" si="6"/>
        <v>0</v>
      </c>
    </row>
    <row r="13" spans="1:14" x14ac:dyDescent="0.25">
      <c r="A13" s="11">
        <v>35734</v>
      </c>
      <c r="B13" s="5">
        <f t="shared" si="0"/>
        <v>30</v>
      </c>
      <c r="C13" s="5">
        <f t="shared" si="1"/>
        <v>5</v>
      </c>
      <c r="D13" s="5">
        <f t="shared" si="2"/>
        <v>2</v>
      </c>
      <c r="E13" s="13"/>
      <c r="J13" s="8">
        <f t="shared" si="3"/>
        <v>0</v>
      </c>
      <c r="L13" s="8">
        <f t="shared" si="4"/>
        <v>0</v>
      </c>
      <c r="M13" s="8">
        <f t="shared" si="5"/>
        <v>0</v>
      </c>
      <c r="N13" s="8">
        <f t="shared" si="6"/>
        <v>0</v>
      </c>
    </row>
    <row r="14" spans="1:14" x14ac:dyDescent="0.25">
      <c r="A14" s="11">
        <v>35764</v>
      </c>
      <c r="B14" s="5">
        <f t="shared" si="0"/>
        <v>30</v>
      </c>
      <c r="C14" s="5">
        <f t="shared" si="1"/>
        <v>5</v>
      </c>
      <c r="D14" s="5">
        <f t="shared" si="2"/>
        <v>2</v>
      </c>
      <c r="E14" s="13"/>
      <c r="J14" s="8">
        <f t="shared" si="3"/>
        <v>0</v>
      </c>
      <c r="L14" s="8">
        <f t="shared" si="4"/>
        <v>0</v>
      </c>
      <c r="M14" s="8">
        <f t="shared" si="5"/>
        <v>0</v>
      </c>
      <c r="N14" s="8">
        <f t="shared" si="6"/>
        <v>0</v>
      </c>
    </row>
    <row r="15" spans="1:14" x14ac:dyDescent="0.25">
      <c r="A15" s="11">
        <v>35795</v>
      </c>
      <c r="B15" s="5">
        <f t="shared" si="0"/>
        <v>30</v>
      </c>
      <c r="C15" s="5">
        <f t="shared" si="1"/>
        <v>5</v>
      </c>
      <c r="D15" s="5">
        <f t="shared" si="2"/>
        <v>2</v>
      </c>
      <c r="E15" s="13"/>
      <c r="J15" s="8">
        <f t="shared" si="3"/>
        <v>0</v>
      </c>
      <c r="L15" s="8">
        <f t="shared" si="4"/>
        <v>0</v>
      </c>
      <c r="M15" s="8">
        <f t="shared" si="5"/>
        <v>0</v>
      </c>
      <c r="N15" s="8">
        <f t="shared" si="6"/>
        <v>0</v>
      </c>
    </row>
    <row r="16" spans="1:14" x14ac:dyDescent="0.25">
      <c r="A16" s="11">
        <v>35826</v>
      </c>
      <c r="B16" s="5">
        <f t="shared" si="0"/>
        <v>30</v>
      </c>
      <c r="C16" s="5">
        <f t="shared" si="1"/>
        <v>5</v>
      </c>
      <c r="D16" s="5">
        <f t="shared" si="2"/>
        <v>2</v>
      </c>
      <c r="E16" s="13"/>
      <c r="J16" s="8">
        <f t="shared" si="3"/>
        <v>0</v>
      </c>
      <c r="L16" s="8">
        <f t="shared" si="4"/>
        <v>0</v>
      </c>
      <c r="M16" s="8">
        <f>IF(K16=0,J16,K16)</f>
        <v>0</v>
      </c>
      <c r="N16" s="8">
        <f t="shared" si="6"/>
        <v>0</v>
      </c>
    </row>
    <row r="17" spans="1:14" x14ac:dyDescent="0.25">
      <c r="A17" s="11">
        <v>35854</v>
      </c>
      <c r="B17" s="5">
        <f t="shared" si="0"/>
        <v>30</v>
      </c>
      <c r="C17" s="5">
        <f t="shared" si="1"/>
        <v>5</v>
      </c>
      <c r="D17" s="5">
        <f t="shared" si="2"/>
        <v>3</v>
      </c>
      <c r="E17" s="13"/>
      <c r="J17" s="8">
        <f t="shared" si="3"/>
        <v>0</v>
      </c>
      <c r="L17" s="8">
        <f t="shared" si="4"/>
        <v>0</v>
      </c>
      <c r="M17" s="8">
        <f>IF(K17=0,M16+J17,M16+K17)</f>
        <v>0</v>
      </c>
      <c r="N17" s="8">
        <f t="shared" si="6"/>
        <v>0</v>
      </c>
    </row>
    <row r="18" spans="1:14" x14ac:dyDescent="0.25">
      <c r="A18" s="11">
        <v>35885</v>
      </c>
      <c r="B18" s="5">
        <f t="shared" si="0"/>
        <v>30</v>
      </c>
      <c r="C18" s="5">
        <f t="shared" si="1"/>
        <v>5</v>
      </c>
      <c r="D18" s="5">
        <f t="shared" si="2"/>
        <v>3</v>
      </c>
      <c r="E18" s="13"/>
      <c r="J18" s="8">
        <f t="shared" si="3"/>
        <v>0</v>
      </c>
      <c r="L18" s="8">
        <f t="shared" si="4"/>
        <v>0</v>
      </c>
      <c r="M18" s="8">
        <f t="shared" si="5"/>
        <v>0</v>
      </c>
      <c r="N18" s="8">
        <f t="shared" si="6"/>
        <v>0</v>
      </c>
    </row>
    <row r="19" spans="1:14" x14ac:dyDescent="0.25">
      <c r="A19" s="11">
        <v>35915</v>
      </c>
      <c r="B19" s="5">
        <f t="shared" si="0"/>
        <v>31</v>
      </c>
      <c r="C19" s="5">
        <f t="shared" si="1"/>
        <v>6</v>
      </c>
      <c r="D19" s="5">
        <f t="shared" si="2"/>
        <v>3</v>
      </c>
      <c r="E19" s="13"/>
      <c r="J19" s="8">
        <f t="shared" si="3"/>
        <v>0</v>
      </c>
      <c r="L19" s="8">
        <f t="shared" si="4"/>
        <v>0</v>
      </c>
      <c r="M19" s="8">
        <f t="shared" si="5"/>
        <v>0</v>
      </c>
      <c r="N19" s="8">
        <f t="shared" si="6"/>
        <v>0</v>
      </c>
    </row>
    <row r="20" spans="1:14" x14ac:dyDescent="0.25">
      <c r="A20" s="11">
        <v>35946</v>
      </c>
      <c r="B20" s="5">
        <f t="shared" si="0"/>
        <v>31</v>
      </c>
      <c r="C20" s="5">
        <f t="shared" si="1"/>
        <v>6</v>
      </c>
      <c r="D20" s="5">
        <f t="shared" si="2"/>
        <v>3</v>
      </c>
      <c r="E20" s="13"/>
      <c r="J20" s="8">
        <f t="shared" si="3"/>
        <v>0</v>
      </c>
      <c r="L20" s="8">
        <f t="shared" si="4"/>
        <v>0</v>
      </c>
      <c r="M20" s="8">
        <f t="shared" si="5"/>
        <v>0</v>
      </c>
      <c r="N20" s="8">
        <f t="shared" si="6"/>
        <v>0</v>
      </c>
    </row>
    <row r="21" spans="1:14" x14ac:dyDescent="0.25">
      <c r="A21" s="11">
        <v>35976</v>
      </c>
      <c r="B21" s="5">
        <f t="shared" si="0"/>
        <v>31</v>
      </c>
      <c r="C21" s="5">
        <f t="shared" si="1"/>
        <v>6</v>
      </c>
      <c r="D21" s="5">
        <f t="shared" si="2"/>
        <v>3</v>
      </c>
      <c r="E21" s="13"/>
      <c r="J21" s="8">
        <f t="shared" si="3"/>
        <v>0</v>
      </c>
      <c r="L21" s="8">
        <f t="shared" si="4"/>
        <v>0</v>
      </c>
      <c r="M21" s="8">
        <f t="shared" si="5"/>
        <v>0</v>
      </c>
      <c r="N21" s="8">
        <f t="shared" si="6"/>
        <v>0</v>
      </c>
    </row>
    <row r="22" spans="1:14" x14ac:dyDescent="0.25">
      <c r="A22" s="11">
        <v>36007</v>
      </c>
      <c r="B22" s="5">
        <f t="shared" ref="B22:B37" si="7">ROUND((A22-$B$1-210)/365,0)</f>
        <v>31</v>
      </c>
      <c r="C22" s="5">
        <f t="shared" ref="C22:C37" si="8">ROUND((A22-$C$1-210)/365,0)</f>
        <v>6</v>
      </c>
      <c r="D22" s="5">
        <f t="shared" ref="D22:D37" si="9">ROUND((A22-$D$1-210)/365,0)</f>
        <v>3</v>
      </c>
      <c r="E22" s="13"/>
      <c r="J22" s="8">
        <f t="shared" ref="J22:J37" si="10">N21*$J$1/12</f>
        <v>0</v>
      </c>
      <c r="L22" s="8">
        <f t="shared" si="4"/>
        <v>0</v>
      </c>
      <c r="M22" s="8">
        <f t="shared" si="5"/>
        <v>0</v>
      </c>
      <c r="N22" s="8">
        <f t="shared" si="6"/>
        <v>0</v>
      </c>
    </row>
    <row r="23" spans="1:14" x14ac:dyDescent="0.25">
      <c r="A23" s="11">
        <v>36038</v>
      </c>
      <c r="B23" s="5">
        <f t="shared" si="7"/>
        <v>31</v>
      </c>
      <c r="C23" s="5">
        <f t="shared" si="8"/>
        <v>6</v>
      </c>
      <c r="D23" s="5">
        <f t="shared" si="9"/>
        <v>3</v>
      </c>
      <c r="E23" s="13"/>
      <c r="J23" s="8">
        <f t="shared" si="10"/>
        <v>0</v>
      </c>
      <c r="L23" s="8">
        <f t="shared" si="4"/>
        <v>0</v>
      </c>
      <c r="M23" s="8">
        <f t="shared" si="5"/>
        <v>0</v>
      </c>
      <c r="N23" s="8">
        <f t="shared" si="6"/>
        <v>0</v>
      </c>
    </row>
    <row r="24" spans="1:14" x14ac:dyDescent="0.25">
      <c r="A24" s="11">
        <v>36068</v>
      </c>
      <c r="B24" s="5">
        <f t="shared" si="7"/>
        <v>31</v>
      </c>
      <c r="C24" s="5">
        <f t="shared" si="8"/>
        <v>6</v>
      </c>
      <c r="D24" s="5">
        <f t="shared" si="9"/>
        <v>3</v>
      </c>
      <c r="E24" s="13">
        <v>500</v>
      </c>
      <c r="J24" s="8">
        <f t="shared" si="10"/>
        <v>0</v>
      </c>
      <c r="L24" s="8">
        <f t="shared" si="4"/>
        <v>500</v>
      </c>
      <c r="M24" s="8">
        <f t="shared" si="5"/>
        <v>0</v>
      </c>
      <c r="N24" s="8">
        <f t="shared" si="6"/>
        <v>500</v>
      </c>
    </row>
    <row r="25" spans="1:14" x14ac:dyDescent="0.25">
      <c r="A25" s="11">
        <v>36099</v>
      </c>
      <c r="B25" s="5">
        <f t="shared" si="7"/>
        <v>31</v>
      </c>
      <c r="C25" s="5">
        <f t="shared" si="8"/>
        <v>6</v>
      </c>
      <c r="D25" s="5">
        <f t="shared" si="9"/>
        <v>3</v>
      </c>
      <c r="E25" s="13"/>
      <c r="J25" s="8">
        <f t="shared" si="10"/>
        <v>5</v>
      </c>
      <c r="K25" s="8">
        <v>-39.880000000000003</v>
      </c>
      <c r="L25" s="8">
        <f t="shared" ref="L25:L40" si="11">L24+E25</f>
        <v>500</v>
      </c>
      <c r="M25" s="8">
        <f t="shared" si="5"/>
        <v>-39.880000000000003</v>
      </c>
      <c r="N25" s="8">
        <f t="shared" si="6"/>
        <v>460.12</v>
      </c>
    </row>
    <row r="26" spans="1:14" x14ac:dyDescent="0.25">
      <c r="A26" s="11">
        <v>36129</v>
      </c>
      <c r="B26" s="5">
        <f t="shared" si="7"/>
        <v>31</v>
      </c>
      <c r="C26" s="5">
        <f t="shared" si="8"/>
        <v>6</v>
      </c>
      <c r="D26" s="5">
        <f t="shared" si="9"/>
        <v>3</v>
      </c>
      <c r="E26" s="13"/>
      <c r="J26" s="8">
        <f t="shared" si="10"/>
        <v>4.6011999999999995</v>
      </c>
      <c r="K26" s="8">
        <v>-27.81</v>
      </c>
      <c r="L26" s="8">
        <f t="shared" si="11"/>
        <v>500</v>
      </c>
      <c r="M26" s="8">
        <f t="shared" si="5"/>
        <v>-67.69</v>
      </c>
      <c r="N26" s="8">
        <f t="shared" si="6"/>
        <v>432.31</v>
      </c>
    </row>
    <row r="27" spans="1:14" x14ac:dyDescent="0.25">
      <c r="A27" s="11">
        <v>36160</v>
      </c>
      <c r="B27" s="5">
        <f t="shared" si="7"/>
        <v>31</v>
      </c>
      <c r="C27" s="5">
        <f t="shared" si="8"/>
        <v>6</v>
      </c>
      <c r="D27" s="5">
        <f t="shared" si="9"/>
        <v>3</v>
      </c>
      <c r="E27" s="13"/>
      <c r="J27" s="8">
        <f t="shared" si="10"/>
        <v>4.3230999999999993</v>
      </c>
      <c r="K27" s="8">
        <v>74.27</v>
      </c>
      <c r="L27" s="8">
        <f t="shared" si="11"/>
        <v>500</v>
      </c>
      <c r="M27" s="8">
        <f>IF(K27=0,M26+J27,M26+K27)</f>
        <v>6.5799999999999983</v>
      </c>
      <c r="N27" s="8">
        <f t="shared" ref="N27:N42" si="12">IF(K27=0,N26+E27+F27+G27+H27+I27+J27,N26+E27+F27+G27+H27+I27+K27)</f>
        <v>506.58</v>
      </c>
    </row>
    <row r="28" spans="1:14" x14ac:dyDescent="0.25">
      <c r="A28" s="11">
        <v>36191</v>
      </c>
      <c r="B28" s="5">
        <f t="shared" si="7"/>
        <v>31</v>
      </c>
      <c r="C28" s="5">
        <f t="shared" si="8"/>
        <v>6</v>
      </c>
      <c r="D28" s="5">
        <f t="shared" si="9"/>
        <v>3</v>
      </c>
      <c r="E28" s="13"/>
      <c r="J28" s="8">
        <f t="shared" si="10"/>
        <v>5.0657999999999994</v>
      </c>
      <c r="K28" s="8">
        <v>160.41999999999999</v>
      </c>
      <c r="L28" s="8">
        <f t="shared" si="11"/>
        <v>500</v>
      </c>
      <c r="M28" s="8">
        <f>IF(K28=0,J28,K28)</f>
        <v>160.41999999999999</v>
      </c>
      <c r="N28" s="8">
        <f t="shared" si="12"/>
        <v>667</v>
      </c>
    </row>
    <row r="29" spans="1:14" x14ac:dyDescent="0.25">
      <c r="A29" s="11">
        <v>36219</v>
      </c>
      <c r="B29" s="5">
        <f t="shared" si="7"/>
        <v>31</v>
      </c>
      <c r="C29" s="5">
        <f t="shared" si="8"/>
        <v>6</v>
      </c>
      <c r="D29" s="5">
        <f t="shared" si="9"/>
        <v>4</v>
      </c>
      <c r="E29" s="13"/>
      <c r="J29" s="8">
        <f t="shared" si="10"/>
        <v>6.669999999999999</v>
      </c>
      <c r="K29" s="8">
        <v>-119</v>
      </c>
      <c r="L29" s="8">
        <f t="shared" si="11"/>
        <v>500</v>
      </c>
      <c r="M29" s="8">
        <f>IF(K29=0,M28+J29,M28+K29)</f>
        <v>41.419999999999987</v>
      </c>
      <c r="N29" s="8">
        <f t="shared" si="12"/>
        <v>548</v>
      </c>
    </row>
    <row r="30" spans="1:14" x14ac:dyDescent="0.25">
      <c r="A30" s="11">
        <v>36250</v>
      </c>
      <c r="B30" s="5">
        <f t="shared" si="7"/>
        <v>31</v>
      </c>
      <c r="C30" s="5">
        <f t="shared" si="8"/>
        <v>6</v>
      </c>
      <c r="D30" s="5">
        <f t="shared" si="9"/>
        <v>4</v>
      </c>
      <c r="E30" s="13"/>
      <c r="J30" s="8">
        <f t="shared" si="10"/>
        <v>5.4799999999999995</v>
      </c>
      <c r="K30" s="8">
        <v>-26</v>
      </c>
      <c r="L30" s="8">
        <f t="shared" si="11"/>
        <v>500</v>
      </c>
      <c r="M30" s="8">
        <f t="shared" ref="M30:M39" si="13">IF(K30=0,M29+J30,M29+K30)</f>
        <v>15.419999999999987</v>
      </c>
      <c r="N30" s="8">
        <f t="shared" si="12"/>
        <v>522</v>
      </c>
    </row>
    <row r="31" spans="1:14" x14ac:dyDescent="0.25">
      <c r="A31" s="11">
        <v>36280</v>
      </c>
      <c r="B31" s="5">
        <f t="shared" si="7"/>
        <v>32</v>
      </c>
      <c r="C31" s="5">
        <f t="shared" si="8"/>
        <v>7</v>
      </c>
      <c r="D31" s="5">
        <f t="shared" si="9"/>
        <v>4</v>
      </c>
      <c r="E31" s="13"/>
      <c r="J31" s="8">
        <f t="shared" si="10"/>
        <v>5.22</v>
      </c>
      <c r="K31" s="8">
        <v>40</v>
      </c>
      <c r="L31" s="8">
        <f t="shared" si="11"/>
        <v>500</v>
      </c>
      <c r="M31" s="8">
        <f t="shared" si="13"/>
        <v>55.419999999999987</v>
      </c>
      <c r="N31" s="8">
        <f t="shared" si="12"/>
        <v>562</v>
      </c>
    </row>
    <row r="32" spans="1:14" x14ac:dyDescent="0.25">
      <c r="A32" s="11">
        <v>36311</v>
      </c>
      <c r="B32" s="5">
        <f t="shared" si="7"/>
        <v>32</v>
      </c>
      <c r="C32" s="5">
        <f t="shared" si="8"/>
        <v>7</v>
      </c>
      <c r="D32" s="5">
        <f t="shared" si="9"/>
        <v>4</v>
      </c>
      <c r="E32" s="13">
        <v>500</v>
      </c>
      <c r="J32" s="8">
        <f t="shared" si="10"/>
        <v>5.62</v>
      </c>
      <c r="L32" s="8">
        <f t="shared" si="11"/>
        <v>1000</v>
      </c>
      <c r="M32" s="8">
        <f t="shared" si="13"/>
        <v>61.039999999999985</v>
      </c>
      <c r="N32" s="8">
        <f t="shared" si="12"/>
        <v>1067.6199999999999</v>
      </c>
    </row>
    <row r="33" spans="1:14" x14ac:dyDescent="0.25">
      <c r="A33" s="11">
        <v>36341</v>
      </c>
      <c r="B33" s="5">
        <f t="shared" si="7"/>
        <v>32</v>
      </c>
      <c r="C33" s="5">
        <f t="shared" si="8"/>
        <v>7</v>
      </c>
      <c r="D33" s="5">
        <f t="shared" si="9"/>
        <v>4</v>
      </c>
      <c r="E33" s="13"/>
      <c r="J33" s="8">
        <f t="shared" si="10"/>
        <v>10.6762</v>
      </c>
      <c r="L33" s="8">
        <f t="shared" si="11"/>
        <v>1000</v>
      </c>
      <c r="M33" s="8">
        <f t="shared" si="13"/>
        <v>71.716199999999986</v>
      </c>
      <c r="N33" s="8">
        <f t="shared" si="12"/>
        <v>1078.2962</v>
      </c>
    </row>
    <row r="34" spans="1:14" x14ac:dyDescent="0.25">
      <c r="A34" s="11">
        <v>36372</v>
      </c>
      <c r="B34" s="5">
        <f t="shared" si="7"/>
        <v>32</v>
      </c>
      <c r="C34" s="5">
        <f t="shared" si="8"/>
        <v>7</v>
      </c>
      <c r="D34" s="5">
        <f t="shared" si="9"/>
        <v>4</v>
      </c>
      <c r="E34" s="13"/>
      <c r="J34" s="8">
        <f t="shared" si="10"/>
        <v>10.782961999999999</v>
      </c>
      <c r="L34" s="8">
        <f t="shared" si="11"/>
        <v>1000</v>
      </c>
      <c r="M34" s="8">
        <f t="shared" si="13"/>
        <v>82.499161999999984</v>
      </c>
      <c r="N34" s="8">
        <f t="shared" si="12"/>
        <v>1089.079162</v>
      </c>
    </row>
    <row r="35" spans="1:14" x14ac:dyDescent="0.25">
      <c r="A35" s="11">
        <v>36403</v>
      </c>
      <c r="B35" s="5">
        <f t="shared" si="7"/>
        <v>32</v>
      </c>
      <c r="C35" s="5">
        <f t="shared" si="8"/>
        <v>7</v>
      </c>
      <c r="D35" s="5">
        <f t="shared" si="9"/>
        <v>4</v>
      </c>
      <c r="E35" s="13"/>
      <c r="J35" s="8">
        <f t="shared" si="10"/>
        <v>10.89079162</v>
      </c>
      <c r="L35" s="8">
        <f t="shared" si="11"/>
        <v>1000</v>
      </c>
      <c r="M35" s="8">
        <f t="shared" si="13"/>
        <v>93.389953619999986</v>
      </c>
      <c r="N35" s="8">
        <f t="shared" si="12"/>
        <v>1099.9699536200001</v>
      </c>
    </row>
    <row r="36" spans="1:14" x14ac:dyDescent="0.25">
      <c r="A36" s="11">
        <v>36433</v>
      </c>
      <c r="B36" s="5">
        <f t="shared" si="7"/>
        <v>32</v>
      </c>
      <c r="C36" s="5">
        <f t="shared" si="8"/>
        <v>7</v>
      </c>
      <c r="D36" s="5">
        <f t="shared" si="9"/>
        <v>4</v>
      </c>
      <c r="E36" s="13"/>
      <c r="J36" s="8">
        <f t="shared" si="10"/>
        <v>10.9996995362</v>
      </c>
      <c r="L36" s="8">
        <f t="shared" si="11"/>
        <v>1000</v>
      </c>
      <c r="M36" s="8">
        <f t="shared" si="13"/>
        <v>104.38965315619998</v>
      </c>
      <c r="N36" s="8">
        <f t="shared" si="12"/>
        <v>1110.9696531562001</v>
      </c>
    </row>
    <row r="37" spans="1:14" x14ac:dyDescent="0.25">
      <c r="A37" s="11">
        <v>36464</v>
      </c>
      <c r="B37" s="5">
        <f t="shared" si="7"/>
        <v>32</v>
      </c>
      <c r="C37" s="5">
        <f t="shared" si="8"/>
        <v>7</v>
      </c>
      <c r="D37" s="5">
        <f t="shared" si="9"/>
        <v>4</v>
      </c>
      <c r="E37" s="13"/>
      <c r="J37" s="8">
        <f t="shared" si="10"/>
        <v>11.109696531562001</v>
      </c>
      <c r="L37" s="8">
        <f t="shared" si="11"/>
        <v>1000</v>
      </c>
      <c r="M37" s="8">
        <f t="shared" si="13"/>
        <v>115.49934968776199</v>
      </c>
      <c r="N37" s="8">
        <f t="shared" si="12"/>
        <v>1122.079349687762</v>
      </c>
    </row>
    <row r="38" spans="1:14" x14ac:dyDescent="0.25">
      <c r="A38" s="11">
        <v>36494</v>
      </c>
      <c r="B38" s="5">
        <f t="shared" ref="B38:B53" si="14">ROUND((A38-$B$1-210)/365,0)</f>
        <v>32</v>
      </c>
      <c r="C38" s="5">
        <f t="shared" ref="C38:C53" si="15">ROUND((A38-$C$1-210)/365,0)</f>
        <v>7</v>
      </c>
      <c r="D38" s="5">
        <f t="shared" ref="D38:D53" si="16">ROUND((A38-$D$1-210)/365,0)</f>
        <v>4</v>
      </c>
      <c r="E38" s="13"/>
      <c r="J38" s="8">
        <f t="shared" ref="J38:J53" si="17">N37*$J$1/12</f>
        <v>11.22079349687762</v>
      </c>
      <c r="L38" s="8">
        <f t="shared" si="11"/>
        <v>1000</v>
      </c>
      <c r="M38" s="8">
        <f t="shared" si="13"/>
        <v>126.72014318463961</v>
      </c>
      <c r="N38" s="8">
        <f t="shared" si="12"/>
        <v>1133.3001431846396</v>
      </c>
    </row>
    <row r="39" spans="1:14" x14ac:dyDescent="0.25">
      <c r="A39" s="11">
        <v>36525</v>
      </c>
      <c r="B39" s="5">
        <f t="shared" si="14"/>
        <v>32</v>
      </c>
      <c r="C39" s="5">
        <f t="shared" si="15"/>
        <v>7</v>
      </c>
      <c r="D39" s="5">
        <f t="shared" si="16"/>
        <v>4</v>
      </c>
      <c r="E39" s="13"/>
      <c r="J39" s="8">
        <f t="shared" si="17"/>
        <v>11.333001431846396</v>
      </c>
      <c r="L39" s="8">
        <f t="shared" si="11"/>
        <v>1000</v>
      </c>
      <c r="M39" s="8">
        <f t="shared" si="13"/>
        <v>138.05314461648601</v>
      </c>
      <c r="N39" s="8">
        <f t="shared" si="12"/>
        <v>1144.6331446164861</v>
      </c>
    </row>
    <row r="40" spans="1:14" x14ac:dyDescent="0.25">
      <c r="A40" s="11">
        <v>36556</v>
      </c>
      <c r="B40" s="5">
        <f t="shared" si="14"/>
        <v>32</v>
      </c>
      <c r="C40" s="5">
        <f t="shared" si="15"/>
        <v>7</v>
      </c>
      <c r="D40" s="5">
        <f t="shared" si="16"/>
        <v>4</v>
      </c>
      <c r="E40" s="13">
        <v>500</v>
      </c>
      <c r="J40" s="8">
        <f t="shared" si="17"/>
        <v>11.44633144616486</v>
      </c>
      <c r="L40" s="8">
        <f t="shared" si="11"/>
        <v>1500</v>
      </c>
      <c r="M40" s="8">
        <f>IF(K40=0,J40,K40)</f>
        <v>11.44633144616486</v>
      </c>
      <c r="N40" s="8">
        <f t="shared" si="12"/>
        <v>1656.0794760626509</v>
      </c>
    </row>
    <row r="41" spans="1:14" x14ac:dyDescent="0.25">
      <c r="A41" s="11">
        <v>36585</v>
      </c>
      <c r="B41" s="5">
        <f t="shared" si="14"/>
        <v>32</v>
      </c>
      <c r="C41" s="5">
        <f t="shared" si="15"/>
        <v>7</v>
      </c>
      <c r="D41" s="5">
        <f t="shared" si="16"/>
        <v>5</v>
      </c>
      <c r="E41" s="13"/>
      <c r="J41" s="8">
        <f t="shared" si="17"/>
        <v>16.560794760626507</v>
      </c>
      <c r="L41" s="8">
        <f t="shared" ref="L41:L56" si="18">L40+E41</f>
        <v>1500</v>
      </c>
      <c r="M41" s="8">
        <f>IF(K41=0,M40+J41,M40+K41)</f>
        <v>28.007126206791369</v>
      </c>
      <c r="N41" s="8">
        <f t="shared" si="12"/>
        <v>1672.6402708232774</v>
      </c>
    </row>
    <row r="42" spans="1:14" x14ac:dyDescent="0.25">
      <c r="A42" s="11">
        <v>36616</v>
      </c>
      <c r="B42" s="5">
        <f t="shared" si="14"/>
        <v>32</v>
      </c>
      <c r="C42" s="5">
        <f t="shared" si="15"/>
        <v>7</v>
      </c>
      <c r="D42" s="5">
        <f t="shared" si="16"/>
        <v>5</v>
      </c>
      <c r="E42" s="13"/>
      <c r="J42" s="8">
        <f t="shared" si="17"/>
        <v>16.726402708232772</v>
      </c>
      <c r="L42" s="8">
        <f t="shared" si="18"/>
        <v>1500</v>
      </c>
      <c r="M42" s="8">
        <f t="shared" ref="M42:M51" si="19">IF(K42=0,M41+J42,M41+K42)</f>
        <v>44.733528915024138</v>
      </c>
      <c r="N42" s="8">
        <f t="shared" si="12"/>
        <v>1689.3666735315103</v>
      </c>
    </row>
    <row r="43" spans="1:14" x14ac:dyDescent="0.25">
      <c r="A43" s="11">
        <v>36646</v>
      </c>
      <c r="B43" s="5">
        <f t="shared" si="14"/>
        <v>33</v>
      </c>
      <c r="C43" s="5">
        <f t="shared" si="15"/>
        <v>8</v>
      </c>
      <c r="D43" s="5">
        <f t="shared" si="16"/>
        <v>5</v>
      </c>
      <c r="E43" s="13"/>
      <c r="J43" s="8">
        <f t="shared" si="17"/>
        <v>16.893666735315104</v>
      </c>
      <c r="L43" s="8">
        <f t="shared" si="18"/>
        <v>1500</v>
      </c>
      <c r="M43" s="8">
        <f t="shared" si="19"/>
        <v>61.627195650339246</v>
      </c>
      <c r="N43" s="8">
        <f t="shared" ref="N43:N58" si="20">IF(K43=0,N42+E43+F43+G43+H43+I43+J43,N42+E43+F43+G43+H43+I43+K43)</f>
        <v>1706.2603402668253</v>
      </c>
    </row>
    <row r="44" spans="1:14" x14ac:dyDescent="0.25">
      <c r="A44" s="11">
        <v>36677</v>
      </c>
      <c r="B44" s="5">
        <f t="shared" si="14"/>
        <v>33</v>
      </c>
      <c r="C44" s="5">
        <f t="shared" si="15"/>
        <v>8</v>
      </c>
      <c r="D44" s="5">
        <f t="shared" si="16"/>
        <v>5</v>
      </c>
      <c r="E44" s="13"/>
      <c r="J44" s="8">
        <f t="shared" si="17"/>
        <v>17.062603402668252</v>
      </c>
      <c r="L44" s="8">
        <f t="shared" si="18"/>
        <v>1500</v>
      </c>
      <c r="M44" s="8">
        <f t="shared" si="19"/>
        <v>78.689799053007505</v>
      </c>
      <c r="N44" s="8">
        <f t="shared" si="20"/>
        <v>1723.3229436694935</v>
      </c>
    </row>
    <row r="45" spans="1:14" x14ac:dyDescent="0.25">
      <c r="A45" s="11">
        <v>36707</v>
      </c>
      <c r="B45" s="5">
        <f t="shared" si="14"/>
        <v>33</v>
      </c>
      <c r="C45" s="5">
        <f t="shared" si="15"/>
        <v>8</v>
      </c>
      <c r="D45" s="5">
        <f t="shared" si="16"/>
        <v>5</v>
      </c>
      <c r="E45" s="13"/>
      <c r="J45" s="8">
        <f t="shared" si="17"/>
        <v>17.233229436694934</v>
      </c>
      <c r="L45" s="8">
        <f t="shared" si="18"/>
        <v>1500</v>
      </c>
      <c r="M45" s="8">
        <f t="shared" si="19"/>
        <v>95.923028489702432</v>
      </c>
      <c r="N45" s="8">
        <f t="shared" si="20"/>
        <v>1740.5561731061885</v>
      </c>
    </row>
    <row r="46" spans="1:14" x14ac:dyDescent="0.25">
      <c r="A46" s="11">
        <v>36738</v>
      </c>
      <c r="B46" s="5">
        <f t="shared" si="14"/>
        <v>33</v>
      </c>
      <c r="C46" s="5">
        <f t="shared" si="15"/>
        <v>8</v>
      </c>
      <c r="D46" s="5">
        <f t="shared" si="16"/>
        <v>5</v>
      </c>
      <c r="E46" s="13"/>
      <c r="J46" s="8">
        <f t="shared" si="17"/>
        <v>17.405561731061884</v>
      </c>
      <c r="L46" s="8">
        <f t="shared" si="18"/>
        <v>1500</v>
      </c>
      <c r="M46" s="8">
        <f t="shared" si="19"/>
        <v>113.32859022076431</v>
      </c>
      <c r="N46" s="8">
        <f t="shared" si="20"/>
        <v>1757.9617348372503</v>
      </c>
    </row>
    <row r="47" spans="1:14" x14ac:dyDescent="0.25">
      <c r="A47" s="11">
        <v>36769</v>
      </c>
      <c r="B47" s="5">
        <f t="shared" si="14"/>
        <v>33</v>
      </c>
      <c r="C47" s="5">
        <f t="shared" si="15"/>
        <v>8</v>
      </c>
      <c r="D47" s="5">
        <f t="shared" si="16"/>
        <v>5</v>
      </c>
      <c r="E47" s="13"/>
      <c r="J47" s="8">
        <f t="shared" si="17"/>
        <v>17.579617348372505</v>
      </c>
      <c r="L47" s="8">
        <f t="shared" si="18"/>
        <v>1500</v>
      </c>
      <c r="M47" s="8">
        <f t="shared" si="19"/>
        <v>130.90820756913681</v>
      </c>
      <c r="N47" s="8">
        <f t="shared" si="20"/>
        <v>1775.5413521856228</v>
      </c>
    </row>
    <row r="48" spans="1:14" x14ac:dyDescent="0.25">
      <c r="A48" s="11">
        <v>36799</v>
      </c>
      <c r="B48" s="5">
        <f t="shared" si="14"/>
        <v>33</v>
      </c>
      <c r="C48" s="5">
        <f t="shared" si="15"/>
        <v>8</v>
      </c>
      <c r="D48" s="5">
        <f t="shared" si="16"/>
        <v>5</v>
      </c>
      <c r="E48" s="13"/>
      <c r="J48" s="8">
        <f t="shared" si="17"/>
        <v>17.755413521856227</v>
      </c>
      <c r="L48" s="8">
        <f t="shared" si="18"/>
        <v>1500</v>
      </c>
      <c r="M48" s="8">
        <f t="shared" si="19"/>
        <v>148.66362109099305</v>
      </c>
      <c r="N48" s="8">
        <f t="shared" si="20"/>
        <v>1793.2967657074792</v>
      </c>
    </row>
    <row r="49" spans="1:14" x14ac:dyDescent="0.25">
      <c r="A49" s="11">
        <v>36830</v>
      </c>
      <c r="B49" s="5">
        <f t="shared" si="14"/>
        <v>33</v>
      </c>
      <c r="C49" s="5">
        <f t="shared" si="15"/>
        <v>8</v>
      </c>
      <c r="D49" s="5">
        <f t="shared" si="16"/>
        <v>5</v>
      </c>
      <c r="E49" s="13"/>
      <c r="J49" s="8">
        <f t="shared" si="17"/>
        <v>17.932967657074791</v>
      </c>
      <c r="L49" s="8">
        <f t="shared" si="18"/>
        <v>1500</v>
      </c>
      <c r="M49" s="8">
        <f t="shared" si="19"/>
        <v>166.59658874806783</v>
      </c>
      <c r="N49" s="8">
        <f t="shared" si="20"/>
        <v>1811.229733364554</v>
      </c>
    </row>
    <row r="50" spans="1:14" x14ac:dyDescent="0.25">
      <c r="A50" s="11">
        <v>36860</v>
      </c>
      <c r="B50" s="5">
        <f t="shared" si="14"/>
        <v>33</v>
      </c>
      <c r="C50" s="5">
        <f t="shared" si="15"/>
        <v>8</v>
      </c>
      <c r="D50" s="5">
        <f t="shared" si="16"/>
        <v>5</v>
      </c>
      <c r="E50" s="13"/>
      <c r="J50" s="8">
        <f t="shared" si="17"/>
        <v>18.11229733364554</v>
      </c>
      <c r="L50" s="8">
        <f t="shared" si="18"/>
        <v>1500</v>
      </c>
      <c r="M50" s="8">
        <f t="shared" si="19"/>
        <v>184.70888608171336</v>
      </c>
      <c r="N50" s="8">
        <f t="shared" si="20"/>
        <v>1829.3420306981996</v>
      </c>
    </row>
    <row r="51" spans="1:14" x14ac:dyDescent="0.25">
      <c r="A51" s="11">
        <v>36891</v>
      </c>
      <c r="B51" s="5">
        <f t="shared" si="14"/>
        <v>33</v>
      </c>
      <c r="C51" s="5">
        <f t="shared" si="15"/>
        <v>8</v>
      </c>
      <c r="D51" s="5">
        <f t="shared" si="16"/>
        <v>5</v>
      </c>
      <c r="E51" s="13"/>
      <c r="J51" s="8">
        <f t="shared" si="17"/>
        <v>18.293420306981997</v>
      </c>
      <c r="L51" s="8">
        <f t="shared" si="18"/>
        <v>1500</v>
      </c>
      <c r="M51" s="8">
        <f t="shared" si="19"/>
        <v>203.00230638869536</v>
      </c>
      <c r="N51" s="8">
        <f t="shared" si="20"/>
        <v>1847.6354510051815</v>
      </c>
    </row>
    <row r="52" spans="1:14" x14ac:dyDescent="0.25">
      <c r="A52" s="11">
        <v>36922</v>
      </c>
      <c r="B52" s="5">
        <f t="shared" si="14"/>
        <v>33</v>
      </c>
      <c r="C52" s="5">
        <f t="shared" si="15"/>
        <v>8</v>
      </c>
      <c r="D52" s="5">
        <f t="shared" si="16"/>
        <v>5</v>
      </c>
      <c r="E52" s="13">
        <v>500</v>
      </c>
      <c r="J52" s="8">
        <f t="shared" si="17"/>
        <v>18.476354510051817</v>
      </c>
      <c r="L52" s="8">
        <f t="shared" si="18"/>
        <v>2000</v>
      </c>
      <c r="M52" s="8">
        <f>IF(K52=0,J52,K52)</f>
        <v>18.476354510051817</v>
      </c>
      <c r="N52" s="8">
        <f t="shared" si="20"/>
        <v>2366.1118055152333</v>
      </c>
    </row>
    <row r="53" spans="1:14" x14ac:dyDescent="0.25">
      <c r="A53" s="11">
        <v>36950</v>
      </c>
      <c r="B53" s="5">
        <f t="shared" si="14"/>
        <v>33</v>
      </c>
      <c r="C53" s="5">
        <f t="shared" si="15"/>
        <v>8</v>
      </c>
      <c r="D53" s="5">
        <f t="shared" si="16"/>
        <v>6</v>
      </c>
      <c r="E53" s="13"/>
      <c r="J53" s="8">
        <f t="shared" si="17"/>
        <v>23.661118055152333</v>
      </c>
      <c r="L53" s="8">
        <f t="shared" si="18"/>
        <v>2000</v>
      </c>
      <c r="M53" s="8">
        <f>IF(K53=0,M52+J53,M52+K53)</f>
        <v>42.137472565204149</v>
      </c>
      <c r="N53" s="8">
        <f t="shared" si="20"/>
        <v>2389.7729235703855</v>
      </c>
    </row>
    <row r="54" spans="1:14" x14ac:dyDescent="0.25">
      <c r="A54" s="11">
        <v>36981</v>
      </c>
      <c r="B54" s="5">
        <f t="shared" ref="B54:B69" si="21">ROUND((A54-$B$1-210)/365,0)</f>
        <v>33</v>
      </c>
      <c r="C54" s="5">
        <f t="shared" ref="C54:C69" si="22">ROUND((A54-$C$1-210)/365,0)</f>
        <v>8</v>
      </c>
      <c r="D54" s="5">
        <f t="shared" ref="D54:D69" si="23">ROUND((A54-$D$1-210)/365,0)</f>
        <v>6</v>
      </c>
      <c r="E54" s="13"/>
      <c r="J54" s="8">
        <f t="shared" ref="J54:J69" si="24">N53*$J$1/12</f>
        <v>23.897729235703853</v>
      </c>
      <c r="L54" s="8">
        <f t="shared" si="18"/>
        <v>2000</v>
      </c>
      <c r="M54" s="8">
        <f t="shared" ref="M54:M63" si="25">IF(K54=0,M53+J54,M53+K54)</f>
        <v>66.035201800907998</v>
      </c>
      <c r="N54" s="8">
        <f t="shared" si="20"/>
        <v>2413.6706528060895</v>
      </c>
    </row>
    <row r="55" spans="1:14" x14ac:dyDescent="0.25">
      <c r="A55" s="11">
        <v>37011</v>
      </c>
      <c r="B55" s="5">
        <f t="shared" si="21"/>
        <v>34</v>
      </c>
      <c r="C55" s="5">
        <f t="shared" si="22"/>
        <v>9</v>
      </c>
      <c r="D55" s="5">
        <f t="shared" si="23"/>
        <v>6</v>
      </c>
      <c r="E55" s="13"/>
      <c r="J55" s="8">
        <f t="shared" si="24"/>
        <v>24.136706528060895</v>
      </c>
      <c r="L55" s="8">
        <f t="shared" si="18"/>
        <v>2000</v>
      </c>
      <c r="M55" s="8">
        <f t="shared" si="25"/>
        <v>90.171908328968897</v>
      </c>
      <c r="N55" s="8">
        <f t="shared" si="20"/>
        <v>2437.8073593341505</v>
      </c>
    </row>
    <row r="56" spans="1:14" x14ac:dyDescent="0.25">
      <c r="A56" s="11">
        <v>37042</v>
      </c>
      <c r="B56" s="5">
        <f t="shared" si="21"/>
        <v>34</v>
      </c>
      <c r="C56" s="5">
        <f t="shared" si="22"/>
        <v>9</v>
      </c>
      <c r="D56" s="5">
        <f t="shared" si="23"/>
        <v>6</v>
      </c>
      <c r="E56" s="13"/>
      <c r="J56" s="8">
        <f t="shared" si="24"/>
        <v>24.378073593341501</v>
      </c>
      <c r="L56" s="8">
        <f t="shared" si="18"/>
        <v>2000</v>
      </c>
      <c r="M56" s="8">
        <f t="shared" si="25"/>
        <v>114.54998192231039</v>
      </c>
      <c r="N56" s="8">
        <f t="shared" si="20"/>
        <v>2462.185432927492</v>
      </c>
    </row>
    <row r="57" spans="1:14" x14ac:dyDescent="0.25">
      <c r="A57" s="11">
        <v>37072</v>
      </c>
      <c r="B57" s="5">
        <f t="shared" si="21"/>
        <v>34</v>
      </c>
      <c r="C57" s="5">
        <f t="shared" si="22"/>
        <v>9</v>
      </c>
      <c r="D57" s="5">
        <f t="shared" si="23"/>
        <v>6</v>
      </c>
      <c r="E57" s="13"/>
      <c r="J57" s="8">
        <f t="shared" si="24"/>
        <v>24.621854329274921</v>
      </c>
      <c r="L57" s="8">
        <f t="shared" ref="L57:L72" si="26">L56+E57</f>
        <v>2000</v>
      </c>
      <c r="M57" s="8">
        <f t="shared" si="25"/>
        <v>139.17183625158532</v>
      </c>
      <c r="N57" s="8">
        <f t="shared" si="20"/>
        <v>2486.8072872567668</v>
      </c>
    </row>
    <row r="58" spans="1:14" x14ac:dyDescent="0.25">
      <c r="A58" s="11">
        <v>37103</v>
      </c>
      <c r="B58" s="5">
        <f t="shared" si="21"/>
        <v>34</v>
      </c>
      <c r="C58" s="5">
        <f t="shared" si="22"/>
        <v>9</v>
      </c>
      <c r="D58" s="5">
        <f t="shared" si="23"/>
        <v>6</v>
      </c>
      <c r="E58" s="13"/>
      <c r="J58" s="8">
        <f t="shared" si="24"/>
        <v>24.868072872567666</v>
      </c>
      <c r="L58" s="8">
        <f t="shared" si="26"/>
        <v>2000</v>
      </c>
      <c r="M58" s="8">
        <f t="shared" si="25"/>
        <v>164.03990912415298</v>
      </c>
      <c r="N58" s="8">
        <f t="shared" si="20"/>
        <v>2511.6753601293344</v>
      </c>
    </row>
    <row r="59" spans="1:14" x14ac:dyDescent="0.25">
      <c r="A59" s="11">
        <v>37134</v>
      </c>
      <c r="B59" s="5">
        <f t="shared" si="21"/>
        <v>34</v>
      </c>
      <c r="C59" s="5">
        <f t="shared" si="22"/>
        <v>9</v>
      </c>
      <c r="D59" s="5">
        <f t="shared" si="23"/>
        <v>6</v>
      </c>
      <c r="E59" s="13"/>
      <c r="J59" s="8">
        <f t="shared" si="24"/>
        <v>25.116753601293343</v>
      </c>
      <c r="L59" s="8">
        <f t="shared" si="26"/>
        <v>2000</v>
      </c>
      <c r="M59" s="8">
        <f t="shared" si="25"/>
        <v>189.15666272544632</v>
      </c>
      <c r="N59" s="8">
        <f t="shared" ref="N59:N74" si="27">IF(K59=0,N58+E59+F59+G59+H59+I59+J59,N58+E59+F59+G59+H59+I59+K59)</f>
        <v>2536.792113730628</v>
      </c>
    </row>
    <row r="60" spans="1:14" x14ac:dyDescent="0.25">
      <c r="A60" s="11">
        <v>37164</v>
      </c>
      <c r="B60" s="5">
        <f t="shared" si="21"/>
        <v>34</v>
      </c>
      <c r="C60" s="5">
        <f t="shared" si="22"/>
        <v>9</v>
      </c>
      <c r="D60" s="5">
        <f t="shared" si="23"/>
        <v>6</v>
      </c>
      <c r="E60" s="13"/>
      <c r="J60" s="8">
        <f t="shared" si="24"/>
        <v>25.367921137306279</v>
      </c>
      <c r="L60" s="8">
        <f t="shared" si="26"/>
        <v>2000</v>
      </c>
      <c r="M60" s="8">
        <f t="shared" si="25"/>
        <v>214.52458386275259</v>
      </c>
      <c r="N60" s="8">
        <f t="shared" si="27"/>
        <v>2562.1600348679344</v>
      </c>
    </row>
    <row r="61" spans="1:14" x14ac:dyDescent="0.25">
      <c r="A61" s="11">
        <v>37195</v>
      </c>
      <c r="B61" s="5">
        <f t="shared" si="21"/>
        <v>34</v>
      </c>
      <c r="C61" s="5">
        <f t="shared" si="22"/>
        <v>9</v>
      </c>
      <c r="D61" s="5">
        <f t="shared" si="23"/>
        <v>6</v>
      </c>
      <c r="E61" s="13"/>
      <c r="J61" s="8">
        <f t="shared" si="24"/>
        <v>25.62160034867934</v>
      </c>
      <c r="L61" s="8">
        <f t="shared" si="26"/>
        <v>2000</v>
      </c>
      <c r="M61" s="8">
        <f t="shared" si="25"/>
        <v>240.14618421143194</v>
      </c>
      <c r="N61" s="8">
        <f t="shared" si="27"/>
        <v>2587.7816352166137</v>
      </c>
    </row>
    <row r="62" spans="1:14" x14ac:dyDescent="0.25">
      <c r="A62" s="11">
        <v>37225</v>
      </c>
      <c r="B62" s="5">
        <f t="shared" si="21"/>
        <v>34</v>
      </c>
      <c r="C62" s="5">
        <f t="shared" si="22"/>
        <v>9</v>
      </c>
      <c r="D62" s="5">
        <f t="shared" si="23"/>
        <v>6</v>
      </c>
      <c r="E62" s="13"/>
      <c r="J62" s="8">
        <f t="shared" si="24"/>
        <v>25.877816352166136</v>
      </c>
      <c r="L62" s="8">
        <f t="shared" si="26"/>
        <v>2000</v>
      </c>
      <c r="M62" s="8">
        <f t="shared" si="25"/>
        <v>266.02400056359807</v>
      </c>
      <c r="N62" s="8">
        <f t="shared" si="27"/>
        <v>2613.6594515687798</v>
      </c>
    </row>
    <row r="63" spans="1:14" x14ac:dyDescent="0.25">
      <c r="A63" s="11">
        <v>37256</v>
      </c>
      <c r="B63" s="5">
        <f t="shared" si="21"/>
        <v>34</v>
      </c>
      <c r="C63" s="5">
        <f t="shared" si="22"/>
        <v>9</v>
      </c>
      <c r="D63" s="5">
        <f t="shared" si="23"/>
        <v>6</v>
      </c>
      <c r="E63" s="13"/>
      <c r="J63" s="8">
        <f t="shared" si="24"/>
        <v>26.136594515687793</v>
      </c>
      <c r="L63" s="8">
        <f t="shared" si="26"/>
        <v>2000</v>
      </c>
      <c r="M63" s="8">
        <f t="shared" si="25"/>
        <v>292.16059507928588</v>
      </c>
      <c r="N63" s="8">
        <f t="shared" si="27"/>
        <v>2639.7960460844674</v>
      </c>
    </row>
    <row r="64" spans="1:14" x14ac:dyDescent="0.25">
      <c r="A64" s="11">
        <v>37287</v>
      </c>
      <c r="B64" s="5">
        <f t="shared" si="21"/>
        <v>34</v>
      </c>
      <c r="C64" s="5">
        <f t="shared" si="22"/>
        <v>9</v>
      </c>
      <c r="D64" s="5">
        <f t="shared" si="23"/>
        <v>6</v>
      </c>
      <c r="E64" s="13">
        <v>500</v>
      </c>
      <c r="J64" s="8">
        <f t="shared" si="24"/>
        <v>26.397960460844672</v>
      </c>
      <c r="L64" s="8">
        <f t="shared" si="26"/>
        <v>2500</v>
      </c>
      <c r="M64" s="8">
        <f>IF(K64=0,J64,K64)</f>
        <v>26.397960460844672</v>
      </c>
      <c r="N64" s="8">
        <f t="shared" si="27"/>
        <v>3166.1940065453123</v>
      </c>
    </row>
    <row r="65" spans="1:14" x14ac:dyDescent="0.25">
      <c r="A65" s="11">
        <v>37315</v>
      </c>
      <c r="B65" s="5">
        <f t="shared" si="21"/>
        <v>34</v>
      </c>
      <c r="C65" s="5">
        <f t="shared" si="22"/>
        <v>9</v>
      </c>
      <c r="D65" s="5">
        <f t="shared" si="23"/>
        <v>7</v>
      </c>
      <c r="E65" s="13"/>
      <c r="J65" s="8">
        <f t="shared" si="24"/>
        <v>31.661940065453123</v>
      </c>
      <c r="L65" s="8">
        <f t="shared" si="26"/>
        <v>2500</v>
      </c>
      <c r="M65" s="8">
        <f>IF(K65=0,M64+J65,M64+K65)</f>
        <v>58.059900526297795</v>
      </c>
      <c r="N65" s="8">
        <f t="shared" si="27"/>
        <v>3197.8559466107654</v>
      </c>
    </row>
    <row r="66" spans="1:14" x14ac:dyDescent="0.25">
      <c r="A66" s="11">
        <v>37346</v>
      </c>
      <c r="B66" s="5">
        <f t="shared" si="21"/>
        <v>34</v>
      </c>
      <c r="C66" s="5">
        <f t="shared" si="22"/>
        <v>9</v>
      </c>
      <c r="D66" s="5">
        <f t="shared" si="23"/>
        <v>7</v>
      </c>
      <c r="E66" s="13"/>
      <c r="J66" s="8">
        <f t="shared" si="24"/>
        <v>31.978559466107654</v>
      </c>
      <c r="L66" s="8">
        <f t="shared" si="26"/>
        <v>2500</v>
      </c>
      <c r="M66" s="8">
        <f t="shared" ref="M66:M75" si="28">IF(K66=0,M65+J66,M65+K66)</f>
        <v>90.03845999240545</v>
      </c>
      <c r="N66" s="8">
        <f t="shared" si="27"/>
        <v>3229.8345060768729</v>
      </c>
    </row>
    <row r="67" spans="1:14" x14ac:dyDescent="0.25">
      <c r="A67" s="11">
        <v>37376</v>
      </c>
      <c r="B67" s="5">
        <f t="shared" si="21"/>
        <v>35</v>
      </c>
      <c r="C67" s="5">
        <f t="shared" si="22"/>
        <v>10</v>
      </c>
      <c r="D67" s="5">
        <f t="shared" si="23"/>
        <v>7</v>
      </c>
      <c r="E67" s="13"/>
      <c r="J67" s="8">
        <f t="shared" si="24"/>
        <v>32.298345060768732</v>
      </c>
      <c r="L67" s="8">
        <f t="shared" si="26"/>
        <v>2500</v>
      </c>
      <c r="M67" s="8">
        <f t="shared" si="28"/>
        <v>122.33680505317417</v>
      </c>
      <c r="N67" s="8">
        <f t="shared" si="27"/>
        <v>3262.1328511376419</v>
      </c>
    </row>
    <row r="68" spans="1:14" x14ac:dyDescent="0.25">
      <c r="A68" s="11">
        <v>37407</v>
      </c>
      <c r="B68" s="5">
        <f t="shared" si="21"/>
        <v>35</v>
      </c>
      <c r="C68" s="5">
        <f t="shared" si="22"/>
        <v>10</v>
      </c>
      <c r="D68" s="5">
        <f t="shared" si="23"/>
        <v>7</v>
      </c>
      <c r="E68" s="13"/>
      <c r="J68" s="8">
        <f t="shared" si="24"/>
        <v>32.621328511376419</v>
      </c>
      <c r="L68" s="8">
        <f t="shared" si="26"/>
        <v>2500</v>
      </c>
      <c r="M68" s="8">
        <f t="shared" si="28"/>
        <v>154.95813356455059</v>
      </c>
      <c r="N68" s="8">
        <f t="shared" si="27"/>
        <v>3294.7541796490182</v>
      </c>
    </row>
    <row r="69" spans="1:14" x14ac:dyDescent="0.25">
      <c r="A69" s="11">
        <v>37437</v>
      </c>
      <c r="B69" s="5">
        <f t="shared" si="21"/>
        <v>35</v>
      </c>
      <c r="C69" s="5">
        <f t="shared" si="22"/>
        <v>10</v>
      </c>
      <c r="D69" s="5">
        <f t="shared" si="23"/>
        <v>7</v>
      </c>
      <c r="E69" s="13"/>
      <c r="J69" s="8">
        <f t="shared" si="24"/>
        <v>32.947541796490178</v>
      </c>
      <c r="L69" s="8">
        <f t="shared" si="26"/>
        <v>2500</v>
      </c>
      <c r="M69" s="8">
        <f t="shared" si="28"/>
        <v>187.90567536104078</v>
      </c>
      <c r="N69" s="8">
        <f t="shared" si="27"/>
        <v>3327.7017214455082</v>
      </c>
    </row>
    <row r="70" spans="1:14" x14ac:dyDescent="0.25">
      <c r="A70" s="11">
        <v>37468</v>
      </c>
      <c r="B70" s="5">
        <f t="shared" ref="B70:B85" si="29">ROUND((A70-$B$1-210)/365,0)</f>
        <v>35</v>
      </c>
      <c r="C70" s="5">
        <f t="shared" ref="C70:C85" si="30">ROUND((A70-$C$1-210)/365,0)</f>
        <v>10</v>
      </c>
      <c r="D70" s="5">
        <f t="shared" ref="D70:D85" si="31">ROUND((A70-$D$1-210)/365,0)</f>
        <v>7</v>
      </c>
      <c r="E70" s="13"/>
      <c r="J70" s="8">
        <f t="shared" ref="J70:J85" si="32">N69*$J$1/12</f>
        <v>33.277017214455078</v>
      </c>
      <c r="L70" s="8">
        <f t="shared" si="26"/>
        <v>2500</v>
      </c>
      <c r="M70" s="8">
        <f t="shared" si="28"/>
        <v>221.18269257549585</v>
      </c>
      <c r="N70" s="8">
        <f t="shared" si="27"/>
        <v>3360.9787386599633</v>
      </c>
    </row>
    <row r="71" spans="1:14" x14ac:dyDescent="0.25">
      <c r="A71" s="11">
        <v>37499</v>
      </c>
      <c r="B71" s="5">
        <f t="shared" si="29"/>
        <v>35</v>
      </c>
      <c r="C71" s="5">
        <f t="shared" si="30"/>
        <v>10</v>
      </c>
      <c r="D71" s="5">
        <f t="shared" si="31"/>
        <v>7</v>
      </c>
      <c r="E71" s="13"/>
      <c r="J71" s="8">
        <f t="shared" si="32"/>
        <v>33.609787386599628</v>
      </c>
      <c r="L71" s="8">
        <f t="shared" si="26"/>
        <v>2500</v>
      </c>
      <c r="M71" s="8">
        <f t="shared" si="28"/>
        <v>254.79247996209548</v>
      </c>
      <c r="N71" s="8">
        <f t="shared" si="27"/>
        <v>3394.5885260465629</v>
      </c>
    </row>
    <row r="72" spans="1:14" x14ac:dyDescent="0.25">
      <c r="A72" s="11">
        <v>37529</v>
      </c>
      <c r="B72" s="5">
        <f t="shared" si="29"/>
        <v>35</v>
      </c>
      <c r="C72" s="5">
        <f t="shared" si="30"/>
        <v>10</v>
      </c>
      <c r="D72" s="5">
        <f t="shared" si="31"/>
        <v>7</v>
      </c>
      <c r="E72" s="13"/>
      <c r="J72" s="8">
        <f t="shared" si="32"/>
        <v>33.94588526046563</v>
      </c>
      <c r="L72" s="8">
        <f t="shared" si="26"/>
        <v>2500</v>
      </c>
      <c r="M72" s="8">
        <f t="shared" si="28"/>
        <v>288.73836522256113</v>
      </c>
      <c r="N72" s="8">
        <f t="shared" si="27"/>
        <v>3428.5344113070287</v>
      </c>
    </row>
    <row r="73" spans="1:14" x14ac:dyDescent="0.25">
      <c r="A73" s="11">
        <v>37560</v>
      </c>
      <c r="B73" s="5">
        <f t="shared" si="29"/>
        <v>35</v>
      </c>
      <c r="C73" s="5">
        <f t="shared" si="30"/>
        <v>10</v>
      </c>
      <c r="D73" s="5">
        <f t="shared" si="31"/>
        <v>7</v>
      </c>
      <c r="E73" s="13"/>
      <c r="J73" s="8">
        <f t="shared" si="32"/>
        <v>34.285344113070288</v>
      </c>
      <c r="L73" s="8">
        <f t="shared" ref="L73:L88" si="33">L72+E73</f>
        <v>2500</v>
      </c>
      <c r="M73" s="8">
        <f t="shared" si="28"/>
        <v>323.02370933563139</v>
      </c>
      <c r="N73" s="8">
        <f t="shared" si="27"/>
        <v>3462.8197554200988</v>
      </c>
    </row>
    <row r="74" spans="1:14" x14ac:dyDescent="0.25">
      <c r="A74" s="11">
        <v>37590</v>
      </c>
      <c r="B74" s="5">
        <f t="shared" si="29"/>
        <v>35</v>
      </c>
      <c r="C74" s="5">
        <f t="shared" si="30"/>
        <v>10</v>
      </c>
      <c r="D74" s="5">
        <f t="shared" si="31"/>
        <v>7</v>
      </c>
      <c r="E74" s="13"/>
      <c r="J74" s="8">
        <f t="shared" si="32"/>
        <v>34.628197554200987</v>
      </c>
      <c r="L74" s="8">
        <f t="shared" si="33"/>
        <v>2500</v>
      </c>
      <c r="M74" s="8">
        <f t="shared" si="28"/>
        <v>357.65190688983239</v>
      </c>
      <c r="N74" s="8">
        <f t="shared" si="27"/>
        <v>3497.4479529742998</v>
      </c>
    </row>
    <row r="75" spans="1:14" x14ac:dyDescent="0.25">
      <c r="A75" s="11">
        <v>37621</v>
      </c>
      <c r="B75" s="5">
        <f t="shared" si="29"/>
        <v>35</v>
      </c>
      <c r="C75" s="5">
        <f t="shared" si="30"/>
        <v>10</v>
      </c>
      <c r="D75" s="5">
        <f t="shared" si="31"/>
        <v>7</v>
      </c>
      <c r="E75" s="13"/>
      <c r="J75" s="8">
        <f t="shared" si="32"/>
        <v>34.974479529743</v>
      </c>
      <c r="L75" s="8">
        <f t="shared" si="33"/>
        <v>2500</v>
      </c>
      <c r="M75" s="8">
        <f t="shared" si="28"/>
        <v>392.6263864195754</v>
      </c>
      <c r="N75" s="8">
        <f t="shared" ref="N75:N90" si="34">IF(K75=0,N74+E75+F75+G75+H75+I75+J75,N74+E75+F75+G75+H75+I75+K75)</f>
        <v>3532.4224325040427</v>
      </c>
    </row>
    <row r="76" spans="1:14" x14ac:dyDescent="0.25">
      <c r="A76" s="11">
        <v>37652</v>
      </c>
      <c r="B76" s="5">
        <f t="shared" si="29"/>
        <v>35</v>
      </c>
      <c r="C76" s="5">
        <f t="shared" si="30"/>
        <v>10</v>
      </c>
      <c r="D76" s="5">
        <f t="shared" si="31"/>
        <v>7</v>
      </c>
      <c r="E76" s="13">
        <v>500</v>
      </c>
      <c r="J76" s="8">
        <f t="shared" si="32"/>
        <v>35.324224325040426</v>
      </c>
      <c r="L76" s="8">
        <f t="shared" si="33"/>
        <v>3000</v>
      </c>
      <c r="M76" s="8">
        <f>IF(K76=0,J76,K76)</f>
        <v>35.324224325040426</v>
      </c>
      <c r="N76" s="8">
        <f t="shared" si="34"/>
        <v>4067.7466568290833</v>
      </c>
    </row>
    <row r="77" spans="1:14" x14ac:dyDescent="0.25">
      <c r="A77" s="11">
        <v>37680</v>
      </c>
      <c r="B77" s="5">
        <f t="shared" si="29"/>
        <v>35</v>
      </c>
      <c r="C77" s="5">
        <f t="shared" si="30"/>
        <v>10</v>
      </c>
      <c r="D77" s="5">
        <f t="shared" si="31"/>
        <v>8</v>
      </c>
      <c r="E77" s="13"/>
      <c r="J77" s="8">
        <f t="shared" si="32"/>
        <v>40.677466568290832</v>
      </c>
      <c r="L77" s="8">
        <f t="shared" si="33"/>
        <v>3000</v>
      </c>
      <c r="M77" s="8">
        <f>IF(K77=0,M76+J77,M76+K77)</f>
        <v>76.001690893331258</v>
      </c>
      <c r="N77" s="8">
        <f t="shared" si="34"/>
        <v>4108.4241233973744</v>
      </c>
    </row>
    <row r="78" spans="1:14" x14ac:dyDescent="0.25">
      <c r="A78" s="11">
        <v>37711</v>
      </c>
      <c r="B78" s="5">
        <f t="shared" si="29"/>
        <v>35</v>
      </c>
      <c r="C78" s="5">
        <f t="shared" si="30"/>
        <v>10</v>
      </c>
      <c r="D78" s="5">
        <f t="shared" si="31"/>
        <v>8</v>
      </c>
      <c r="E78" s="13"/>
      <c r="J78" s="8">
        <f t="shared" si="32"/>
        <v>41.084241233973742</v>
      </c>
      <c r="L78" s="8">
        <f t="shared" si="33"/>
        <v>3000</v>
      </c>
      <c r="M78" s="8">
        <f t="shared" ref="M78:M87" si="35">IF(K78=0,M77+J78,M77+K78)</f>
        <v>117.085932127305</v>
      </c>
      <c r="N78" s="8">
        <f t="shared" si="34"/>
        <v>4149.5083646313478</v>
      </c>
    </row>
    <row r="79" spans="1:14" x14ac:dyDescent="0.25">
      <c r="A79" s="11">
        <v>37741</v>
      </c>
      <c r="B79" s="5">
        <f t="shared" si="29"/>
        <v>36</v>
      </c>
      <c r="C79" s="5">
        <f t="shared" si="30"/>
        <v>11</v>
      </c>
      <c r="D79" s="5">
        <f t="shared" si="31"/>
        <v>8</v>
      </c>
      <c r="E79" s="13"/>
      <c r="J79" s="8">
        <f t="shared" si="32"/>
        <v>41.495083646313475</v>
      </c>
      <c r="L79" s="8">
        <f t="shared" si="33"/>
        <v>3000</v>
      </c>
      <c r="M79" s="8">
        <f t="shared" si="35"/>
        <v>158.58101577361847</v>
      </c>
      <c r="N79" s="8">
        <f t="shared" si="34"/>
        <v>4191.0034482776609</v>
      </c>
    </row>
    <row r="80" spans="1:14" x14ac:dyDescent="0.25">
      <c r="A80" s="11">
        <v>37772</v>
      </c>
      <c r="B80" s="5">
        <f t="shared" si="29"/>
        <v>36</v>
      </c>
      <c r="C80" s="5">
        <f t="shared" si="30"/>
        <v>11</v>
      </c>
      <c r="D80" s="5">
        <f t="shared" si="31"/>
        <v>8</v>
      </c>
      <c r="E80" s="13"/>
      <c r="J80" s="8">
        <f t="shared" si="32"/>
        <v>41.910034482776609</v>
      </c>
      <c r="L80" s="8">
        <f t="shared" si="33"/>
        <v>3000</v>
      </c>
      <c r="M80" s="8">
        <f t="shared" si="35"/>
        <v>200.49105025639508</v>
      </c>
      <c r="N80" s="8">
        <f t="shared" si="34"/>
        <v>4232.9134827604375</v>
      </c>
    </row>
    <row r="81" spans="1:14" x14ac:dyDescent="0.25">
      <c r="A81" s="11">
        <v>37802</v>
      </c>
      <c r="B81" s="5">
        <f t="shared" si="29"/>
        <v>36</v>
      </c>
      <c r="C81" s="5">
        <f t="shared" si="30"/>
        <v>11</v>
      </c>
      <c r="D81" s="5">
        <f t="shared" si="31"/>
        <v>8</v>
      </c>
      <c r="E81" s="13"/>
      <c r="J81" s="8">
        <f t="shared" si="32"/>
        <v>42.329134827604371</v>
      </c>
      <c r="L81" s="8">
        <f t="shared" si="33"/>
        <v>3000</v>
      </c>
      <c r="M81" s="8">
        <f t="shared" si="35"/>
        <v>242.82018508399946</v>
      </c>
      <c r="N81" s="8">
        <f t="shared" si="34"/>
        <v>4275.2426175880419</v>
      </c>
    </row>
    <row r="82" spans="1:14" x14ac:dyDescent="0.25">
      <c r="A82" s="11">
        <v>37833</v>
      </c>
      <c r="B82" s="5">
        <f t="shared" si="29"/>
        <v>36</v>
      </c>
      <c r="C82" s="5">
        <f t="shared" si="30"/>
        <v>11</v>
      </c>
      <c r="D82" s="5">
        <f t="shared" si="31"/>
        <v>8</v>
      </c>
      <c r="E82" s="13"/>
      <c r="J82" s="8">
        <f t="shared" si="32"/>
        <v>42.752426175880423</v>
      </c>
      <c r="L82" s="8">
        <f t="shared" si="33"/>
        <v>3000</v>
      </c>
      <c r="M82" s="8">
        <f t="shared" si="35"/>
        <v>285.57261125987986</v>
      </c>
      <c r="N82" s="8">
        <f t="shared" si="34"/>
        <v>4317.9950437639227</v>
      </c>
    </row>
    <row r="83" spans="1:14" x14ac:dyDescent="0.25">
      <c r="A83" s="11">
        <v>37864</v>
      </c>
      <c r="B83" s="5">
        <f t="shared" si="29"/>
        <v>36</v>
      </c>
      <c r="C83" s="5">
        <f t="shared" si="30"/>
        <v>11</v>
      </c>
      <c r="D83" s="5">
        <f t="shared" si="31"/>
        <v>8</v>
      </c>
      <c r="E83" s="13"/>
      <c r="J83" s="8">
        <f t="shared" si="32"/>
        <v>43.179950437639228</v>
      </c>
      <c r="L83" s="8">
        <f t="shared" si="33"/>
        <v>3000</v>
      </c>
      <c r="M83" s="8">
        <f t="shared" si="35"/>
        <v>328.75256169751907</v>
      </c>
      <c r="N83" s="8">
        <f t="shared" si="34"/>
        <v>4361.1749942015622</v>
      </c>
    </row>
    <row r="84" spans="1:14" x14ac:dyDescent="0.25">
      <c r="A84" s="11">
        <v>37894</v>
      </c>
      <c r="B84" s="5">
        <f t="shared" si="29"/>
        <v>36</v>
      </c>
      <c r="C84" s="5">
        <f t="shared" si="30"/>
        <v>11</v>
      </c>
      <c r="D84" s="5">
        <f t="shared" si="31"/>
        <v>8</v>
      </c>
      <c r="E84" s="13"/>
      <c r="J84" s="8">
        <f t="shared" si="32"/>
        <v>43.611749942015621</v>
      </c>
      <c r="L84" s="8">
        <f t="shared" si="33"/>
        <v>3000</v>
      </c>
      <c r="M84" s="8">
        <f t="shared" si="35"/>
        <v>372.36431163953466</v>
      </c>
      <c r="N84" s="8">
        <f t="shared" si="34"/>
        <v>4404.7867441435774</v>
      </c>
    </row>
    <row r="85" spans="1:14" x14ac:dyDescent="0.25">
      <c r="A85" s="11">
        <v>37925</v>
      </c>
      <c r="B85" s="5">
        <f t="shared" si="29"/>
        <v>36</v>
      </c>
      <c r="C85" s="5">
        <f t="shared" si="30"/>
        <v>11</v>
      </c>
      <c r="D85" s="5">
        <f t="shared" si="31"/>
        <v>8</v>
      </c>
      <c r="E85" s="13"/>
      <c r="J85" s="8">
        <f t="shared" si="32"/>
        <v>44.047867441435777</v>
      </c>
      <c r="L85" s="8">
        <f t="shared" si="33"/>
        <v>3000</v>
      </c>
      <c r="M85" s="8">
        <f t="shared" si="35"/>
        <v>416.41217908097042</v>
      </c>
      <c r="N85" s="8">
        <f t="shared" si="34"/>
        <v>4448.8346115850136</v>
      </c>
    </row>
    <row r="86" spans="1:14" x14ac:dyDescent="0.25">
      <c r="A86" s="11">
        <v>37955</v>
      </c>
      <c r="B86" s="5">
        <f t="shared" ref="B86:B101" si="36">ROUND((A86-$B$1-210)/365,0)</f>
        <v>36</v>
      </c>
      <c r="C86" s="5">
        <f t="shared" ref="C86:C101" si="37">ROUND((A86-$C$1-210)/365,0)</f>
        <v>11</v>
      </c>
      <c r="D86" s="5">
        <f t="shared" ref="D86:D101" si="38">ROUND((A86-$D$1-210)/365,0)</f>
        <v>8</v>
      </c>
      <c r="E86" s="13"/>
      <c r="J86" s="8">
        <f t="shared" ref="J86:J101" si="39">N85*$J$1/12</f>
        <v>44.488346115850135</v>
      </c>
      <c r="L86" s="8">
        <f t="shared" si="33"/>
        <v>3000</v>
      </c>
      <c r="M86" s="8">
        <f t="shared" si="35"/>
        <v>460.90052519682058</v>
      </c>
      <c r="N86" s="8">
        <f t="shared" si="34"/>
        <v>4493.3229577008633</v>
      </c>
    </row>
    <row r="87" spans="1:14" x14ac:dyDescent="0.25">
      <c r="A87" s="11">
        <v>37986</v>
      </c>
      <c r="B87" s="5">
        <f t="shared" si="36"/>
        <v>36</v>
      </c>
      <c r="C87" s="5">
        <f t="shared" si="37"/>
        <v>11</v>
      </c>
      <c r="D87" s="5">
        <f t="shared" si="38"/>
        <v>8</v>
      </c>
      <c r="E87" s="13"/>
      <c r="J87" s="8">
        <f t="shared" si="39"/>
        <v>44.933229577008632</v>
      </c>
      <c r="L87" s="8">
        <f t="shared" si="33"/>
        <v>3000</v>
      </c>
      <c r="M87" s="8">
        <f t="shared" si="35"/>
        <v>505.83375477382924</v>
      </c>
      <c r="N87" s="8">
        <f t="shared" si="34"/>
        <v>4538.2561872778715</v>
      </c>
    </row>
    <row r="88" spans="1:14" x14ac:dyDescent="0.25">
      <c r="A88" s="11">
        <v>38017</v>
      </c>
      <c r="B88" s="5">
        <f t="shared" si="36"/>
        <v>36</v>
      </c>
      <c r="C88" s="5">
        <f t="shared" si="37"/>
        <v>11</v>
      </c>
      <c r="D88" s="5">
        <f t="shared" si="38"/>
        <v>8</v>
      </c>
      <c r="E88" s="13">
        <v>500</v>
      </c>
      <c r="J88" s="8">
        <f t="shared" si="39"/>
        <v>45.382561872778716</v>
      </c>
      <c r="L88" s="8">
        <f t="shared" si="33"/>
        <v>3500</v>
      </c>
      <c r="M88" s="8">
        <f>IF(K88=0,J88,K88)</f>
        <v>45.382561872778716</v>
      </c>
      <c r="N88" s="8">
        <f t="shared" si="34"/>
        <v>5083.6387491506503</v>
      </c>
    </row>
    <row r="89" spans="1:14" x14ac:dyDescent="0.25">
      <c r="A89" s="11">
        <v>38046</v>
      </c>
      <c r="B89" s="5">
        <f t="shared" si="36"/>
        <v>36</v>
      </c>
      <c r="C89" s="5">
        <f t="shared" si="37"/>
        <v>11</v>
      </c>
      <c r="D89" s="5">
        <f t="shared" si="38"/>
        <v>9</v>
      </c>
      <c r="E89" s="13"/>
      <c r="J89" s="8">
        <f t="shared" si="39"/>
        <v>50.836387491506507</v>
      </c>
      <c r="L89" s="8">
        <f t="shared" ref="L89:L104" si="40">L88+E89</f>
        <v>3500</v>
      </c>
      <c r="M89" s="8">
        <f>IF(K89=0,M88+J89,M88+K89)</f>
        <v>96.218949364285223</v>
      </c>
      <c r="N89" s="8">
        <f t="shared" si="34"/>
        <v>5134.4751366421569</v>
      </c>
    </row>
    <row r="90" spans="1:14" x14ac:dyDescent="0.25">
      <c r="A90" s="11">
        <v>38077</v>
      </c>
      <c r="B90" s="5">
        <f t="shared" si="36"/>
        <v>36</v>
      </c>
      <c r="C90" s="5">
        <f t="shared" si="37"/>
        <v>11</v>
      </c>
      <c r="D90" s="5">
        <f t="shared" si="38"/>
        <v>9</v>
      </c>
      <c r="E90" s="13"/>
      <c r="J90" s="8">
        <f t="shared" si="39"/>
        <v>51.344751366421569</v>
      </c>
      <c r="L90" s="8">
        <f t="shared" si="40"/>
        <v>3500</v>
      </c>
      <c r="M90" s="8">
        <f t="shared" ref="M90:M99" si="41">IF(K90=0,M89+J90,M89+K90)</f>
        <v>147.56370073070678</v>
      </c>
      <c r="N90" s="8">
        <f t="shared" si="34"/>
        <v>5185.8198880085783</v>
      </c>
    </row>
    <row r="91" spans="1:14" x14ac:dyDescent="0.25">
      <c r="A91" s="11">
        <v>38107</v>
      </c>
      <c r="B91" s="5">
        <f t="shared" si="36"/>
        <v>37</v>
      </c>
      <c r="C91" s="5">
        <f t="shared" si="37"/>
        <v>12</v>
      </c>
      <c r="D91" s="5">
        <f t="shared" si="38"/>
        <v>9</v>
      </c>
      <c r="E91" s="13"/>
      <c r="J91" s="8">
        <f t="shared" si="39"/>
        <v>51.85819888008578</v>
      </c>
      <c r="L91" s="8">
        <f t="shared" si="40"/>
        <v>3500</v>
      </c>
      <c r="M91" s="8">
        <f t="shared" si="41"/>
        <v>199.42189961079256</v>
      </c>
      <c r="N91" s="8">
        <f t="shared" ref="N91:N106" si="42">IF(K91=0,N90+E91+F91+G91+H91+I91+J91,N90+E91+F91+G91+H91+I91+K91)</f>
        <v>5237.6780868886644</v>
      </c>
    </row>
    <row r="92" spans="1:14" x14ac:dyDescent="0.25">
      <c r="A92" s="11">
        <v>38138</v>
      </c>
      <c r="B92" s="5">
        <f t="shared" si="36"/>
        <v>37</v>
      </c>
      <c r="C92" s="5">
        <f t="shared" si="37"/>
        <v>12</v>
      </c>
      <c r="D92" s="5">
        <f t="shared" si="38"/>
        <v>9</v>
      </c>
      <c r="E92" s="13"/>
      <c r="J92" s="8">
        <f t="shared" si="39"/>
        <v>52.376780868886641</v>
      </c>
      <c r="L92" s="8">
        <f t="shared" si="40"/>
        <v>3500</v>
      </c>
      <c r="M92" s="8">
        <f t="shared" si="41"/>
        <v>251.79868047967921</v>
      </c>
      <c r="N92" s="8">
        <f t="shared" si="42"/>
        <v>5290.0548677575507</v>
      </c>
    </row>
    <row r="93" spans="1:14" x14ac:dyDescent="0.25">
      <c r="A93" s="11">
        <v>38168</v>
      </c>
      <c r="B93" s="5">
        <f t="shared" si="36"/>
        <v>37</v>
      </c>
      <c r="C93" s="5">
        <f t="shared" si="37"/>
        <v>12</v>
      </c>
      <c r="D93" s="5">
        <f t="shared" si="38"/>
        <v>9</v>
      </c>
      <c r="E93" s="13"/>
      <c r="J93" s="8">
        <f t="shared" si="39"/>
        <v>52.900548677575507</v>
      </c>
      <c r="L93" s="8">
        <f t="shared" si="40"/>
        <v>3500</v>
      </c>
      <c r="M93" s="8">
        <f t="shared" si="41"/>
        <v>304.69922915725471</v>
      </c>
      <c r="N93" s="8">
        <f t="shared" si="42"/>
        <v>5342.9554164351266</v>
      </c>
    </row>
    <row r="94" spans="1:14" x14ac:dyDescent="0.25">
      <c r="A94" s="11">
        <v>38199</v>
      </c>
      <c r="B94" s="5">
        <f t="shared" si="36"/>
        <v>37</v>
      </c>
      <c r="C94" s="5">
        <f t="shared" si="37"/>
        <v>12</v>
      </c>
      <c r="D94" s="5">
        <f t="shared" si="38"/>
        <v>9</v>
      </c>
      <c r="E94" s="13"/>
      <c r="J94" s="8">
        <f t="shared" si="39"/>
        <v>53.429554164351266</v>
      </c>
      <c r="L94" s="8">
        <f t="shared" si="40"/>
        <v>3500</v>
      </c>
      <c r="M94" s="8">
        <f t="shared" si="41"/>
        <v>358.12878332160597</v>
      </c>
      <c r="N94" s="8">
        <f t="shared" si="42"/>
        <v>5396.384970599478</v>
      </c>
    </row>
    <row r="95" spans="1:14" x14ac:dyDescent="0.25">
      <c r="A95" s="11">
        <v>38230</v>
      </c>
      <c r="B95" s="5">
        <f t="shared" si="36"/>
        <v>37</v>
      </c>
      <c r="C95" s="5">
        <f t="shared" si="37"/>
        <v>12</v>
      </c>
      <c r="D95" s="5">
        <f t="shared" si="38"/>
        <v>9</v>
      </c>
      <c r="E95" s="13"/>
      <c r="J95" s="8">
        <f t="shared" si="39"/>
        <v>53.963849705994782</v>
      </c>
      <c r="L95" s="8">
        <f t="shared" si="40"/>
        <v>3500</v>
      </c>
      <c r="M95" s="8">
        <f t="shared" si="41"/>
        <v>412.09263302760075</v>
      </c>
      <c r="N95" s="8">
        <f t="shared" si="42"/>
        <v>5450.3488203054731</v>
      </c>
    </row>
    <row r="96" spans="1:14" x14ac:dyDescent="0.25">
      <c r="A96" s="11">
        <v>38260</v>
      </c>
      <c r="B96" s="5">
        <f t="shared" si="36"/>
        <v>37</v>
      </c>
      <c r="C96" s="5">
        <f t="shared" si="37"/>
        <v>12</v>
      </c>
      <c r="D96" s="5">
        <f t="shared" si="38"/>
        <v>9</v>
      </c>
      <c r="E96" s="13"/>
      <c r="J96" s="8">
        <f t="shared" si="39"/>
        <v>54.503488203054729</v>
      </c>
      <c r="L96" s="8">
        <f t="shared" si="40"/>
        <v>3500</v>
      </c>
      <c r="M96" s="8">
        <f t="shared" si="41"/>
        <v>466.59612123065551</v>
      </c>
      <c r="N96" s="8">
        <f t="shared" si="42"/>
        <v>5504.852308508528</v>
      </c>
    </row>
    <row r="97" spans="1:14" x14ac:dyDescent="0.25">
      <c r="A97" s="11">
        <v>38291</v>
      </c>
      <c r="B97" s="5">
        <f t="shared" si="36"/>
        <v>37</v>
      </c>
      <c r="C97" s="5">
        <f t="shared" si="37"/>
        <v>12</v>
      </c>
      <c r="D97" s="5">
        <f t="shared" si="38"/>
        <v>9</v>
      </c>
      <c r="E97" s="13"/>
      <c r="J97" s="8">
        <f t="shared" si="39"/>
        <v>55.048523085085272</v>
      </c>
      <c r="L97" s="8">
        <f t="shared" si="40"/>
        <v>3500</v>
      </c>
      <c r="M97" s="8">
        <f t="shared" si="41"/>
        <v>521.64464431574083</v>
      </c>
      <c r="N97" s="8">
        <f t="shared" si="42"/>
        <v>5559.9008315936135</v>
      </c>
    </row>
    <row r="98" spans="1:14" x14ac:dyDescent="0.25">
      <c r="A98" s="11">
        <v>38321</v>
      </c>
      <c r="B98" s="5">
        <f t="shared" si="36"/>
        <v>37</v>
      </c>
      <c r="C98" s="5">
        <f t="shared" si="37"/>
        <v>12</v>
      </c>
      <c r="D98" s="5">
        <f t="shared" si="38"/>
        <v>9</v>
      </c>
      <c r="E98" s="13"/>
      <c r="J98" s="8">
        <f t="shared" si="39"/>
        <v>55.599008315936139</v>
      </c>
      <c r="L98" s="8">
        <f t="shared" si="40"/>
        <v>3500</v>
      </c>
      <c r="M98" s="8">
        <f t="shared" si="41"/>
        <v>577.24365263167692</v>
      </c>
      <c r="N98" s="8">
        <f t="shared" si="42"/>
        <v>5615.4998399095493</v>
      </c>
    </row>
    <row r="99" spans="1:14" x14ac:dyDescent="0.25">
      <c r="A99" s="11">
        <v>38352</v>
      </c>
      <c r="B99" s="5">
        <f t="shared" si="36"/>
        <v>37</v>
      </c>
      <c r="C99" s="5">
        <f t="shared" si="37"/>
        <v>12</v>
      </c>
      <c r="D99" s="5">
        <f t="shared" si="38"/>
        <v>9</v>
      </c>
      <c r="E99" s="13"/>
      <c r="J99" s="8">
        <f t="shared" si="39"/>
        <v>56.15499839909549</v>
      </c>
      <c r="L99" s="8">
        <f t="shared" si="40"/>
        <v>3500</v>
      </c>
      <c r="M99" s="8">
        <f t="shared" si="41"/>
        <v>633.39865103077238</v>
      </c>
      <c r="N99" s="8">
        <f t="shared" si="42"/>
        <v>5671.6548383086447</v>
      </c>
    </row>
    <row r="100" spans="1:14" x14ac:dyDescent="0.25">
      <c r="A100" s="11">
        <v>38383</v>
      </c>
      <c r="B100" s="5">
        <f t="shared" si="36"/>
        <v>37</v>
      </c>
      <c r="C100" s="5">
        <f t="shared" si="37"/>
        <v>12</v>
      </c>
      <c r="D100" s="5">
        <f t="shared" si="38"/>
        <v>9</v>
      </c>
      <c r="E100" s="13">
        <v>500</v>
      </c>
      <c r="J100" s="8">
        <f t="shared" si="39"/>
        <v>56.71654838308644</v>
      </c>
      <c r="L100" s="8">
        <f t="shared" si="40"/>
        <v>4000</v>
      </c>
      <c r="M100" s="8">
        <f>IF(K100=0,J100,K100)</f>
        <v>56.71654838308644</v>
      </c>
      <c r="N100" s="8">
        <f t="shared" si="42"/>
        <v>6228.3713866917315</v>
      </c>
    </row>
    <row r="101" spans="1:14" x14ac:dyDescent="0.25">
      <c r="A101" s="11">
        <v>38411</v>
      </c>
      <c r="B101" s="5">
        <f t="shared" si="36"/>
        <v>37</v>
      </c>
      <c r="C101" s="5">
        <f t="shared" si="37"/>
        <v>12</v>
      </c>
      <c r="D101" s="5">
        <f t="shared" si="38"/>
        <v>10</v>
      </c>
      <c r="E101" s="13"/>
      <c r="J101" s="8">
        <f t="shared" si="39"/>
        <v>62.28371386691731</v>
      </c>
      <c r="L101" s="8">
        <f t="shared" si="40"/>
        <v>4000</v>
      </c>
      <c r="M101" s="8">
        <f>IF(K101=0,M100+J101,M100+K101)</f>
        <v>119.00026225000374</v>
      </c>
      <c r="N101" s="8">
        <f t="shared" si="42"/>
        <v>6290.6551005586489</v>
      </c>
    </row>
    <row r="102" spans="1:14" x14ac:dyDescent="0.25">
      <c r="A102" s="11">
        <v>38442</v>
      </c>
      <c r="B102" s="5">
        <f t="shared" ref="B102:B117" si="43">ROUND((A102-$B$1-210)/365,0)</f>
        <v>37</v>
      </c>
      <c r="C102" s="5">
        <f t="shared" ref="C102:C117" si="44">ROUND((A102-$C$1-210)/365,0)</f>
        <v>12</v>
      </c>
      <c r="D102" s="5">
        <f t="shared" ref="D102:D117" si="45">ROUND((A102-$D$1-210)/365,0)</f>
        <v>10</v>
      </c>
      <c r="E102" s="13"/>
      <c r="J102" s="8">
        <f t="shared" ref="J102:J117" si="46">N101*$J$1/12</f>
        <v>62.906551005586486</v>
      </c>
      <c r="L102" s="8">
        <f t="shared" si="40"/>
        <v>4000</v>
      </c>
      <c r="M102" s="8">
        <f t="shared" ref="M102:M111" si="47">IF(K102=0,M101+J102,M101+K102)</f>
        <v>181.90681325559024</v>
      </c>
      <c r="N102" s="8">
        <f t="shared" si="42"/>
        <v>6353.561651564235</v>
      </c>
    </row>
    <row r="103" spans="1:14" x14ac:dyDescent="0.25">
      <c r="A103" s="11">
        <v>38472</v>
      </c>
      <c r="B103" s="5">
        <f t="shared" si="43"/>
        <v>38</v>
      </c>
      <c r="C103" s="5">
        <f t="shared" si="44"/>
        <v>13</v>
      </c>
      <c r="D103" s="5">
        <f t="shared" si="45"/>
        <v>10</v>
      </c>
      <c r="E103" s="13"/>
      <c r="J103" s="8">
        <f t="shared" si="46"/>
        <v>63.535616515642346</v>
      </c>
      <c r="L103" s="8">
        <f t="shared" si="40"/>
        <v>4000</v>
      </c>
      <c r="M103" s="8">
        <f t="shared" si="47"/>
        <v>245.44242977123258</v>
      </c>
      <c r="N103" s="8">
        <f t="shared" si="42"/>
        <v>6417.0972680798777</v>
      </c>
    </row>
    <row r="104" spans="1:14" x14ac:dyDescent="0.25">
      <c r="A104" s="11">
        <v>38503</v>
      </c>
      <c r="B104" s="5">
        <f t="shared" si="43"/>
        <v>38</v>
      </c>
      <c r="C104" s="5">
        <f t="shared" si="44"/>
        <v>13</v>
      </c>
      <c r="D104" s="5">
        <f t="shared" si="45"/>
        <v>10</v>
      </c>
      <c r="E104" s="13"/>
      <c r="J104" s="8">
        <f t="shared" si="46"/>
        <v>64.170972680798783</v>
      </c>
      <c r="L104" s="8">
        <f t="shared" si="40"/>
        <v>4000</v>
      </c>
      <c r="M104" s="8">
        <f t="shared" si="47"/>
        <v>309.61340245203138</v>
      </c>
      <c r="N104" s="8">
        <f t="shared" si="42"/>
        <v>6481.2682407606762</v>
      </c>
    </row>
    <row r="105" spans="1:14" x14ac:dyDescent="0.25">
      <c r="A105" s="11">
        <v>38533</v>
      </c>
      <c r="B105" s="5">
        <f t="shared" si="43"/>
        <v>38</v>
      </c>
      <c r="C105" s="5">
        <f t="shared" si="44"/>
        <v>13</v>
      </c>
      <c r="D105" s="5">
        <f t="shared" si="45"/>
        <v>10</v>
      </c>
      <c r="E105" s="13"/>
      <c r="J105" s="8">
        <f t="shared" si="46"/>
        <v>64.812682407606758</v>
      </c>
      <c r="L105" s="8">
        <f t="shared" ref="L105:L120" si="48">L104+E105</f>
        <v>4000</v>
      </c>
      <c r="M105" s="8">
        <f t="shared" si="47"/>
        <v>374.42608485963814</v>
      </c>
      <c r="N105" s="8">
        <f t="shared" si="42"/>
        <v>6546.0809231682833</v>
      </c>
    </row>
    <row r="106" spans="1:14" x14ac:dyDescent="0.25">
      <c r="A106" s="11">
        <v>38564</v>
      </c>
      <c r="B106" s="5">
        <f t="shared" si="43"/>
        <v>38</v>
      </c>
      <c r="C106" s="5">
        <f t="shared" si="44"/>
        <v>13</v>
      </c>
      <c r="D106" s="5">
        <f t="shared" si="45"/>
        <v>10</v>
      </c>
      <c r="E106" s="13"/>
      <c r="J106" s="8">
        <f t="shared" si="46"/>
        <v>65.460809231682831</v>
      </c>
      <c r="L106" s="8">
        <f t="shared" si="48"/>
        <v>4000</v>
      </c>
      <c r="M106" s="8">
        <f t="shared" si="47"/>
        <v>439.88689409132098</v>
      </c>
      <c r="N106" s="8">
        <f t="shared" si="42"/>
        <v>6611.5417323999663</v>
      </c>
    </row>
    <row r="107" spans="1:14" x14ac:dyDescent="0.25">
      <c r="A107" s="11">
        <v>38595</v>
      </c>
      <c r="B107" s="5">
        <f t="shared" si="43"/>
        <v>38</v>
      </c>
      <c r="C107" s="5">
        <f t="shared" si="44"/>
        <v>13</v>
      </c>
      <c r="D107" s="5">
        <f t="shared" si="45"/>
        <v>10</v>
      </c>
      <c r="E107" s="13"/>
      <c r="J107" s="8">
        <f t="shared" si="46"/>
        <v>66.115417323999665</v>
      </c>
      <c r="L107" s="8">
        <f t="shared" si="48"/>
        <v>4000</v>
      </c>
      <c r="M107" s="8">
        <f t="shared" si="47"/>
        <v>506.00231141532066</v>
      </c>
      <c r="N107" s="8">
        <f t="shared" ref="N107:N122" si="49">IF(K107=0,N106+E107+F107+G107+H107+I107+J107,N106+E107+F107+G107+H107+I107+K107)</f>
        <v>6677.6571497239656</v>
      </c>
    </row>
    <row r="108" spans="1:14" x14ac:dyDescent="0.25">
      <c r="A108" s="11">
        <v>38625</v>
      </c>
      <c r="B108" s="5">
        <f t="shared" si="43"/>
        <v>38</v>
      </c>
      <c r="C108" s="5">
        <f t="shared" si="44"/>
        <v>13</v>
      </c>
      <c r="D108" s="5">
        <f t="shared" si="45"/>
        <v>10</v>
      </c>
      <c r="E108" s="13"/>
      <c r="J108" s="8">
        <f t="shared" si="46"/>
        <v>66.776571497239658</v>
      </c>
      <c r="L108" s="8">
        <f t="shared" si="48"/>
        <v>4000</v>
      </c>
      <c r="M108" s="8">
        <f t="shared" si="47"/>
        <v>572.77888291256033</v>
      </c>
      <c r="N108" s="8">
        <f t="shared" si="49"/>
        <v>6744.4337212212049</v>
      </c>
    </row>
    <row r="109" spans="1:14" x14ac:dyDescent="0.25">
      <c r="A109" s="11">
        <v>38656</v>
      </c>
      <c r="B109" s="5">
        <f t="shared" si="43"/>
        <v>38</v>
      </c>
      <c r="C109" s="5">
        <f t="shared" si="44"/>
        <v>13</v>
      </c>
      <c r="D109" s="5">
        <f t="shared" si="45"/>
        <v>10</v>
      </c>
      <c r="E109" s="13"/>
      <c r="J109" s="8">
        <f t="shared" si="46"/>
        <v>67.444337212212048</v>
      </c>
      <c r="L109" s="8">
        <f t="shared" si="48"/>
        <v>4000</v>
      </c>
      <c r="M109" s="8">
        <f t="shared" si="47"/>
        <v>640.22322012477241</v>
      </c>
      <c r="N109" s="8">
        <f t="shared" si="49"/>
        <v>6811.8780584334172</v>
      </c>
    </row>
    <row r="110" spans="1:14" x14ac:dyDescent="0.25">
      <c r="A110" s="11">
        <v>38686</v>
      </c>
      <c r="B110" s="5">
        <f t="shared" si="43"/>
        <v>38</v>
      </c>
      <c r="C110" s="5">
        <f t="shared" si="44"/>
        <v>13</v>
      </c>
      <c r="D110" s="5">
        <f t="shared" si="45"/>
        <v>10</v>
      </c>
      <c r="E110" s="13"/>
      <c r="J110" s="8">
        <f t="shared" si="46"/>
        <v>68.118780584334175</v>
      </c>
      <c r="L110" s="8">
        <f t="shared" si="48"/>
        <v>4000</v>
      </c>
      <c r="M110" s="8">
        <f t="shared" si="47"/>
        <v>708.34200070910663</v>
      </c>
      <c r="N110" s="8">
        <f t="shared" si="49"/>
        <v>6879.996839017751</v>
      </c>
    </row>
    <row r="111" spans="1:14" x14ac:dyDescent="0.25">
      <c r="A111" s="11">
        <v>38717</v>
      </c>
      <c r="B111" s="5">
        <f t="shared" si="43"/>
        <v>38</v>
      </c>
      <c r="C111" s="5">
        <f t="shared" si="44"/>
        <v>13</v>
      </c>
      <c r="D111" s="5">
        <f t="shared" si="45"/>
        <v>10</v>
      </c>
      <c r="E111" s="13"/>
      <c r="J111" s="8">
        <f t="shared" si="46"/>
        <v>68.799968390177511</v>
      </c>
      <c r="L111" s="8">
        <f t="shared" si="48"/>
        <v>4000</v>
      </c>
      <c r="M111" s="8">
        <f t="shared" si="47"/>
        <v>777.1419690992841</v>
      </c>
      <c r="N111" s="8">
        <f t="shared" si="49"/>
        <v>6948.7968074079281</v>
      </c>
    </row>
    <row r="112" spans="1:14" x14ac:dyDescent="0.25">
      <c r="A112" s="11">
        <v>38748</v>
      </c>
      <c r="B112" s="5">
        <f t="shared" si="43"/>
        <v>38</v>
      </c>
      <c r="C112" s="5">
        <f t="shared" si="44"/>
        <v>13</v>
      </c>
      <c r="D112" s="5">
        <f t="shared" si="45"/>
        <v>10</v>
      </c>
      <c r="E112" s="13">
        <v>500</v>
      </c>
      <c r="J112" s="8">
        <f t="shared" si="46"/>
        <v>69.487968074079276</v>
      </c>
      <c r="L112" s="8">
        <f t="shared" si="48"/>
        <v>4500</v>
      </c>
      <c r="M112" s="8">
        <f>IF(K112=0,J112,K112)</f>
        <v>69.487968074079276</v>
      </c>
      <c r="N112" s="8">
        <f t="shared" si="49"/>
        <v>7518.2847754820077</v>
      </c>
    </row>
    <row r="113" spans="1:14" x14ac:dyDescent="0.25">
      <c r="A113" s="11">
        <v>38776</v>
      </c>
      <c r="B113" s="5">
        <f t="shared" si="43"/>
        <v>38</v>
      </c>
      <c r="C113" s="5">
        <f t="shared" si="44"/>
        <v>13</v>
      </c>
      <c r="D113" s="5">
        <f t="shared" si="45"/>
        <v>11</v>
      </c>
      <c r="E113" s="13"/>
      <c r="J113" s="8">
        <f t="shared" si="46"/>
        <v>75.182847754820074</v>
      </c>
      <c r="L113" s="8">
        <f t="shared" si="48"/>
        <v>4500</v>
      </c>
      <c r="M113" s="8">
        <f>IF(K113=0,M112+J113,M112+K113)</f>
        <v>144.67081582889935</v>
      </c>
      <c r="N113" s="8">
        <f t="shared" si="49"/>
        <v>7593.4676232368274</v>
      </c>
    </row>
    <row r="114" spans="1:14" x14ac:dyDescent="0.25">
      <c r="A114" s="11">
        <v>38807</v>
      </c>
      <c r="B114" s="5">
        <f t="shared" si="43"/>
        <v>38</v>
      </c>
      <c r="C114" s="5">
        <f t="shared" si="44"/>
        <v>13</v>
      </c>
      <c r="D114" s="5">
        <f t="shared" si="45"/>
        <v>11</v>
      </c>
      <c r="E114" s="13"/>
      <c r="J114" s="8">
        <f t="shared" si="46"/>
        <v>75.934676232368275</v>
      </c>
      <c r="L114" s="8">
        <f t="shared" si="48"/>
        <v>4500</v>
      </c>
      <c r="M114" s="8">
        <f t="shared" ref="M114:M123" si="50">IF(K114=0,M113+J114,M113+K114)</f>
        <v>220.60549206126763</v>
      </c>
      <c r="N114" s="8">
        <f t="shared" si="49"/>
        <v>7669.4022994691959</v>
      </c>
    </row>
    <row r="115" spans="1:14" x14ac:dyDescent="0.25">
      <c r="A115" s="11">
        <v>38837</v>
      </c>
      <c r="B115" s="5">
        <f t="shared" si="43"/>
        <v>39</v>
      </c>
      <c r="C115" s="5">
        <f t="shared" si="44"/>
        <v>14</v>
      </c>
      <c r="D115" s="5">
        <f t="shared" si="45"/>
        <v>11</v>
      </c>
      <c r="E115" s="13"/>
      <c r="J115" s="8">
        <f t="shared" si="46"/>
        <v>76.694022994691963</v>
      </c>
      <c r="L115" s="8">
        <f t="shared" si="48"/>
        <v>4500</v>
      </c>
      <c r="M115" s="8">
        <f t="shared" si="50"/>
        <v>297.2995150559596</v>
      </c>
      <c r="N115" s="8">
        <f t="shared" si="49"/>
        <v>7746.0963224638881</v>
      </c>
    </row>
    <row r="116" spans="1:14" x14ac:dyDescent="0.25">
      <c r="A116" s="11">
        <v>38868</v>
      </c>
      <c r="B116" s="5">
        <f t="shared" si="43"/>
        <v>39</v>
      </c>
      <c r="C116" s="5">
        <f t="shared" si="44"/>
        <v>14</v>
      </c>
      <c r="D116" s="5">
        <f t="shared" si="45"/>
        <v>11</v>
      </c>
      <c r="E116" s="13"/>
      <c r="J116" s="8">
        <f t="shared" si="46"/>
        <v>77.460963224638874</v>
      </c>
      <c r="L116" s="8">
        <f t="shared" si="48"/>
        <v>4500</v>
      </c>
      <c r="M116" s="8">
        <f t="shared" si="50"/>
        <v>374.76047828059848</v>
      </c>
      <c r="N116" s="8">
        <f t="shared" si="49"/>
        <v>7823.5572856885274</v>
      </c>
    </row>
    <row r="117" spans="1:14" x14ac:dyDescent="0.25">
      <c r="A117" s="11">
        <v>38898</v>
      </c>
      <c r="B117" s="5">
        <f t="shared" si="43"/>
        <v>39</v>
      </c>
      <c r="C117" s="5">
        <f t="shared" si="44"/>
        <v>14</v>
      </c>
      <c r="D117" s="5">
        <f t="shared" si="45"/>
        <v>11</v>
      </c>
      <c r="E117" s="13"/>
      <c r="J117" s="8">
        <f t="shared" si="46"/>
        <v>78.23557285688527</v>
      </c>
      <c r="L117" s="8">
        <f t="shared" si="48"/>
        <v>4500</v>
      </c>
      <c r="M117" s="8">
        <f t="shared" si="50"/>
        <v>452.99605113748373</v>
      </c>
      <c r="N117" s="8">
        <f t="shared" si="49"/>
        <v>7901.7928585454129</v>
      </c>
    </row>
    <row r="118" spans="1:14" x14ac:dyDescent="0.25">
      <c r="A118" s="11">
        <v>38929</v>
      </c>
      <c r="B118" s="5">
        <f t="shared" ref="B118:B133" si="51">ROUND((A118-$B$1-210)/365,0)</f>
        <v>39</v>
      </c>
      <c r="C118" s="5">
        <f t="shared" ref="C118:C133" si="52">ROUND((A118-$C$1-210)/365,0)</f>
        <v>14</v>
      </c>
      <c r="D118" s="5">
        <f t="shared" ref="D118:D133" si="53">ROUND((A118-$D$1-210)/365,0)</f>
        <v>11</v>
      </c>
      <c r="E118" s="13"/>
      <c r="J118" s="8">
        <f t="shared" ref="J118:J133" si="54">N117*$J$1/12</f>
        <v>79.017928585454129</v>
      </c>
      <c r="L118" s="8">
        <f t="shared" si="48"/>
        <v>4500</v>
      </c>
      <c r="M118" s="8">
        <f t="shared" si="50"/>
        <v>532.01397972293785</v>
      </c>
      <c r="N118" s="8">
        <f t="shared" si="49"/>
        <v>7980.8107871308666</v>
      </c>
    </row>
    <row r="119" spans="1:14" x14ac:dyDescent="0.25">
      <c r="A119" s="11">
        <v>38960</v>
      </c>
      <c r="B119" s="5">
        <f t="shared" si="51"/>
        <v>39</v>
      </c>
      <c r="C119" s="5">
        <f t="shared" si="52"/>
        <v>14</v>
      </c>
      <c r="D119" s="5">
        <f t="shared" si="53"/>
        <v>11</v>
      </c>
      <c r="E119" s="13"/>
      <c r="J119" s="8">
        <f t="shared" si="54"/>
        <v>79.808107871308664</v>
      </c>
      <c r="L119" s="8">
        <f t="shared" si="48"/>
        <v>4500</v>
      </c>
      <c r="M119" s="8">
        <f t="shared" si="50"/>
        <v>611.82208759424657</v>
      </c>
      <c r="N119" s="8">
        <f t="shared" si="49"/>
        <v>8060.6188950021751</v>
      </c>
    </row>
    <row r="120" spans="1:14" x14ac:dyDescent="0.25">
      <c r="A120" s="11">
        <v>38990</v>
      </c>
      <c r="B120" s="5">
        <f t="shared" si="51"/>
        <v>39</v>
      </c>
      <c r="C120" s="5">
        <f t="shared" si="52"/>
        <v>14</v>
      </c>
      <c r="D120" s="5">
        <f t="shared" si="53"/>
        <v>11</v>
      </c>
      <c r="E120" s="13"/>
      <c r="J120" s="8">
        <f t="shared" si="54"/>
        <v>80.606188950021746</v>
      </c>
      <c r="L120" s="8">
        <f t="shared" si="48"/>
        <v>4500</v>
      </c>
      <c r="M120" s="8">
        <f t="shared" si="50"/>
        <v>692.42827654426833</v>
      </c>
      <c r="N120" s="8">
        <f t="shared" si="49"/>
        <v>8141.2250839521967</v>
      </c>
    </row>
    <row r="121" spans="1:14" x14ac:dyDescent="0.25">
      <c r="A121" s="11">
        <v>39021</v>
      </c>
      <c r="B121" s="5">
        <f t="shared" si="51"/>
        <v>39</v>
      </c>
      <c r="C121" s="5">
        <f t="shared" si="52"/>
        <v>14</v>
      </c>
      <c r="D121" s="5">
        <f t="shared" si="53"/>
        <v>11</v>
      </c>
      <c r="E121" s="13"/>
      <c r="J121" s="8">
        <f t="shared" si="54"/>
        <v>81.41225083952196</v>
      </c>
      <c r="L121" s="8">
        <f t="shared" ref="L121:L136" si="55">L120+E121</f>
        <v>4500</v>
      </c>
      <c r="M121" s="8">
        <f t="shared" si="50"/>
        <v>773.84052738379023</v>
      </c>
      <c r="N121" s="8">
        <f t="shared" si="49"/>
        <v>8222.6373347917179</v>
      </c>
    </row>
    <row r="122" spans="1:14" x14ac:dyDescent="0.25">
      <c r="A122" s="11">
        <v>39051</v>
      </c>
      <c r="B122" s="5">
        <f t="shared" si="51"/>
        <v>39</v>
      </c>
      <c r="C122" s="5">
        <f t="shared" si="52"/>
        <v>14</v>
      </c>
      <c r="D122" s="5">
        <f t="shared" si="53"/>
        <v>11</v>
      </c>
      <c r="E122" s="13"/>
      <c r="J122" s="8">
        <f t="shared" si="54"/>
        <v>82.226373347917175</v>
      </c>
      <c r="L122" s="8">
        <f t="shared" si="55"/>
        <v>4500</v>
      </c>
      <c r="M122" s="8">
        <f t="shared" si="50"/>
        <v>856.06690073170739</v>
      </c>
      <c r="N122" s="8">
        <f t="shared" si="49"/>
        <v>8304.8637081396355</v>
      </c>
    </row>
    <row r="123" spans="1:14" x14ac:dyDescent="0.25">
      <c r="A123" s="11">
        <v>39082</v>
      </c>
      <c r="B123" s="5">
        <f t="shared" si="51"/>
        <v>39</v>
      </c>
      <c r="C123" s="5">
        <f t="shared" si="52"/>
        <v>14</v>
      </c>
      <c r="D123" s="5">
        <f t="shared" si="53"/>
        <v>11</v>
      </c>
      <c r="E123" s="13"/>
      <c r="J123" s="8">
        <f t="shared" si="54"/>
        <v>83.04863708139635</v>
      </c>
      <c r="L123" s="8">
        <f t="shared" si="55"/>
        <v>4500</v>
      </c>
      <c r="M123" s="8">
        <f t="shared" si="50"/>
        <v>939.11553781310374</v>
      </c>
      <c r="N123" s="8">
        <f t="shared" ref="N123:N138" si="56">IF(K123=0,N122+E123+F123+G123+H123+I123+J123,N122+E123+F123+G123+H123+I123+K123)</f>
        <v>8387.9123452210315</v>
      </c>
    </row>
    <row r="124" spans="1:14" x14ac:dyDescent="0.25">
      <c r="A124" s="11">
        <v>39113</v>
      </c>
      <c r="B124" s="5">
        <f t="shared" si="51"/>
        <v>39</v>
      </c>
      <c r="C124" s="5">
        <f t="shared" si="52"/>
        <v>14</v>
      </c>
      <c r="D124" s="5">
        <f t="shared" si="53"/>
        <v>11</v>
      </c>
      <c r="E124" s="13">
        <v>500</v>
      </c>
      <c r="J124" s="8">
        <f t="shared" si="54"/>
        <v>83.879123452210308</v>
      </c>
      <c r="L124" s="8">
        <f t="shared" si="55"/>
        <v>5000</v>
      </c>
      <c r="M124" s="8">
        <f>IF(K124=0,J124,K124)</f>
        <v>83.879123452210308</v>
      </c>
      <c r="N124" s="8">
        <f t="shared" si="56"/>
        <v>8971.791468673242</v>
      </c>
    </row>
    <row r="125" spans="1:14" x14ac:dyDescent="0.25">
      <c r="A125" s="11">
        <v>39141</v>
      </c>
      <c r="B125" s="5">
        <f t="shared" si="51"/>
        <v>39</v>
      </c>
      <c r="C125" s="5">
        <f t="shared" si="52"/>
        <v>14</v>
      </c>
      <c r="D125" s="5">
        <f t="shared" si="53"/>
        <v>12</v>
      </c>
      <c r="E125" s="13"/>
      <c r="J125" s="8">
        <f t="shared" si="54"/>
        <v>89.717914686732414</v>
      </c>
      <c r="L125" s="8">
        <f t="shared" si="55"/>
        <v>5000</v>
      </c>
      <c r="M125" s="8">
        <f>IF(K125=0,M124+J125,M124+K125)</f>
        <v>173.59703813894271</v>
      </c>
      <c r="N125" s="8">
        <f t="shared" si="56"/>
        <v>9061.5093833599749</v>
      </c>
    </row>
    <row r="126" spans="1:14" x14ac:dyDescent="0.25">
      <c r="A126" s="11">
        <v>39172</v>
      </c>
      <c r="B126" s="5">
        <f t="shared" si="51"/>
        <v>39</v>
      </c>
      <c r="C126" s="5">
        <f t="shared" si="52"/>
        <v>14</v>
      </c>
      <c r="D126" s="5">
        <f t="shared" si="53"/>
        <v>12</v>
      </c>
      <c r="E126" s="13"/>
      <c r="J126" s="8">
        <f t="shared" si="54"/>
        <v>90.615093833599744</v>
      </c>
      <c r="L126" s="8">
        <f t="shared" si="55"/>
        <v>5000</v>
      </c>
      <c r="M126" s="8">
        <f t="shared" ref="M126:M135" si="57">IF(K126=0,M125+J126,M125+K126)</f>
        <v>264.21213197254247</v>
      </c>
      <c r="N126" s="8">
        <f t="shared" si="56"/>
        <v>9152.1244771935744</v>
      </c>
    </row>
    <row r="127" spans="1:14" x14ac:dyDescent="0.25">
      <c r="A127" s="11">
        <v>39202</v>
      </c>
      <c r="B127" s="5">
        <f t="shared" si="51"/>
        <v>40</v>
      </c>
      <c r="C127" s="5">
        <f t="shared" si="52"/>
        <v>15</v>
      </c>
      <c r="D127" s="5">
        <f t="shared" si="53"/>
        <v>12</v>
      </c>
      <c r="E127" s="13"/>
      <c r="J127" s="8">
        <f t="shared" si="54"/>
        <v>91.521244771935741</v>
      </c>
      <c r="L127" s="8">
        <f t="shared" si="55"/>
        <v>5000</v>
      </c>
      <c r="M127" s="8">
        <f t="shared" si="57"/>
        <v>355.73337674447822</v>
      </c>
      <c r="N127" s="8">
        <f t="shared" si="56"/>
        <v>9243.6457219655094</v>
      </c>
    </row>
    <row r="128" spans="1:14" x14ac:dyDescent="0.25">
      <c r="A128" s="11">
        <v>39233</v>
      </c>
      <c r="B128" s="5">
        <f t="shared" si="51"/>
        <v>40</v>
      </c>
      <c r="C128" s="5">
        <f t="shared" si="52"/>
        <v>15</v>
      </c>
      <c r="D128" s="5">
        <f t="shared" si="53"/>
        <v>12</v>
      </c>
      <c r="E128" s="13"/>
      <c r="J128" s="8">
        <f t="shared" si="54"/>
        <v>92.436457219655097</v>
      </c>
      <c r="L128" s="8">
        <f t="shared" si="55"/>
        <v>5000</v>
      </c>
      <c r="M128" s="8">
        <f t="shared" si="57"/>
        <v>448.16983396413332</v>
      </c>
      <c r="N128" s="8">
        <f t="shared" si="56"/>
        <v>9336.0821791851649</v>
      </c>
    </row>
    <row r="129" spans="1:14" x14ac:dyDescent="0.25">
      <c r="A129" s="11">
        <v>39263</v>
      </c>
      <c r="B129" s="5">
        <f t="shared" si="51"/>
        <v>40</v>
      </c>
      <c r="C129" s="5">
        <f t="shared" si="52"/>
        <v>15</v>
      </c>
      <c r="D129" s="5">
        <f t="shared" si="53"/>
        <v>12</v>
      </c>
      <c r="E129" s="13"/>
      <c r="J129" s="8">
        <f t="shared" si="54"/>
        <v>93.360821791851649</v>
      </c>
      <c r="L129" s="8">
        <f t="shared" si="55"/>
        <v>5000</v>
      </c>
      <c r="M129" s="8">
        <f t="shared" si="57"/>
        <v>541.53065575598498</v>
      </c>
      <c r="N129" s="8">
        <f t="shared" si="56"/>
        <v>9429.4430009770167</v>
      </c>
    </row>
    <row r="130" spans="1:14" x14ac:dyDescent="0.25">
      <c r="A130" s="11">
        <v>39294</v>
      </c>
      <c r="B130" s="5">
        <f t="shared" si="51"/>
        <v>40</v>
      </c>
      <c r="C130" s="5">
        <f t="shared" si="52"/>
        <v>15</v>
      </c>
      <c r="D130" s="5">
        <f t="shared" si="53"/>
        <v>12</v>
      </c>
      <c r="E130" s="13"/>
      <c r="J130" s="8">
        <f t="shared" si="54"/>
        <v>94.294430009770167</v>
      </c>
      <c r="L130" s="8">
        <f t="shared" si="55"/>
        <v>5000</v>
      </c>
      <c r="M130" s="8">
        <f t="shared" si="57"/>
        <v>635.82508576575515</v>
      </c>
      <c r="N130" s="8">
        <f t="shared" si="56"/>
        <v>9523.7374309867864</v>
      </c>
    </row>
    <row r="131" spans="1:14" x14ac:dyDescent="0.25">
      <c r="A131" s="11">
        <v>39325</v>
      </c>
      <c r="B131" s="5">
        <f t="shared" si="51"/>
        <v>40</v>
      </c>
      <c r="C131" s="5">
        <f t="shared" si="52"/>
        <v>15</v>
      </c>
      <c r="D131" s="5">
        <f t="shared" si="53"/>
        <v>12</v>
      </c>
      <c r="E131" s="13"/>
      <c r="J131" s="8">
        <f t="shared" si="54"/>
        <v>95.23737430986786</v>
      </c>
      <c r="L131" s="8">
        <f t="shared" si="55"/>
        <v>5000</v>
      </c>
      <c r="M131" s="8">
        <f t="shared" si="57"/>
        <v>731.06246007562299</v>
      </c>
      <c r="N131" s="8">
        <f t="shared" si="56"/>
        <v>9618.9748052966552</v>
      </c>
    </row>
    <row r="132" spans="1:14" x14ac:dyDescent="0.25">
      <c r="A132" s="11">
        <v>39355</v>
      </c>
      <c r="B132" s="5">
        <f t="shared" si="51"/>
        <v>40</v>
      </c>
      <c r="C132" s="5">
        <f t="shared" si="52"/>
        <v>15</v>
      </c>
      <c r="D132" s="5">
        <f t="shared" si="53"/>
        <v>12</v>
      </c>
      <c r="E132" s="13"/>
      <c r="J132" s="8">
        <f t="shared" si="54"/>
        <v>96.18974805296655</v>
      </c>
      <c r="L132" s="8">
        <f t="shared" si="55"/>
        <v>5000</v>
      </c>
      <c r="M132" s="8">
        <f t="shared" si="57"/>
        <v>827.25220812858959</v>
      </c>
      <c r="N132" s="8">
        <f t="shared" si="56"/>
        <v>9715.1645533496212</v>
      </c>
    </row>
    <row r="133" spans="1:14" x14ac:dyDescent="0.25">
      <c r="A133" s="11">
        <v>39386</v>
      </c>
      <c r="B133" s="5">
        <f t="shared" si="51"/>
        <v>40</v>
      </c>
      <c r="C133" s="5">
        <f t="shared" si="52"/>
        <v>15</v>
      </c>
      <c r="D133" s="5">
        <f t="shared" si="53"/>
        <v>12</v>
      </c>
      <c r="E133" s="13"/>
      <c r="J133" s="8">
        <f t="shared" si="54"/>
        <v>97.151645533496207</v>
      </c>
      <c r="L133" s="8">
        <f t="shared" si="55"/>
        <v>5000</v>
      </c>
      <c r="M133" s="8">
        <f t="shared" si="57"/>
        <v>924.40385366208579</v>
      </c>
      <c r="N133" s="8">
        <f t="shared" si="56"/>
        <v>9812.316198883118</v>
      </c>
    </row>
    <row r="134" spans="1:14" x14ac:dyDescent="0.25">
      <c r="A134" s="11">
        <v>39416</v>
      </c>
      <c r="B134" s="5">
        <f t="shared" ref="B134:B149" si="58">ROUND((A134-$B$1-210)/365,0)</f>
        <v>40</v>
      </c>
      <c r="C134" s="5">
        <f t="shared" ref="C134:C149" si="59">ROUND((A134-$C$1-210)/365,0)</f>
        <v>15</v>
      </c>
      <c r="D134" s="5">
        <f t="shared" ref="D134:D149" si="60">ROUND((A134-$D$1-210)/365,0)</f>
        <v>12</v>
      </c>
      <c r="E134" s="13"/>
      <c r="J134" s="8">
        <f t="shared" ref="J134:J149" si="61">N133*$J$1/12</f>
        <v>98.123161988831171</v>
      </c>
      <c r="L134" s="8">
        <f t="shared" si="55"/>
        <v>5000</v>
      </c>
      <c r="M134" s="8">
        <f t="shared" si="57"/>
        <v>1022.527015650917</v>
      </c>
      <c r="N134" s="8">
        <f t="shared" si="56"/>
        <v>9910.4393608719492</v>
      </c>
    </row>
    <row r="135" spans="1:14" x14ac:dyDescent="0.25">
      <c r="A135" s="11">
        <v>39447</v>
      </c>
      <c r="B135" s="5">
        <f t="shared" si="58"/>
        <v>40</v>
      </c>
      <c r="C135" s="5">
        <f t="shared" si="59"/>
        <v>15</v>
      </c>
      <c r="D135" s="5">
        <f t="shared" si="60"/>
        <v>12</v>
      </c>
      <c r="E135" s="13"/>
      <c r="J135" s="8">
        <f t="shared" si="61"/>
        <v>99.104393608719491</v>
      </c>
      <c r="L135" s="8">
        <f t="shared" si="55"/>
        <v>5000</v>
      </c>
      <c r="M135" s="8">
        <f t="shared" si="57"/>
        <v>1121.6314092596365</v>
      </c>
      <c r="N135" s="8">
        <f t="shared" si="56"/>
        <v>10009.543754480668</v>
      </c>
    </row>
    <row r="136" spans="1:14" x14ac:dyDescent="0.25">
      <c r="A136" s="11">
        <v>39478</v>
      </c>
      <c r="B136" s="5">
        <f t="shared" si="58"/>
        <v>40</v>
      </c>
      <c r="C136" s="5">
        <f t="shared" si="59"/>
        <v>15</v>
      </c>
      <c r="D136" s="5">
        <f t="shared" si="60"/>
        <v>12</v>
      </c>
      <c r="E136" s="13">
        <v>500</v>
      </c>
      <c r="J136" s="8">
        <f t="shared" si="61"/>
        <v>100.09543754480667</v>
      </c>
      <c r="L136" s="8">
        <f t="shared" si="55"/>
        <v>5500</v>
      </c>
      <c r="M136" s="8">
        <f>IF(K136=0,J136,K136)</f>
        <v>100.09543754480667</v>
      </c>
      <c r="N136" s="8">
        <f t="shared" si="56"/>
        <v>10609.639192025475</v>
      </c>
    </row>
    <row r="137" spans="1:14" x14ac:dyDescent="0.25">
      <c r="A137" s="11">
        <v>39507</v>
      </c>
      <c r="B137" s="5">
        <f t="shared" si="58"/>
        <v>40</v>
      </c>
      <c r="C137" s="5">
        <f t="shared" si="59"/>
        <v>15</v>
      </c>
      <c r="D137" s="5">
        <f t="shared" si="60"/>
        <v>13</v>
      </c>
      <c r="E137" s="13"/>
      <c r="J137" s="8">
        <f t="shared" si="61"/>
        <v>106.09639192025475</v>
      </c>
      <c r="L137" s="8">
        <f t="shared" ref="L137:L152" si="62">L136+E137</f>
        <v>5500</v>
      </c>
      <c r="M137" s="8">
        <f>IF(K137=0,M136+J137,M136+K137)</f>
        <v>206.1918294650614</v>
      </c>
      <c r="N137" s="8">
        <f t="shared" si="56"/>
        <v>10715.73558394573</v>
      </c>
    </row>
    <row r="138" spans="1:14" x14ac:dyDescent="0.25">
      <c r="A138" s="11">
        <v>39538</v>
      </c>
      <c r="B138" s="5">
        <f t="shared" si="58"/>
        <v>40</v>
      </c>
      <c r="C138" s="5">
        <f t="shared" si="59"/>
        <v>15</v>
      </c>
      <c r="D138" s="5">
        <f t="shared" si="60"/>
        <v>13</v>
      </c>
      <c r="E138" s="13"/>
      <c r="J138" s="8">
        <f t="shared" si="61"/>
        <v>107.1573558394573</v>
      </c>
      <c r="L138" s="8">
        <f t="shared" si="62"/>
        <v>5500</v>
      </c>
      <c r="M138" s="8">
        <f t="shared" ref="M138:M147" si="63">IF(K138=0,M137+J138,M137+K138)</f>
        <v>313.3491853045187</v>
      </c>
      <c r="N138" s="8">
        <f t="shared" si="56"/>
        <v>10822.892939785188</v>
      </c>
    </row>
    <row r="139" spans="1:14" x14ac:dyDescent="0.25">
      <c r="A139" s="11">
        <v>39568</v>
      </c>
      <c r="B139" s="5">
        <f t="shared" si="58"/>
        <v>41</v>
      </c>
      <c r="C139" s="5">
        <f t="shared" si="59"/>
        <v>16</v>
      </c>
      <c r="D139" s="5">
        <f t="shared" si="60"/>
        <v>13</v>
      </c>
      <c r="E139" s="13"/>
      <c r="J139" s="8">
        <f t="shared" si="61"/>
        <v>108.22892939785187</v>
      </c>
      <c r="L139" s="8">
        <f t="shared" si="62"/>
        <v>5500</v>
      </c>
      <c r="M139" s="8">
        <f t="shared" si="63"/>
        <v>421.57811470237056</v>
      </c>
      <c r="N139" s="8">
        <f t="shared" ref="N139:N154" si="64">IF(K139=0,N138+E139+F139+G139+H139+I139+J139,N138+E139+F139+G139+H139+I139+K139)</f>
        <v>10931.12186918304</v>
      </c>
    </row>
    <row r="140" spans="1:14" x14ac:dyDescent="0.25">
      <c r="A140" s="11">
        <v>39599</v>
      </c>
      <c r="B140" s="5">
        <f t="shared" si="58"/>
        <v>41</v>
      </c>
      <c r="C140" s="5">
        <f t="shared" si="59"/>
        <v>16</v>
      </c>
      <c r="D140" s="5">
        <f t="shared" si="60"/>
        <v>13</v>
      </c>
      <c r="E140" s="13"/>
      <c r="J140" s="8">
        <f t="shared" si="61"/>
        <v>109.31121869183039</v>
      </c>
      <c r="L140" s="8">
        <f t="shared" si="62"/>
        <v>5500</v>
      </c>
      <c r="M140" s="8">
        <f t="shared" si="63"/>
        <v>530.889333394201</v>
      </c>
      <c r="N140" s="8">
        <f t="shared" si="64"/>
        <v>11040.43308787487</v>
      </c>
    </row>
    <row r="141" spans="1:14" x14ac:dyDescent="0.25">
      <c r="A141" s="11">
        <v>39629</v>
      </c>
      <c r="B141" s="5">
        <f t="shared" si="58"/>
        <v>41</v>
      </c>
      <c r="C141" s="5">
        <f t="shared" si="59"/>
        <v>16</v>
      </c>
      <c r="D141" s="5">
        <f t="shared" si="60"/>
        <v>13</v>
      </c>
      <c r="E141" s="13"/>
      <c r="J141" s="8">
        <f t="shared" si="61"/>
        <v>110.40433087874869</v>
      </c>
      <c r="L141" s="8">
        <f t="shared" si="62"/>
        <v>5500</v>
      </c>
      <c r="M141" s="8">
        <f t="shared" si="63"/>
        <v>641.29366427294974</v>
      </c>
      <c r="N141" s="8">
        <f t="shared" si="64"/>
        <v>11150.837418753619</v>
      </c>
    </row>
    <row r="142" spans="1:14" x14ac:dyDescent="0.25">
      <c r="A142" s="11">
        <v>39660</v>
      </c>
      <c r="B142" s="5">
        <f t="shared" si="58"/>
        <v>41</v>
      </c>
      <c r="C142" s="5">
        <f t="shared" si="59"/>
        <v>16</v>
      </c>
      <c r="D142" s="5">
        <f t="shared" si="60"/>
        <v>13</v>
      </c>
      <c r="E142" s="13"/>
      <c r="J142" s="8">
        <f t="shared" si="61"/>
        <v>111.50837418753618</v>
      </c>
      <c r="L142" s="8">
        <f t="shared" si="62"/>
        <v>5500</v>
      </c>
      <c r="M142" s="8">
        <f t="shared" si="63"/>
        <v>752.80203846048596</v>
      </c>
      <c r="N142" s="8">
        <f t="shared" si="64"/>
        <v>11262.345792941156</v>
      </c>
    </row>
    <row r="143" spans="1:14" x14ac:dyDescent="0.25">
      <c r="A143" s="11">
        <v>39691</v>
      </c>
      <c r="B143" s="5">
        <f t="shared" si="58"/>
        <v>41</v>
      </c>
      <c r="C143" s="5">
        <f t="shared" si="59"/>
        <v>16</v>
      </c>
      <c r="D143" s="5">
        <f t="shared" si="60"/>
        <v>13</v>
      </c>
      <c r="E143" s="13"/>
      <c r="J143" s="8">
        <f t="shared" si="61"/>
        <v>112.62345792941154</v>
      </c>
      <c r="L143" s="8">
        <f t="shared" si="62"/>
        <v>5500</v>
      </c>
      <c r="M143" s="8">
        <f t="shared" si="63"/>
        <v>865.42549638989749</v>
      </c>
      <c r="N143" s="8">
        <f t="shared" si="64"/>
        <v>11374.969250870568</v>
      </c>
    </row>
    <row r="144" spans="1:14" x14ac:dyDescent="0.25">
      <c r="A144" s="11">
        <v>39721</v>
      </c>
      <c r="B144" s="5">
        <f t="shared" si="58"/>
        <v>41</v>
      </c>
      <c r="C144" s="5">
        <f t="shared" si="59"/>
        <v>16</v>
      </c>
      <c r="D144" s="5">
        <f t="shared" si="60"/>
        <v>13</v>
      </c>
      <c r="E144" s="13"/>
      <c r="J144" s="8">
        <f t="shared" si="61"/>
        <v>113.74969250870568</v>
      </c>
      <c r="L144" s="8">
        <f t="shared" si="62"/>
        <v>5500</v>
      </c>
      <c r="M144" s="8">
        <f t="shared" si="63"/>
        <v>979.17518889860321</v>
      </c>
      <c r="N144" s="8">
        <f t="shared" si="64"/>
        <v>11488.718943379274</v>
      </c>
    </row>
    <row r="145" spans="1:14" x14ac:dyDescent="0.25">
      <c r="A145" s="11">
        <v>39752</v>
      </c>
      <c r="B145" s="5">
        <f t="shared" si="58"/>
        <v>41</v>
      </c>
      <c r="C145" s="5">
        <f t="shared" si="59"/>
        <v>16</v>
      </c>
      <c r="D145" s="5">
        <f t="shared" si="60"/>
        <v>13</v>
      </c>
      <c r="E145" s="13"/>
      <c r="J145" s="8">
        <f t="shared" si="61"/>
        <v>114.88718943379274</v>
      </c>
      <c r="L145" s="8">
        <f t="shared" si="62"/>
        <v>5500</v>
      </c>
      <c r="M145" s="8">
        <f t="shared" si="63"/>
        <v>1094.0623783323958</v>
      </c>
      <c r="N145" s="8">
        <f t="shared" si="64"/>
        <v>11603.606132813067</v>
      </c>
    </row>
    <row r="146" spans="1:14" x14ac:dyDescent="0.25">
      <c r="A146" s="11">
        <v>39782</v>
      </c>
      <c r="B146" s="5">
        <f t="shared" si="58"/>
        <v>41</v>
      </c>
      <c r="C146" s="5">
        <f t="shared" si="59"/>
        <v>16</v>
      </c>
      <c r="D146" s="5">
        <f t="shared" si="60"/>
        <v>13</v>
      </c>
      <c r="E146" s="13"/>
      <c r="J146" s="8">
        <f t="shared" si="61"/>
        <v>116.03606132813066</v>
      </c>
      <c r="L146" s="8">
        <f t="shared" si="62"/>
        <v>5500</v>
      </c>
      <c r="M146" s="8">
        <f t="shared" si="63"/>
        <v>1210.0984396605265</v>
      </c>
      <c r="N146" s="8">
        <f t="shared" si="64"/>
        <v>11719.642194141197</v>
      </c>
    </row>
    <row r="147" spans="1:14" x14ac:dyDescent="0.25">
      <c r="A147" s="11">
        <v>39813</v>
      </c>
      <c r="B147" s="5">
        <f t="shared" si="58"/>
        <v>41</v>
      </c>
      <c r="C147" s="5">
        <f t="shared" si="59"/>
        <v>16</v>
      </c>
      <c r="D147" s="5">
        <f t="shared" si="60"/>
        <v>13</v>
      </c>
      <c r="E147" s="13"/>
      <c r="J147" s="8">
        <f t="shared" si="61"/>
        <v>117.19642194141197</v>
      </c>
      <c r="L147" s="8">
        <f t="shared" si="62"/>
        <v>5500</v>
      </c>
      <c r="M147" s="8">
        <f t="shared" si="63"/>
        <v>1327.2948616019385</v>
      </c>
      <c r="N147" s="8">
        <f t="shared" si="64"/>
        <v>11836.838616082608</v>
      </c>
    </row>
    <row r="148" spans="1:14" x14ac:dyDescent="0.25">
      <c r="A148" s="11">
        <v>39844</v>
      </c>
      <c r="B148" s="5">
        <f t="shared" si="58"/>
        <v>41</v>
      </c>
      <c r="C148" s="5">
        <f t="shared" si="59"/>
        <v>16</v>
      </c>
      <c r="D148" s="5">
        <f t="shared" si="60"/>
        <v>13</v>
      </c>
      <c r="E148" s="13">
        <v>500</v>
      </c>
      <c r="J148" s="8">
        <f t="shared" si="61"/>
        <v>118.36838616082609</v>
      </c>
      <c r="L148" s="8">
        <f t="shared" si="62"/>
        <v>6000</v>
      </c>
      <c r="M148" s="8">
        <f>IF(K148=0,J148,K148)</f>
        <v>118.36838616082609</v>
      </c>
      <c r="N148" s="8">
        <f t="shared" si="64"/>
        <v>12455.207002243435</v>
      </c>
    </row>
    <row r="149" spans="1:14" x14ac:dyDescent="0.25">
      <c r="A149" s="11">
        <v>39872</v>
      </c>
      <c r="B149" s="5">
        <f t="shared" si="58"/>
        <v>41</v>
      </c>
      <c r="C149" s="5">
        <f t="shared" si="59"/>
        <v>16</v>
      </c>
      <c r="D149" s="5">
        <f t="shared" si="60"/>
        <v>14</v>
      </c>
      <c r="E149" s="13"/>
      <c r="J149" s="8">
        <f t="shared" si="61"/>
        <v>124.55207002243435</v>
      </c>
      <c r="L149" s="8">
        <f t="shared" si="62"/>
        <v>6000</v>
      </c>
      <c r="M149" s="8">
        <f>IF(K149=0,M148+J149,M148+K149)</f>
        <v>242.92045618326046</v>
      </c>
      <c r="N149" s="8">
        <f t="shared" si="64"/>
        <v>12579.75907226587</v>
      </c>
    </row>
    <row r="150" spans="1:14" x14ac:dyDescent="0.25">
      <c r="A150" s="11">
        <v>39903</v>
      </c>
      <c r="B150" s="5">
        <f t="shared" ref="B150:B165" si="65">ROUND((A150-$B$1-210)/365,0)</f>
        <v>41</v>
      </c>
      <c r="C150" s="5">
        <f t="shared" ref="C150:C165" si="66">ROUND((A150-$C$1-210)/365,0)</f>
        <v>16</v>
      </c>
      <c r="D150" s="5">
        <f t="shared" ref="D150:D165" si="67">ROUND((A150-$D$1-210)/365,0)</f>
        <v>14</v>
      </c>
      <c r="E150" s="13"/>
      <c r="J150" s="8">
        <f t="shared" ref="J150:J165" si="68">N149*$J$1/12</f>
        <v>125.7975907226587</v>
      </c>
      <c r="L150" s="8">
        <f t="shared" si="62"/>
        <v>6000</v>
      </c>
      <c r="M150" s="8">
        <f t="shared" ref="M150:M159" si="69">IF(K150=0,M149+J150,M149+K150)</f>
        <v>368.71804690591915</v>
      </c>
      <c r="N150" s="8">
        <f t="shared" si="64"/>
        <v>12705.556662988529</v>
      </c>
    </row>
    <row r="151" spans="1:14" x14ac:dyDescent="0.25">
      <c r="A151" s="11">
        <v>39933</v>
      </c>
      <c r="B151" s="5">
        <f t="shared" si="65"/>
        <v>42</v>
      </c>
      <c r="C151" s="5">
        <f t="shared" si="66"/>
        <v>17</v>
      </c>
      <c r="D151" s="5">
        <f t="shared" si="67"/>
        <v>14</v>
      </c>
      <c r="E151" s="13"/>
      <c r="J151" s="8">
        <f t="shared" si="68"/>
        <v>127.05556662988528</v>
      </c>
      <c r="L151" s="8">
        <f t="shared" si="62"/>
        <v>6000</v>
      </c>
      <c r="M151" s="8">
        <f t="shared" si="69"/>
        <v>495.77361353580443</v>
      </c>
      <c r="N151" s="8">
        <f t="shared" si="64"/>
        <v>12832.612229618415</v>
      </c>
    </row>
    <row r="152" spans="1:14" x14ac:dyDescent="0.25">
      <c r="A152" s="11">
        <v>39964</v>
      </c>
      <c r="B152" s="5">
        <f t="shared" si="65"/>
        <v>42</v>
      </c>
      <c r="C152" s="5">
        <f t="shared" si="66"/>
        <v>17</v>
      </c>
      <c r="D152" s="5">
        <f t="shared" si="67"/>
        <v>14</v>
      </c>
      <c r="E152" s="13"/>
      <c r="J152" s="8">
        <f t="shared" si="68"/>
        <v>128.32612229618414</v>
      </c>
      <c r="L152" s="8">
        <f t="shared" si="62"/>
        <v>6000</v>
      </c>
      <c r="M152" s="8">
        <f t="shared" si="69"/>
        <v>624.0997358319886</v>
      </c>
      <c r="N152" s="8">
        <f t="shared" si="64"/>
        <v>12960.938351914599</v>
      </c>
    </row>
    <row r="153" spans="1:14" x14ac:dyDescent="0.25">
      <c r="A153" s="11">
        <v>39994</v>
      </c>
      <c r="B153" s="5">
        <f t="shared" si="65"/>
        <v>42</v>
      </c>
      <c r="C153" s="5">
        <f t="shared" si="66"/>
        <v>17</v>
      </c>
      <c r="D153" s="5">
        <f t="shared" si="67"/>
        <v>14</v>
      </c>
      <c r="E153" s="13"/>
      <c r="J153" s="8">
        <f t="shared" si="68"/>
        <v>129.60938351914601</v>
      </c>
      <c r="L153" s="8">
        <f t="shared" ref="L153:L168" si="70">L152+E153</f>
        <v>6000</v>
      </c>
      <c r="M153" s="8">
        <f t="shared" si="69"/>
        <v>753.70911935113463</v>
      </c>
      <c r="N153" s="8">
        <f t="shared" si="64"/>
        <v>13090.547735433745</v>
      </c>
    </row>
    <row r="154" spans="1:14" x14ac:dyDescent="0.25">
      <c r="A154" s="11">
        <v>40025</v>
      </c>
      <c r="B154" s="5">
        <f t="shared" si="65"/>
        <v>42</v>
      </c>
      <c r="C154" s="5">
        <f t="shared" si="66"/>
        <v>17</v>
      </c>
      <c r="D154" s="5">
        <f t="shared" si="67"/>
        <v>14</v>
      </c>
      <c r="E154" s="13"/>
      <c r="J154" s="8">
        <f t="shared" si="68"/>
        <v>130.90547735433745</v>
      </c>
      <c r="L154" s="8">
        <f t="shared" si="70"/>
        <v>6000</v>
      </c>
      <c r="M154" s="8">
        <f t="shared" si="69"/>
        <v>884.61459670547208</v>
      </c>
      <c r="N154" s="8">
        <f t="shared" si="64"/>
        <v>13221.453212788083</v>
      </c>
    </row>
    <row r="155" spans="1:14" x14ac:dyDescent="0.25">
      <c r="A155" s="11">
        <v>40056</v>
      </c>
      <c r="B155" s="5">
        <f t="shared" si="65"/>
        <v>42</v>
      </c>
      <c r="C155" s="5">
        <f t="shared" si="66"/>
        <v>17</v>
      </c>
      <c r="D155" s="5">
        <f t="shared" si="67"/>
        <v>14</v>
      </c>
      <c r="E155" s="13"/>
      <c r="J155" s="8">
        <f t="shared" si="68"/>
        <v>132.21453212788083</v>
      </c>
      <c r="L155" s="8">
        <f t="shared" si="70"/>
        <v>6000</v>
      </c>
      <c r="M155" s="8">
        <f t="shared" si="69"/>
        <v>1016.8291288333529</v>
      </c>
      <c r="N155" s="8">
        <f t="shared" ref="N155:N170" si="71">IF(K155=0,N154+E155+F155+G155+H155+I155+J155,N154+E155+F155+G155+H155+I155+K155)</f>
        <v>13353.667744915963</v>
      </c>
    </row>
    <row r="156" spans="1:14" x14ac:dyDescent="0.25">
      <c r="A156" s="11">
        <v>40086</v>
      </c>
      <c r="B156" s="5">
        <f t="shared" si="65"/>
        <v>42</v>
      </c>
      <c r="C156" s="5">
        <f t="shared" si="66"/>
        <v>17</v>
      </c>
      <c r="D156" s="5">
        <f t="shared" si="67"/>
        <v>14</v>
      </c>
      <c r="E156" s="13"/>
      <c r="J156" s="8">
        <f t="shared" si="68"/>
        <v>133.53667744915961</v>
      </c>
      <c r="L156" s="8">
        <f t="shared" si="70"/>
        <v>6000</v>
      </c>
      <c r="M156" s="8">
        <f t="shared" si="69"/>
        <v>1150.3658062825125</v>
      </c>
      <c r="N156" s="8">
        <f t="shared" si="71"/>
        <v>13487.204422365123</v>
      </c>
    </row>
    <row r="157" spans="1:14" x14ac:dyDescent="0.25">
      <c r="A157" s="11">
        <v>40117</v>
      </c>
      <c r="B157" s="5">
        <f t="shared" si="65"/>
        <v>42</v>
      </c>
      <c r="C157" s="5">
        <f t="shared" si="66"/>
        <v>17</v>
      </c>
      <c r="D157" s="5">
        <f t="shared" si="67"/>
        <v>14</v>
      </c>
      <c r="E157" s="13"/>
      <c r="J157" s="8">
        <f t="shared" si="68"/>
        <v>134.87204422365122</v>
      </c>
      <c r="L157" s="8">
        <f t="shared" si="70"/>
        <v>6000</v>
      </c>
      <c r="M157" s="8">
        <f t="shared" si="69"/>
        <v>1285.2378505061638</v>
      </c>
      <c r="N157" s="8">
        <f t="shared" si="71"/>
        <v>13622.076466588775</v>
      </c>
    </row>
    <row r="158" spans="1:14" x14ac:dyDescent="0.25">
      <c r="A158" s="11">
        <v>40147</v>
      </c>
      <c r="B158" s="5">
        <f t="shared" si="65"/>
        <v>42</v>
      </c>
      <c r="C158" s="5">
        <f t="shared" si="66"/>
        <v>17</v>
      </c>
      <c r="D158" s="5">
        <f t="shared" si="67"/>
        <v>14</v>
      </c>
      <c r="E158" s="13"/>
      <c r="J158" s="8">
        <f t="shared" si="68"/>
        <v>136.22076466588774</v>
      </c>
      <c r="L158" s="8">
        <f t="shared" si="70"/>
        <v>6000</v>
      </c>
      <c r="M158" s="8">
        <f t="shared" si="69"/>
        <v>1421.4586151720516</v>
      </c>
      <c r="N158" s="8">
        <f t="shared" si="71"/>
        <v>13758.297231254663</v>
      </c>
    </row>
    <row r="159" spans="1:14" x14ac:dyDescent="0.25">
      <c r="A159" s="11">
        <v>40178</v>
      </c>
      <c r="B159" s="5">
        <f t="shared" si="65"/>
        <v>42</v>
      </c>
      <c r="C159" s="5">
        <f t="shared" si="66"/>
        <v>17</v>
      </c>
      <c r="D159" s="5">
        <f t="shared" si="67"/>
        <v>14</v>
      </c>
      <c r="E159" s="13"/>
      <c r="J159" s="8">
        <f t="shared" si="68"/>
        <v>137.58297231254662</v>
      </c>
      <c r="L159" s="8">
        <f t="shared" si="70"/>
        <v>6000</v>
      </c>
      <c r="M159" s="8">
        <f t="shared" si="69"/>
        <v>1559.0415874845983</v>
      </c>
      <c r="N159" s="8">
        <f t="shared" si="71"/>
        <v>13895.880203567209</v>
      </c>
    </row>
    <row r="160" spans="1:14" x14ac:dyDescent="0.25">
      <c r="A160" s="11">
        <v>40209</v>
      </c>
      <c r="B160" s="5">
        <f t="shared" si="65"/>
        <v>42</v>
      </c>
      <c r="C160" s="5">
        <f t="shared" si="66"/>
        <v>17</v>
      </c>
      <c r="D160" s="5">
        <f t="shared" si="67"/>
        <v>14</v>
      </c>
      <c r="E160" s="13">
        <v>500</v>
      </c>
      <c r="J160" s="8">
        <f t="shared" si="68"/>
        <v>138.95880203567208</v>
      </c>
      <c r="L160" s="8">
        <f t="shared" si="70"/>
        <v>6500</v>
      </c>
      <c r="M160" s="8">
        <f>IF(K160=0,J160,K160)</f>
        <v>138.95880203567208</v>
      </c>
      <c r="N160" s="8">
        <f t="shared" si="71"/>
        <v>14534.83900560288</v>
      </c>
    </row>
    <row r="161" spans="1:14" x14ac:dyDescent="0.25">
      <c r="A161" s="11">
        <v>40237</v>
      </c>
      <c r="B161" s="5">
        <f t="shared" si="65"/>
        <v>42</v>
      </c>
      <c r="C161" s="5">
        <f t="shared" si="66"/>
        <v>17</v>
      </c>
      <c r="D161" s="5">
        <f t="shared" si="67"/>
        <v>15</v>
      </c>
      <c r="E161" s="13"/>
      <c r="J161" s="8">
        <f t="shared" si="68"/>
        <v>145.34839005602879</v>
      </c>
      <c r="L161" s="8">
        <f t="shared" si="70"/>
        <v>6500</v>
      </c>
      <c r="M161" s="8">
        <f>IF(K161=0,M160+J161,M160+K161)</f>
        <v>284.30719209170087</v>
      </c>
      <c r="N161" s="8">
        <f t="shared" si="71"/>
        <v>14680.18739565891</v>
      </c>
    </row>
    <row r="162" spans="1:14" x14ac:dyDescent="0.25">
      <c r="A162" s="11">
        <v>40268</v>
      </c>
      <c r="B162" s="5">
        <f t="shared" si="65"/>
        <v>42</v>
      </c>
      <c r="C162" s="5">
        <f t="shared" si="66"/>
        <v>17</v>
      </c>
      <c r="D162" s="5">
        <f t="shared" si="67"/>
        <v>15</v>
      </c>
      <c r="E162" s="13"/>
      <c r="J162" s="8">
        <f t="shared" si="68"/>
        <v>146.80187395658911</v>
      </c>
      <c r="L162" s="8">
        <f t="shared" si="70"/>
        <v>6500</v>
      </c>
      <c r="M162" s="8">
        <f t="shared" ref="M162:M171" si="72">IF(K162=0,M161+J162,M161+K162)</f>
        <v>431.10906604828995</v>
      </c>
      <c r="N162" s="8">
        <f t="shared" si="71"/>
        <v>14826.989269615498</v>
      </c>
    </row>
    <row r="163" spans="1:14" x14ac:dyDescent="0.25">
      <c r="A163" s="11">
        <v>40298</v>
      </c>
      <c r="B163" s="5">
        <f t="shared" si="65"/>
        <v>43</v>
      </c>
      <c r="C163" s="5">
        <f t="shared" si="66"/>
        <v>18</v>
      </c>
      <c r="D163" s="5">
        <f t="shared" si="67"/>
        <v>15</v>
      </c>
      <c r="E163" s="13"/>
      <c r="J163" s="8">
        <f t="shared" si="68"/>
        <v>148.26989269615498</v>
      </c>
      <c r="L163" s="8">
        <f t="shared" si="70"/>
        <v>6500</v>
      </c>
      <c r="M163" s="8">
        <f t="shared" si="72"/>
        <v>579.37895874444496</v>
      </c>
      <c r="N163" s="8">
        <f t="shared" si="71"/>
        <v>14975.259162311653</v>
      </c>
    </row>
    <row r="164" spans="1:14" x14ac:dyDescent="0.25">
      <c r="A164" s="11">
        <v>40329</v>
      </c>
      <c r="B164" s="5">
        <f t="shared" si="65"/>
        <v>43</v>
      </c>
      <c r="C164" s="5">
        <f t="shared" si="66"/>
        <v>18</v>
      </c>
      <c r="D164" s="5">
        <f t="shared" si="67"/>
        <v>15</v>
      </c>
      <c r="E164" s="13"/>
      <c r="J164" s="8">
        <f t="shared" si="68"/>
        <v>149.75259162311653</v>
      </c>
      <c r="L164" s="8">
        <f t="shared" si="70"/>
        <v>6500</v>
      </c>
      <c r="M164" s="8">
        <f t="shared" si="72"/>
        <v>729.13155036756143</v>
      </c>
      <c r="N164" s="8">
        <f t="shared" si="71"/>
        <v>15125.01175393477</v>
      </c>
    </row>
    <row r="165" spans="1:14" x14ac:dyDescent="0.25">
      <c r="A165" s="11">
        <v>40359</v>
      </c>
      <c r="B165" s="5">
        <f t="shared" si="65"/>
        <v>43</v>
      </c>
      <c r="C165" s="5">
        <f t="shared" si="66"/>
        <v>18</v>
      </c>
      <c r="D165" s="5">
        <f t="shared" si="67"/>
        <v>15</v>
      </c>
      <c r="E165" s="13"/>
      <c r="J165" s="8">
        <f t="shared" si="68"/>
        <v>151.25011753934771</v>
      </c>
      <c r="L165" s="8">
        <f t="shared" si="70"/>
        <v>6500</v>
      </c>
      <c r="M165" s="8">
        <f t="shared" si="72"/>
        <v>880.38166790690912</v>
      </c>
      <c r="N165" s="8">
        <f t="shared" si="71"/>
        <v>15276.261871474118</v>
      </c>
    </row>
    <row r="166" spans="1:14" x14ac:dyDescent="0.25">
      <c r="A166" s="11">
        <v>40390</v>
      </c>
      <c r="B166" s="5">
        <f t="shared" ref="B166:B181" si="73">ROUND((A166-$B$1-210)/365,0)</f>
        <v>43</v>
      </c>
      <c r="C166" s="5">
        <f t="shared" ref="C166:C181" si="74">ROUND((A166-$C$1-210)/365,0)</f>
        <v>18</v>
      </c>
      <c r="D166" s="5">
        <f t="shared" ref="D166:D181" si="75">ROUND((A166-$D$1-210)/365,0)</f>
        <v>15</v>
      </c>
      <c r="E166" s="13"/>
      <c r="J166" s="8">
        <f t="shared" ref="J166:J181" si="76">N165*$J$1/12</f>
        <v>152.76261871474119</v>
      </c>
      <c r="L166" s="8">
        <f t="shared" si="70"/>
        <v>6500</v>
      </c>
      <c r="M166" s="8">
        <f t="shared" si="72"/>
        <v>1033.1442866216503</v>
      </c>
      <c r="N166" s="8">
        <f t="shared" si="71"/>
        <v>15429.02449018886</v>
      </c>
    </row>
    <row r="167" spans="1:14" x14ac:dyDescent="0.25">
      <c r="A167" s="11">
        <v>40421</v>
      </c>
      <c r="B167" s="5">
        <f t="shared" si="73"/>
        <v>43</v>
      </c>
      <c r="C167" s="5">
        <f t="shared" si="74"/>
        <v>18</v>
      </c>
      <c r="D167" s="5">
        <f t="shared" si="75"/>
        <v>15</v>
      </c>
      <c r="E167" s="13"/>
      <c r="J167" s="8">
        <f t="shared" si="76"/>
        <v>154.2902449018886</v>
      </c>
      <c r="L167" s="8">
        <f t="shared" si="70"/>
        <v>6500</v>
      </c>
      <c r="M167" s="8">
        <f t="shared" si="72"/>
        <v>1187.4345315235389</v>
      </c>
      <c r="N167" s="8">
        <f t="shared" si="71"/>
        <v>15583.314735090749</v>
      </c>
    </row>
    <row r="168" spans="1:14" x14ac:dyDescent="0.25">
      <c r="A168" s="11">
        <v>40451</v>
      </c>
      <c r="B168" s="5">
        <f t="shared" si="73"/>
        <v>43</v>
      </c>
      <c r="C168" s="5">
        <f t="shared" si="74"/>
        <v>18</v>
      </c>
      <c r="D168" s="5">
        <f t="shared" si="75"/>
        <v>15</v>
      </c>
      <c r="E168" s="13"/>
      <c r="J168" s="8">
        <f t="shared" si="76"/>
        <v>155.8331473509075</v>
      </c>
      <c r="L168" s="8">
        <f t="shared" si="70"/>
        <v>6500</v>
      </c>
      <c r="M168" s="8">
        <f t="shared" si="72"/>
        <v>1343.2676788744463</v>
      </c>
      <c r="N168" s="8">
        <f t="shared" si="71"/>
        <v>15739.147882441657</v>
      </c>
    </row>
    <row r="169" spans="1:14" x14ac:dyDescent="0.25">
      <c r="A169" s="11">
        <v>40482</v>
      </c>
      <c r="B169" s="5">
        <f t="shared" si="73"/>
        <v>43</v>
      </c>
      <c r="C169" s="5">
        <f t="shared" si="74"/>
        <v>18</v>
      </c>
      <c r="D169" s="5">
        <f t="shared" si="75"/>
        <v>15</v>
      </c>
      <c r="E169" s="13"/>
      <c r="J169" s="8">
        <f t="shared" si="76"/>
        <v>157.39147882441657</v>
      </c>
      <c r="L169" s="8">
        <f t="shared" ref="L169:L184" si="77">L168+E169</f>
        <v>6500</v>
      </c>
      <c r="M169" s="8">
        <f t="shared" si="72"/>
        <v>1500.6591576988628</v>
      </c>
      <c r="N169" s="8">
        <f t="shared" si="71"/>
        <v>15896.539361266074</v>
      </c>
    </row>
    <row r="170" spans="1:14" x14ac:dyDescent="0.25">
      <c r="A170" s="11">
        <v>40512</v>
      </c>
      <c r="B170" s="5">
        <f t="shared" si="73"/>
        <v>43</v>
      </c>
      <c r="C170" s="5">
        <f t="shared" si="74"/>
        <v>18</v>
      </c>
      <c r="D170" s="5">
        <f t="shared" si="75"/>
        <v>15</v>
      </c>
      <c r="E170" s="13"/>
      <c r="J170" s="8">
        <f t="shared" si="76"/>
        <v>158.96539361266073</v>
      </c>
      <c r="L170" s="8">
        <f t="shared" si="77"/>
        <v>6500</v>
      </c>
      <c r="M170" s="8">
        <f t="shared" si="72"/>
        <v>1659.6245513115236</v>
      </c>
      <c r="N170" s="8">
        <f t="shared" si="71"/>
        <v>16055.504754878735</v>
      </c>
    </row>
    <row r="171" spans="1:14" x14ac:dyDescent="0.25">
      <c r="A171" s="11">
        <v>40543</v>
      </c>
      <c r="B171" s="5">
        <f t="shared" si="73"/>
        <v>43</v>
      </c>
      <c r="C171" s="5">
        <f t="shared" si="74"/>
        <v>18</v>
      </c>
      <c r="D171" s="5">
        <f t="shared" si="75"/>
        <v>15</v>
      </c>
      <c r="E171" s="13"/>
      <c r="J171" s="8">
        <f t="shared" si="76"/>
        <v>160.55504754878734</v>
      </c>
      <c r="L171" s="8">
        <f t="shared" si="77"/>
        <v>6500</v>
      </c>
      <c r="M171" s="8">
        <f t="shared" si="72"/>
        <v>1820.179598860311</v>
      </c>
      <c r="N171" s="8">
        <f t="shared" ref="N171:N186" si="78">IF(K171=0,N170+E171+F171+G171+H171+I171+J171,N170+E171+F171+G171+H171+I171+K171)</f>
        <v>16216.059802427522</v>
      </c>
    </row>
    <row r="172" spans="1:14" x14ac:dyDescent="0.25">
      <c r="A172" s="11">
        <v>40574</v>
      </c>
      <c r="B172" s="5">
        <f t="shared" si="73"/>
        <v>43</v>
      </c>
      <c r="C172" s="5">
        <f t="shared" si="74"/>
        <v>18</v>
      </c>
      <c r="D172" s="5">
        <f t="shared" si="75"/>
        <v>15</v>
      </c>
      <c r="E172" s="13">
        <v>500</v>
      </c>
      <c r="J172" s="8">
        <f t="shared" si="76"/>
        <v>162.16059802427523</v>
      </c>
      <c r="L172" s="8">
        <f t="shared" si="77"/>
        <v>7000</v>
      </c>
      <c r="M172" s="8">
        <f>IF(K172=0,J172,K172)</f>
        <v>162.16059802427523</v>
      </c>
      <c r="N172" s="8">
        <f t="shared" si="78"/>
        <v>16878.220400451799</v>
      </c>
    </row>
    <row r="173" spans="1:14" x14ac:dyDescent="0.25">
      <c r="A173" s="11">
        <v>40602</v>
      </c>
      <c r="B173" s="5">
        <f t="shared" si="73"/>
        <v>43</v>
      </c>
      <c r="C173" s="5">
        <f t="shared" si="74"/>
        <v>18</v>
      </c>
      <c r="D173" s="5">
        <f t="shared" si="75"/>
        <v>16</v>
      </c>
      <c r="E173" s="13"/>
      <c r="J173" s="8">
        <f t="shared" si="76"/>
        <v>168.78220400451798</v>
      </c>
      <c r="L173" s="8">
        <f t="shared" si="77"/>
        <v>7000</v>
      </c>
      <c r="M173" s="8">
        <f>IF(K173=0,M172+J173,M172+K173)</f>
        <v>330.94280202879321</v>
      </c>
      <c r="N173" s="8">
        <f t="shared" si="78"/>
        <v>17047.002604456316</v>
      </c>
    </row>
    <row r="174" spans="1:14" x14ac:dyDescent="0.25">
      <c r="A174" s="11">
        <v>40633</v>
      </c>
      <c r="B174" s="5">
        <f t="shared" si="73"/>
        <v>43</v>
      </c>
      <c r="C174" s="5">
        <f t="shared" si="74"/>
        <v>18</v>
      </c>
      <c r="D174" s="5">
        <f t="shared" si="75"/>
        <v>16</v>
      </c>
      <c r="E174" s="13"/>
      <c r="J174" s="8">
        <f t="shared" si="76"/>
        <v>170.47002604456316</v>
      </c>
      <c r="L174" s="8">
        <f t="shared" si="77"/>
        <v>7000</v>
      </c>
      <c r="M174" s="8">
        <f t="shared" ref="M174:M183" si="79">IF(K174=0,M173+J174,M173+K174)</f>
        <v>501.41282807335637</v>
      </c>
      <c r="N174" s="8">
        <f t="shared" si="78"/>
        <v>17217.472630500881</v>
      </c>
    </row>
    <row r="175" spans="1:14" x14ac:dyDescent="0.25">
      <c r="A175" s="11">
        <v>40663</v>
      </c>
      <c r="B175" s="5">
        <f t="shared" si="73"/>
        <v>44</v>
      </c>
      <c r="C175" s="5">
        <f t="shared" si="74"/>
        <v>19</v>
      </c>
      <c r="D175" s="5">
        <f t="shared" si="75"/>
        <v>16</v>
      </c>
      <c r="E175" s="13"/>
      <c r="J175" s="8">
        <f t="shared" si="76"/>
        <v>172.17472630500879</v>
      </c>
      <c r="L175" s="8">
        <f t="shared" si="77"/>
        <v>7000</v>
      </c>
      <c r="M175" s="8">
        <f t="shared" si="79"/>
        <v>673.58755437836521</v>
      </c>
      <c r="N175" s="8">
        <f t="shared" si="78"/>
        <v>17389.64735680589</v>
      </c>
    </row>
    <row r="176" spans="1:14" x14ac:dyDescent="0.25">
      <c r="A176" s="11">
        <v>40694</v>
      </c>
      <c r="B176" s="5">
        <f t="shared" si="73"/>
        <v>44</v>
      </c>
      <c r="C176" s="5">
        <f t="shared" si="74"/>
        <v>19</v>
      </c>
      <c r="D176" s="5">
        <f t="shared" si="75"/>
        <v>16</v>
      </c>
      <c r="E176" s="13"/>
      <c r="J176" s="8">
        <f t="shared" si="76"/>
        <v>173.89647356805889</v>
      </c>
      <c r="L176" s="8">
        <f t="shared" si="77"/>
        <v>7000</v>
      </c>
      <c r="M176" s="8">
        <f t="shared" si="79"/>
        <v>847.48402794642413</v>
      </c>
      <c r="N176" s="8">
        <f t="shared" si="78"/>
        <v>17563.54383037395</v>
      </c>
    </row>
    <row r="177" spans="1:14" x14ac:dyDescent="0.25">
      <c r="A177" s="11">
        <v>40724</v>
      </c>
      <c r="B177" s="5">
        <f t="shared" si="73"/>
        <v>44</v>
      </c>
      <c r="C177" s="5">
        <f t="shared" si="74"/>
        <v>19</v>
      </c>
      <c r="D177" s="5">
        <f t="shared" si="75"/>
        <v>16</v>
      </c>
      <c r="E177" s="13"/>
      <c r="J177" s="8">
        <f t="shared" si="76"/>
        <v>175.63543830373951</v>
      </c>
      <c r="L177" s="8">
        <f t="shared" si="77"/>
        <v>7000</v>
      </c>
      <c r="M177" s="8">
        <f t="shared" si="79"/>
        <v>1023.1194662501637</v>
      </c>
      <c r="N177" s="8">
        <f t="shared" si="78"/>
        <v>17739.17926867769</v>
      </c>
    </row>
    <row r="178" spans="1:14" x14ac:dyDescent="0.25">
      <c r="A178" s="11">
        <v>40755</v>
      </c>
      <c r="B178" s="5">
        <f t="shared" si="73"/>
        <v>44</v>
      </c>
      <c r="C178" s="5">
        <f t="shared" si="74"/>
        <v>19</v>
      </c>
      <c r="D178" s="5">
        <f t="shared" si="75"/>
        <v>16</v>
      </c>
      <c r="E178" s="13"/>
      <c r="J178" s="8">
        <f t="shared" si="76"/>
        <v>177.39179268677688</v>
      </c>
      <c r="L178" s="8">
        <f t="shared" si="77"/>
        <v>7000</v>
      </c>
      <c r="M178" s="8">
        <f t="shared" si="79"/>
        <v>1200.5112589369405</v>
      </c>
      <c r="N178" s="8">
        <f t="shared" si="78"/>
        <v>17916.571061364466</v>
      </c>
    </row>
    <row r="179" spans="1:14" x14ac:dyDescent="0.25">
      <c r="A179" s="11">
        <v>40786</v>
      </c>
      <c r="B179" s="5">
        <f t="shared" si="73"/>
        <v>44</v>
      </c>
      <c r="C179" s="5">
        <f t="shared" si="74"/>
        <v>19</v>
      </c>
      <c r="D179" s="5">
        <f t="shared" si="75"/>
        <v>16</v>
      </c>
      <c r="E179" s="13"/>
      <c r="J179" s="8">
        <f t="shared" si="76"/>
        <v>179.16571061364468</v>
      </c>
      <c r="L179" s="8">
        <f t="shared" si="77"/>
        <v>7000</v>
      </c>
      <c r="M179" s="8">
        <f t="shared" si="79"/>
        <v>1379.6769695505852</v>
      </c>
      <c r="N179" s="8">
        <f t="shared" si="78"/>
        <v>18095.73677197811</v>
      </c>
    </row>
    <row r="180" spans="1:14" x14ac:dyDescent="0.25">
      <c r="A180" s="11">
        <v>40816</v>
      </c>
      <c r="B180" s="5">
        <f t="shared" si="73"/>
        <v>44</v>
      </c>
      <c r="C180" s="5">
        <f t="shared" si="74"/>
        <v>19</v>
      </c>
      <c r="D180" s="5">
        <f t="shared" si="75"/>
        <v>16</v>
      </c>
      <c r="E180" s="13"/>
      <c r="J180" s="8">
        <f t="shared" si="76"/>
        <v>180.9573677197811</v>
      </c>
      <c r="L180" s="8">
        <f t="shared" si="77"/>
        <v>7000</v>
      </c>
      <c r="M180" s="8">
        <f t="shared" si="79"/>
        <v>1560.6343372703664</v>
      </c>
      <c r="N180" s="8">
        <f t="shared" si="78"/>
        <v>18276.694139697891</v>
      </c>
    </row>
    <row r="181" spans="1:14" x14ac:dyDescent="0.25">
      <c r="A181" s="11">
        <v>40847</v>
      </c>
      <c r="B181" s="5">
        <f t="shared" si="73"/>
        <v>44</v>
      </c>
      <c r="C181" s="5">
        <f t="shared" si="74"/>
        <v>19</v>
      </c>
      <c r="D181" s="5">
        <f t="shared" si="75"/>
        <v>16</v>
      </c>
      <c r="E181" s="13"/>
      <c r="J181" s="8">
        <f t="shared" si="76"/>
        <v>182.76694139697892</v>
      </c>
      <c r="L181" s="8">
        <f t="shared" si="77"/>
        <v>7000</v>
      </c>
      <c r="M181" s="8">
        <f t="shared" si="79"/>
        <v>1743.4012786673452</v>
      </c>
      <c r="N181" s="8">
        <f t="shared" si="78"/>
        <v>18459.461081094869</v>
      </c>
    </row>
    <row r="182" spans="1:14" x14ac:dyDescent="0.25">
      <c r="A182" s="11">
        <v>40877</v>
      </c>
      <c r="B182" s="5">
        <f t="shared" ref="B182:B197" si="80">ROUND((A182-$B$1-210)/365,0)</f>
        <v>44</v>
      </c>
      <c r="C182" s="5">
        <f t="shared" ref="C182:C197" si="81">ROUND((A182-$C$1-210)/365,0)</f>
        <v>19</v>
      </c>
      <c r="D182" s="5">
        <f t="shared" ref="D182:D197" si="82">ROUND((A182-$D$1-210)/365,0)</f>
        <v>16</v>
      </c>
      <c r="E182" s="13"/>
      <c r="J182" s="8">
        <f t="shared" ref="J182:J197" si="83">N181*$J$1/12</f>
        <v>184.59461081094867</v>
      </c>
      <c r="L182" s="8">
        <f t="shared" si="77"/>
        <v>7000</v>
      </c>
      <c r="M182" s="8">
        <f t="shared" si="79"/>
        <v>1927.995889478294</v>
      </c>
      <c r="N182" s="8">
        <f t="shared" si="78"/>
        <v>18644.055691905818</v>
      </c>
    </row>
    <row r="183" spans="1:14" x14ac:dyDescent="0.25">
      <c r="A183" s="11">
        <v>40908</v>
      </c>
      <c r="B183" s="5">
        <f t="shared" si="80"/>
        <v>44</v>
      </c>
      <c r="C183" s="5">
        <f t="shared" si="81"/>
        <v>19</v>
      </c>
      <c r="D183" s="5">
        <f t="shared" si="82"/>
        <v>16</v>
      </c>
      <c r="E183" s="13"/>
      <c r="J183" s="8">
        <f t="shared" si="83"/>
        <v>186.44055691905817</v>
      </c>
      <c r="L183" s="8">
        <f t="shared" si="77"/>
        <v>7000</v>
      </c>
      <c r="M183" s="8">
        <f t="shared" si="79"/>
        <v>2114.436446397352</v>
      </c>
      <c r="N183" s="8">
        <f t="shared" si="78"/>
        <v>18830.496248824875</v>
      </c>
    </row>
    <row r="184" spans="1:14" x14ac:dyDescent="0.25">
      <c r="A184" s="11">
        <v>40939</v>
      </c>
      <c r="B184" s="5">
        <f t="shared" si="80"/>
        <v>44</v>
      </c>
      <c r="C184" s="5">
        <f t="shared" si="81"/>
        <v>19</v>
      </c>
      <c r="D184" s="5">
        <f t="shared" si="82"/>
        <v>16</v>
      </c>
      <c r="E184" s="13">
        <v>500</v>
      </c>
      <c r="J184" s="8">
        <f t="shared" si="83"/>
        <v>188.30496248824875</v>
      </c>
      <c r="L184" s="8">
        <f t="shared" si="77"/>
        <v>7500</v>
      </c>
      <c r="M184" s="8">
        <f>IF(K184=0,J184,K184)</f>
        <v>188.30496248824875</v>
      </c>
      <c r="N184" s="8">
        <f t="shared" si="78"/>
        <v>19518.801211313123</v>
      </c>
    </row>
    <row r="185" spans="1:14" x14ac:dyDescent="0.25">
      <c r="A185" s="11">
        <v>40968</v>
      </c>
      <c r="B185" s="5">
        <f t="shared" si="80"/>
        <v>44</v>
      </c>
      <c r="C185" s="5">
        <f t="shared" si="81"/>
        <v>19</v>
      </c>
      <c r="D185" s="5">
        <f t="shared" si="82"/>
        <v>17</v>
      </c>
      <c r="E185" s="13"/>
      <c r="J185" s="8">
        <f t="shared" si="83"/>
        <v>195.18801211313121</v>
      </c>
      <c r="L185" s="8">
        <f t="shared" ref="L185:L200" si="84">L184+E185</f>
        <v>7500</v>
      </c>
      <c r="M185" s="8">
        <f>IF(K185=0,M184+J185,M184+K185)</f>
        <v>383.49297460137996</v>
      </c>
      <c r="N185" s="8">
        <f t="shared" si="78"/>
        <v>19713.989223426255</v>
      </c>
    </row>
    <row r="186" spans="1:14" x14ac:dyDescent="0.25">
      <c r="A186" s="11">
        <v>40999</v>
      </c>
      <c r="B186" s="5">
        <f t="shared" si="80"/>
        <v>44</v>
      </c>
      <c r="C186" s="5">
        <f t="shared" si="81"/>
        <v>19</v>
      </c>
      <c r="D186" s="5">
        <f t="shared" si="82"/>
        <v>17</v>
      </c>
      <c r="E186" s="13"/>
      <c r="J186" s="8">
        <f t="shared" si="83"/>
        <v>197.13989223426256</v>
      </c>
      <c r="L186" s="8">
        <f t="shared" si="84"/>
        <v>7500</v>
      </c>
      <c r="M186" s="8">
        <f t="shared" ref="M186:M195" si="85">IF(K186=0,M185+J186,M185+K186)</f>
        <v>580.63286683564252</v>
      </c>
      <c r="N186" s="8">
        <f t="shared" si="78"/>
        <v>19911.129115660518</v>
      </c>
    </row>
    <row r="187" spans="1:14" x14ac:dyDescent="0.25">
      <c r="A187" s="11">
        <v>41029</v>
      </c>
      <c r="B187" s="5">
        <f t="shared" si="80"/>
        <v>45</v>
      </c>
      <c r="C187" s="5">
        <f t="shared" si="81"/>
        <v>20</v>
      </c>
      <c r="D187" s="5">
        <f t="shared" si="82"/>
        <v>17</v>
      </c>
      <c r="E187" s="13"/>
      <c r="J187" s="8">
        <f t="shared" si="83"/>
        <v>199.11129115660518</v>
      </c>
      <c r="L187" s="8">
        <f t="shared" si="84"/>
        <v>7500</v>
      </c>
      <c r="M187" s="8">
        <f t="shared" si="85"/>
        <v>779.74415799224766</v>
      </c>
      <c r="N187" s="8">
        <f t="shared" ref="N187:N202" si="86">IF(K187=0,N186+E187+F187+G187+H187+I187+J187,N186+E187+F187+G187+H187+I187+K187)</f>
        <v>20110.240406817124</v>
      </c>
    </row>
    <row r="188" spans="1:14" x14ac:dyDescent="0.25">
      <c r="A188" s="11">
        <v>41060</v>
      </c>
      <c r="B188" s="5">
        <f t="shared" si="80"/>
        <v>45</v>
      </c>
      <c r="C188" s="5">
        <f t="shared" si="81"/>
        <v>20</v>
      </c>
      <c r="D188" s="5">
        <f t="shared" si="82"/>
        <v>17</v>
      </c>
      <c r="E188" s="13"/>
      <c r="J188" s="8">
        <f t="shared" si="83"/>
        <v>201.10240406817124</v>
      </c>
      <c r="L188" s="8">
        <f t="shared" si="84"/>
        <v>7500</v>
      </c>
      <c r="M188" s="8">
        <f t="shared" si="85"/>
        <v>980.84656206041893</v>
      </c>
      <c r="N188" s="8">
        <f t="shared" si="86"/>
        <v>20311.342810885293</v>
      </c>
    </row>
    <row r="189" spans="1:14" x14ac:dyDescent="0.25">
      <c r="A189" s="11">
        <v>41090</v>
      </c>
      <c r="B189" s="5">
        <f t="shared" si="80"/>
        <v>45</v>
      </c>
      <c r="C189" s="5">
        <f t="shared" si="81"/>
        <v>20</v>
      </c>
      <c r="D189" s="5">
        <f t="shared" si="82"/>
        <v>17</v>
      </c>
      <c r="E189" s="13"/>
      <c r="J189" s="8">
        <f t="shared" si="83"/>
        <v>203.1134281088529</v>
      </c>
      <c r="L189" s="8">
        <f t="shared" si="84"/>
        <v>7500</v>
      </c>
      <c r="M189" s="8">
        <f t="shared" si="85"/>
        <v>1183.9599901692718</v>
      </c>
      <c r="N189" s="8">
        <f t="shared" si="86"/>
        <v>20514.456238994146</v>
      </c>
    </row>
    <row r="190" spans="1:14" x14ac:dyDescent="0.25">
      <c r="A190" s="11">
        <v>41121</v>
      </c>
      <c r="B190" s="5">
        <f t="shared" si="80"/>
        <v>45</v>
      </c>
      <c r="C190" s="5">
        <f t="shared" si="81"/>
        <v>20</v>
      </c>
      <c r="D190" s="5">
        <f t="shared" si="82"/>
        <v>17</v>
      </c>
      <c r="E190" s="13"/>
      <c r="J190" s="8">
        <f t="shared" si="83"/>
        <v>205.14456238994146</v>
      </c>
      <c r="L190" s="8">
        <f t="shared" si="84"/>
        <v>7500</v>
      </c>
      <c r="M190" s="8">
        <f t="shared" si="85"/>
        <v>1389.1045525592133</v>
      </c>
      <c r="N190" s="8">
        <f t="shared" si="86"/>
        <v>20719.600801384087</v>
      </c>
    </row>
    <row r="191" spans="1:14" x14ac:dyDescent="0.25">
      <c r="A191" s="11">
        <v>41152</v>
      </c>
      <c r="B191" s="5">
        <f t="shared" si="80"/>
        <v>45</v>
      </c>
      <c r="C191" s="5">
        <f t="shared" si="81"/>
        <v>20</v>
      </c>
      <c r="D191" s="5">
        <f t="shared" si="82"/>
        <v>17</v>
      </c>
      <c r="E191" s="13"/>
      <c r="J191" s="8">
        <f t="shared" si="83"/>
        <v>207.19600801384084</v>
      </c>
      <c r="L191" s="8">
        <f t="shared" si="84"/>
        <v>7500</v>
      </c>
      <c r="M191" s="8">
        <f t="shared" si="85"/>
        <v>1596.3005605730541</v>
      </c>
      <c r="N191" s="8">
        <f t="shared" si="86"/>
        <v>20926.796809397929</v>
      </c>
    </row>
    <row r="192" spans="1:14" x14ac:dyDescent="0.25">
      <c r="A192" s="11">
        <v>41182</v>
      </c>
      <c r="B192" s="5">
        <f t="shared" si="80"/>
        <v>45</v>
      </c>
      <c r="C192" s="5">
        <f t="shared" si="81"/>
        <v>20</v>
      </c>
      <c r="D192" s="5">
        <f t="shared" si="82"/>
        <v>17</v>
      </c>
      <c r="E192" s="13"/>
      <c r="J192" s="8">
        <f t="shared" si="83"/>
        <v>209.26796809397931</v>
      </c>
      <c r="L192" s="8">
        <f t="shared" si="84"/>
        <v>7500</v>
      </c>
      <c r="M192" s="8">
        <f t="shared" si="85"/>
        <v>1805.5685286670334</v>
      </c>
      <c r="N192" s="8">
        <f t="shared" si="86"/>
        <v>21136.064777491909</v>
      </c>
    </row>
    <row r="193" spans="1:14" x14ac:dyDescent="0.25">
      <c r="A193" s="11">
        <v>41213</v>
      </c>
      <c r="B193" s="5">
        <f t="shared" si="80"/>
        <v>45</v>
      </c>
      <c r="C193" s="5">
        <f t="shared" si="81"/>
        <v>20</v>
      </c>
      <c r="D193" s="5">
        <f t="shared" si="82"/>
        <v>17</v>
      </c>
      <c r="E193" s="13"/>
      <c r="J193" s="8">
        <f t="shared" si="83"/>
        <v>211.3606477749191</v>
      </c>
      <c r="L193" s="8">
        <f t="shared" si="84"/>
        <v>7500</v>
      </c>
      <c r="M193" s="8">
        <f t="shared" si="85"/>
        <v>2016.9291764419524</v>
      </c>
      <c r="N193" s="8">
        <f t="shared" si="86"/>
        <v>21347.425425266829</v>
      </c>
    </row>
    <row r="194" spans="1:14" x14ac:dyDescent="0.25">
      <c r="A194" s="11">
        <v>41243</v>
      </c>
      <c r="B194" s="5">
        <f t="shared" si="80"/>
        <v>45</v>
      </c>
      <c r="C194" s="5">
        <f t="shared" si="81"/>
        <v>20</v>
      </c>
      <c r="D194" s="5">
        <f t="shared" si="82"/>
        <v>17</v>
      </c>
      <c r="E194" s="13"/>
      <c r="J194" s="8">
        <f t="shared" si="83"/>
        <v>213.47425425266829</v>
      </c>
      <c r="L194" s="8">
        <f t="shared" si="84"/>
        <v>7500</v>
      </c>
      <c r="M194" s="8">
        <f t="shared" si="85"/>
        <v>2230.4034306946205</v>
      </c>
      <c r="N194" s="8">
        <f t="shared" si="86"/>
        <v>21560.899679519498</v>
      </c>
    </row>
    <row r="195" spans="1:14" x14ac:dyDescent="0.25">
      <c r="A195" s="11">
        <v>41274</v>
      </c>
      <c r="B195" s="5">
        <f t="shared" si="80"/>
        <v>45</v>
      </c>
      <c r="C195" s="5">
        <f t="shared" si="81"/>
        <v>20</v>
      </c>
      <c r="D195" s="5">
        <f t="shared" si="82"/>
        <v>17</v>
      </c>
      <c r="E195" s="13"/>
      <c r="J195" s="8">
        <f t="shared" si="83"/>
        <v>215.608996795195</v>
      </c>
      <c r="L195" s="8">
        <f t="shared" si="84"/>
        <v>7500</v>
      </c>
      <c r="M195" s="8">
        <f t="shared" si="85"/>
        <v>2446.0124274898153</v>
      </c>
      <c r="N195" s="8">
        <f t="shared" si="86"/>
        <v>21776.508676314694</v>
      </c>
    </row>
    <row r="196" spans="1:14" x14ac:dyDescent="0.25">
      <c r="A196" s="11">
        <v>41305</v>
      </c>
      <c r="B196" s="5">
        <f t="shared" si="80"/>
        <v>45</v>
      </c>
      <c r="C196" s="5">
        <f t="shared" si="81"/>
        <v>20</v>
      </c>
      <c r="D196" s="5">
        <f t="shared" si="82"/>
        <v>17</v>
      </c>
      <c r="E196" s="13">
        <v>500</v>
      </c>
      <c r="J196" s="8">
        <f t="shared" si="83"/>
        <v>217.76508676314691</v>
      </c>
      <c r="L196" s="8">
        <f t="shared" si="84"/>
        <v>8000</v>
      </c>
      <c r="M196" s="8">
        <f>IF(K196=0,J196,K196)</f>
        <v>217.76508676314691</v>
      </c>
      <c r="N196" s="8">
        <f t="shared" si="86"/>
        <v>22494.273763077839</v>
      </c>
    </row>
    <row r="197" spans="1:14" x14ac:dyDescent="0.25">
      <c r="A197" s="11">
        <v>41333</v>
      </c>
      <c r="B197" s="5">
        <f t="shared" si="80"/>
        <v>45</v>
      </c>
      <c r="C197" s="5">
        <f t="shared" si="81"/>
        <v>20</v>
      </c>
      <c r="D197" s="5">
        <f t="shared" si="82"/>
        <v>18</v>
      </c>
      <c r="E197" s="13"/>
      <c r="J197" s="8">
        <f t="shared" si="83"/>
        <v>224.9427376307784</v>
      </c>
      <c r="L197" s="8">
        <f t="shared" si="84"/>
        <v>8000</v>
      </c>
      <c r="M197" s="8">
        <f>IF(K197=0,M196+J197,M196+K197)</f>
        <v>442.70782439392531</v>
      </c>
      <c r="N197" s="8">
        <f t="shared" si="86"/>
        <v>22719.216500708619</v>
      </c>
    </row>
    <row r="198" spans="1:14" x14ac:dyDescent="0.25">
      <c r="A198" s="11">
        <v>41364</v>
      </c>
      <c r="B198" s="5">
        <f t="shared" ref="B198:B213" si="87">ROUND((A198-$B$1-210)/365,0)</f>
        <v>45</v>
      </c>
      <c r="C198" s="5">
        <f t="shared" ref="C198:C213" si="88">ROUND((A198-$C$1-210)/365,0)</f>
        <v>20</v>
      </c>
      <c r="D198" s="5">
        <f t="shared" ref="D198:D213" si="89">ROUND((A198-$D$1-210)/365,0)</f>
        <v>18</v>
      </c>
      <c r="E198" s="13"/>
      <c r="J198" s="8">
        <f t="shared" ref="J198:J213" si="90">N197*$J$1/12</f>
        <v>227.19216500708617</v>
      </c>
      <c r="L198" s="8">
        <f t="shared" si="84"/>
        <v>8000</v>
      </c>
      <c r="M198" s="8">
        <f t="shared" ref="M198:M207" si="91">IF(K198=0,M197+J198,M197+K198)</f>
        <v>669.89998940101145</v>
      </c>
      <c r="N198" s="8">
        <f t="shared" si="86"/>
        <v>22946.408665715706</v>
      </c>
    </row>
    <row r="199" spans="1:14" x14ac:dyDescent="0.25">
      <c r="A199" s="11">
        <v>41394</v>
      </c>
      <c r="B199" s="5">
        <f t="shared" si="87"/>
        <v>46</v>
      </c>
      <c r="C199" s="5">
        <f t="shared" si="88"/>
        <v>21</v>
      </c>
      <c r="D199" s="5">
        <f t="shared" si="89"/>
        <v>18</v>
      </c>
      <c r="E199" s="13"/>
      <c r="J199" s="8">
        <f t="shared" si="90"/>
        <v>229.46408665715705</v>
      </c>
      <c r="L199" s="8">
        <f t="shared" si="84"/>
        <v>8000</v>
      </c>
      <c r="M199" s="8">
        <f t="shared" si="91"/>
        <v>899.36407605816851</v>
      </c>
      <c r="N199" s="8">
        <f t="shared" si="86"/>
        <v>23175.872752372863</v>
      </c>
    </row>
    <row r="200" spans="1:14" x14ac:dyDescent="0.25">
      <c r="A200" s="11">
        <v>41425</v>
      </c>
      <c r="B200" s="5">
        <f t="shared" si="87"/>
        <v>46</v>
      </c>
      <c r="C200" s="5">
        <f t="shared" si="88"/>
        <v>21</v>
      </c>
      <c r="D200" s="5">
        <f t="shared" si="89"/>
        <v>18</v>
      </c>
      <c r="E200" s="13"/>
      <c r="J200" s="8">
        <f t="shared" si="90"/>
        <v>231.7587275237286</v>
      </c>
      <c r="L200" s="8">
        <f t="shared" si="84"/>
        <v>8000</v>
      </c>
      <c r="M200" s="8">
        <f t="shared" si="91"/>
        <v>1131.1228035818972</v>
      </c>
      <c r="N200" s="8">
        <f t="shared" si="86"/>
        <v>23407.63147989659</v>
      </c>
    </row>
    <row r="201" spans="1:14" x14ac:dyDescent="0.25">
      <c r="A201" s="11">
        <v>41455</v>
      </c>
      <c r="B201" s="5">
        <f t="shared" si="87"/>
        <v>46</v>
      </c>
      <c r="C201" s="5">
        <f t="shared" si="88"/>
        <v>21</v>
      </c>
      <c r="D201" s="5">
        <f t="shared" si="89"/>
        <v>18</v>
      </c>
      <c r="E201" s="13"/>
      <c r="J201" s="8">
        <f t="shared" si="90"/>
        <v>234.07631479896588</v>
      </c>
      <c r="L201" s="8">
        <f t="shared" ref="L201:L216" si="92">L200+E201</f>
        <v>8000</v>
      </c>
      <c r="M201" s="8">
        <f t="shared" si="91"/>
        <v>1365.1991183808632</v>
      </c>
      <c r="N201" s="8">
        <f t="shared" si="86"/>
        <v>23641.707794695558</v>
      </c>
    </row>
    <row r="202" spans="1:14" x14ac:dyDescent="0.25">
      <c r="A202" s="11">
        <v>41486</v>
      </c>
      <c r="B202" s="5">
        <f t="shared" si="87"/>
        <v>46</v>
      </c>
      <c r="C202" s="5">
        <f t="shared" si="88"/>
        <v>21</v>
      </c>
      <c r="D202" s="5">
        <f t="shared" si="89"/>
        <v>18</v>
      </c>
      <c r="E202" s="13"/>
      <c r="J202" s="8">
        <f t="shared" si="90"/>
        <v>236.41707794695557</v>
      </c>
      <c r="L202" s="8">
        <f t="shared" si="92"/>
        <v>8000</v>
      </c>
      <c r="M202" s="8">
        <f t="shared" si="91"/>
        <v>1601.6161963278187</v>
      </c>
      <c r="N202" s="8">
        <f t="shared" si="86"/>
        <v>23878.124872642515</v>
      </c>
    </row>
    <row r="203" spans="1:14" x14ac:dyDescent="0.25">
      <c r="A203" s="11">
        <v>41517</v>
      </c>
      <c r="B203" s="5">
        <f t="shared" si="87"/>
        <v>46</v>
      </c>
      <c r="C203" s="5">
        <f t="shared" si="88"/>
        <v>21</v>
      </c>
      <c r="D203" s="5">
        <f t="shared" si="89"/>
        <v>18</v>
      </c>
      <c r="E203" s="13"/>
      <c r="H203" s="8">
        <v>-2750</v>
      </c>
      <c r="J203" s="8">
        <f t="shared" si="90"/>
        <v>238.78124872642513</v>
      </c>
      <c r="L203" s="8">
        <f t="shared" si="92"/>
        <v>8000</v>
      </c>
      <c r="M203" s="8">
        <f t="shared" si="91"/>
        <v>1840.3974450542437</v>
      </c>
      <c r="N203" s="8">
        <f t="shared" ref="N203:N218" si="93">IF(K203=0,N202+E203+F203+G203+H203+I203+J203,N202+E203+F203+G203+H203+I203+K203)</f>
        <v>21366.906121368938</v>
      </c>
    </row>
    <row r="204" spans="1:14" x14ac:dyDescent="0.25">
      <c r="A204" s="11">
        <v>41547</v>
      </c>
      <c r="B204" s="5">
        <f t="shared" si="87"/>
        <v>46</v>
      </c>
      <c r="C204" s="5">
        <f t="shared" si="88"/>
        <v>21</v>
      </c>
      <c r="D204" s="5">
        <f t="shared" si="89"/>
        <v>18</v>
      </c>
      <c r="E204" s="13"/>
      <c r="H204" s="8">
        <v>-750</v>
      </c>
      <c r="J204" s="8">
        <f t="shared" si="90"/>
        <v>213.66906121368936</v>
      </c>
      <c r="L204" s="8">
        <f t="shared" si="92"/>
        <v>8000</v>
      </c>
      <c r="M204" s="8">
        <f t="shared" si="91"/>
        <v>2054.0665062679332</v>
      </c>
      <c r="N204" s="8">
        <f t="shared" si="93"/>
        <v>20830.575182582626</v>
      </c>
    </row>
    <row r="205" spans="1:14" x14ac:dyDescent="0.25">
      <c r="A205" s="11">
        <v>41578</v>
      </c>
      <c r="B205" s="5">
        <f t="shared" si="87"/>
        <v>46</v>
      </c>
      <c r="C205" s="5">
        <f t="shared" si="88"/>
        <v>21</v>
      </c>
      <c r="D205" s="5">
        <f t="shared" si="89"/>
        <v>18</v>
      </c>
      <c r="E205" s="13"/>
      <c r="H205" s="8">
        <v>-750</v>
      </c>
      <c r="J205" s="8">
        <f t="shared" si="90"/>
        <v>208.30575182582626</v>
      </c>
      <c r="L205" s="8">
        <f t="shared" si="92"/>
        <v>8000</v>
      </c>
      <c r="M205" s="8">
        <f t="shared" si="91"/>
        <v>2262.3722580937592</v>
      </c>
      <c r="N205" s="8">
        <f t="shared" si="93"/>
        <v>20288.880934408451</v>
      </c>
    </row>
    <row r="206" spans="1:14" x14ac:dyDescent="0.25">
      <c r="A206" s="11">
        <v>41608</v>
      </c>
      <c r="B206" s="5">
        <f t="shared" si="87"/>
        <v>46</v>
      </c>
      <c r="C206" s="5">
        <f t="shared" si="88"/>
        <v>21</v>
      </c>
      <c r="D206" s="5">
        <f t="shared" si="89"/>
        <v>18</v>
      </c>
      <c r="E206" s="13"/>
      <c r="H206" s="8">
        <v>-750</v>
      </c>
      <c r="J206" s="8">
        <f t="shared" si="90"/>
        <v>202.88880934408451</v>
      </c>
      <c r="L206" s="8">
        <f t="shared" si="92"/>
        <v>8000</v>
      </c>
      <c r="M206" s="8">
        <f t="shared" si="91"/>
        <v>2465.2610674378438</v>
      </c>
      <c r="N206" s="8">
        <f t="shared" si="93"/>
        <v>19741.769743752535</v>
      </c>
    </row>
    <row r="207" spans="1:14" x14ac:dyDescent="0.25">
      <c r="A207" s="11">
        <v>41639</v>
      </c>
      <c r="B207" s="5">
        <f t="shared" si="87"/>
        <v>46</v>
      </c>
      <c r="C207" s="5">
        <f t="shared" si="88"/>
        <v>21</v>
      </c>
      <c r="D207" s="5">
        <f t="shared" si="89"/>
        <v>18</v>
      </c>
      <c r="E207" s="13"/>
      <c r="H207" s="8">
        <v>-750</v>
      </c>
      <c r="J207" s="8">
        <f t="shared" si="90"/>
        <v>197.41769743752533</v>
      </c>
      <c r="L207" s="8">
        <f t="shared" si="92"/>
        <v>8000</v>
      </c>
      <c r="M207" s="8">
        <f t="shared" si="91"/>
        <v>2662.6787648753693</v>
      </c>
      <c r="N207" s="8">
        <f t="shared" si="93"/>
        <v>19189.187441190061</v>
      </c>
    </row>
    <row r="208" spans="1:14" x14ac:dyDescent="0.25">
      <c r="A208" s="11">
        <v>41670</v>
      </c>
      <c r="B208" s="5">
        <f t="shared" si="87"/>
        <v>46</v>
      </c>
      <c r="C208" s="5">
        <f t="shared" si="88"/>
        <v>21</v>
      </c>
      <c r="D208" s="5">
        <f t="shared" si="89"/>
        <v>18</v>
      </c>
      <c r="E208" s="13"/>
      <c r="H208" s="8">
        <v>-2750</v>
      </c>
      <c r="J208" s="8">
        <f t="shared" si="90"/>
        <v>191.8918744119006</v>
      </c>
      <c r="L208" s="8">
        <f t="shared" si="92"/>
        <v>8000</v>
      </c>
      <c r="M208" s="8">
        <f>IF(K208=0,J208,K208)</f>
        <v>191.8918744119006</v>
      </c>
      <c r="N208" s="8">
        <f t="shared" si="93"/>
        <v>16631.079315601961</v>
      </c>
    </row>
    <row r="209" spans="1:14" x14ac:dyDescent="0.25">
      <c r="A209" s="11">
        <v>41698</v>
      </c>
      <c r="B209" s="5">
        <f t="shared" si="87"/>
        <v>46</v>
      </c>
      <c r="C209" s="5">
        <f t="shared" si="88"/>
        <v>21</v>
      </c>
      <c r="D209" s="5">
        <f t="shared" si="89"/>
        <v>19</v>
      </c>
      <c r="E209" s="13"/>
      <c r="H209" s="8">
        <v>-750</v>
      </c>
      <c r="J209" s="8">
        <f t="shared" si="90"/>
        <v>166.3107931560196</v>
      </c>
      <c r="L209" s="8">
        <f t="shared" si="92"/>
        <v>8000</v>
      </c>
      <c r="M209" s="8">
        <f>IF(K209=0,M208+J209,M208+K209)</f>
        <v>358.20266756792023</v>
      </c>
      <c r="N209" s="8">
        <f t="shared" si="93"/>
        <v>16047.39010875798</v>
      </c>
    </row>
    <row r="210" spans="1:14" x14ac:dyDescent="0.25">
      <c r="A210" s="11">
        <v>41729</v>
      </c>
      <c r="B210" s="5">
        <f t="shared" si="87"/>
        <v>46</v>
      </c>
      <c r="C210" s="5">
        <f t="shared" si="88"/>
        <v>21</v>
      </c>
      <c r="D210" s="5">
        <f t="shared" si="89"/>
        <v>19</v>
      </c>
      <c r="E210" s="13"/>
      <c r="H210" s="8">
        <v>-750</v>
      </c>
      <c r="J210" s="8">
        <f t="shared" si="90"/>
        <v>160.47390108757978</v>
      </c>
      <c r="L210" s="8">
        <f t="shared" si="92"/>
        <v>8000</v>
      </c>
      <c r="M210" s="8">
        <f t="shared" ref="M210:M219" si="94">IF(K210=0,M209+J210,M209+K210)</f>
        <v>518.67656865549998</v>
      </c>
      <c r="N210" s="8">
        <f t="shared" si="93"/>
        <v>15457.86400984556</v>
      </c>
    </row>
    <row r="211" spans="1:14" x14ac:dyDescent="0.25">
      <c r="A211" s="11">
        <v>41759</v>
      </c>
      <c r="B211" s="5">
        <f t="shared" si="87"/>
        <v>47</v>
      </c>
      <c r="C211" s="5">
        <f t="shared" si="88"/>
        <v>22</v>
      </c>
      <c r="D211" s="5">
        <f t="shared" si="89"/>
        <v>19</v>
      </c>
      <c r="E211" s="13"/>
      <c r="H211" s="8">
        <v>-750</v>
      </c>
      <c r="J211" s="8">
        <f t="shared" si="90"/>
        <v>154.57864009845559</v>
      </c>
      <c r="L211" s="8">
        <f t="shared" si="92"/>
        <v>8000</v>
      </c>
      <c r="M211" s="8">
        <f t="shared" si="94"/>
        <v>673.25520875395557</v>
      </c>
      <c r="N211" s="8">
        <f t="shared" si="93"/>
        <v>14862.442649944016</v>
      </c>
    </row>
    <row r="212" spans="1:14" x14ac:dyDescent="0.25">
      <c r="A212" s="11">
        <v>41790</v>
      </c>
      <c r="B212" s="5">
        <f t="shared" si="87"/>
        <v>47</v>
      </c>
      <c r="C212" s="5">
        <f t="shared" si="88"/>
        <v>22</v>
      </c>
      <c r="D212" s="5">
        <f t="shared" si="89"/>
        <v>19</v>
      </c>
      <c r="E212" s="13"/>
      <c r="H212" s="8">
        <v>-750</v>
      </c>
      <c r="J212" s="8">
        <f t="shared" si="90"/>
        <v>148.62442649944015</v>
      </c>
      <c r="L212" s="8">
        <f t="shared" si="92"/>
        <v>8000</v>
      </c>
      <c r="M212" s="8">
        <f t="shared" si="94"/>
        <v>821.87963525339569</v>
      </c>
      <c r="N212" s="8">
        <f t="shared" si="93"/>
        <v>14261.067076443456</v>
      </c>
    </row>
    <row r="213" spans="1:14" x14ac:dyDescent="0.25">
      <c r="A213" s="11">
        <v>41820</v>
      </c>
      <c r="B213" s="5">
        <f t="shared" si="87"/>
        <v>47</v>
      </c>
      <c r="C213" s="5">
        <f t="shared" si="88"/>
        <v>22</v>
      </c>
      <c r="D213" s="5">
        <f t="shared" si="89"/>
        <v>19</v>
      </c>
      <c r="E213" s="13"/>
      <c r="J213" s="8">
        <f t="shared" si="90"/>
        <v>142.61067076443456</v>
      </c>
      <c r="L213" s="8">
        <f t="shared" si="92"/>
        <v>8000</v>
      </c>
      <c r="M213" s="8">
        <f t="shared" si="94"/>
        <v>964.49030601783022</v>
      </c>
      <c r="N213" s="8">
        <f t="shared" si="93"/>
        <v>14403.67774720789</v>
      </c>
    </row>
    <row r="214" spans="1:14" x14ac:dyDescent="0.25">
      <c r="A214" s="11">
        <v>41851</v>
      </c>
      <c r="B214" s="5">
        <f t="shared" ref="B214:B229" si="95">ROUND((A214-$B$1-210)/365,0)</f>
        <v>47</v>
      </c>
      <c r="C214" s="5">
        <f t="shared" ref="C214:C229" si="96">ROUND((A214-$C$1-210)/365,0)</f>
        <v>22</v>
      </c>
      <c r="D214" s="5">
        <f t="shared" ref="D214:D229" si="97">ROUND((A214-$D$1-210)/365,0)</f>
        <v>19</v>
      </c>
      <c r="E214" s="13"/>
      <c r="J214" s="8">
        <f t="shared" ref="J214:J229" si="98">N213*$J$1/12</f>
        <v>144.03677747207891</v>
      </c>
      <c r="L214" s="8">
        <f t="shared" si="92"/>
        <v>8000</v>
      </c>
      <c r="M214" s="8">
        <f t="shared" si="94"/>
        <v>1108.527083489909</v>
      </c>
      <c r="N214" s="8">
        <f t="shared" si="93"/>
        <v>14547.714524679968</v>
      </c>
    </row>
    <row r="215" spans="1:14" x14ac:dyDescent="0.25">
      <c r="A215" s="11">
        <v>41882</v>
      </c>
      <c r="B215" s="5">
        <f t="shared" si="95"/>
        <v>47</v>
      </c>
      <c r="C215" s="5">
        <f t="shared" si="96"/>
        <v>22</v>
      </c>
      <c r="D215" s="5">
        <f t="shared" si="97"/>
        <v>19</v>
      </c>
      <c r="E215" s="13"/>
      <c r="H215" s="8">
        <v>-2750</v>
      </c>
      <c r="J215" s="8">
        <f t="shared" si="98"/>
        <v>145.47714524679967</v>
      </c>
      <c r="L215" s="8">
        <f t="shared" si="92"/>
        <v>8000</v>
      </c>
      <c r="M215" s="8">
        <f t="shared" si="94"/>
        <v>1254.0042287367087</v>
      </c>
      <c r="N215" s="8">
        <f t="shared" si="93"/>
        <v>11943.191669926768</v>
      </c>
    </row>
    <row r="216" spans="1:14" x14ac:dyDescent="0.25">
      <c r="A216" s="11">
        <v>41912</v>
      </c>
      <c r="B216" s="5">
        <f t="shared" si="95"/>
        <v>47</v>
      </c>
      <c r="C216" s="5">
        <f t="shared" si="96"/>
        <v>22</v>
      </c>
      <c r="D216" s="5">
        <f t="shared" si="97"/>
        <v>19</v>
      </c>
      <c r="E216" s="13"/>
      <c r="H216" s="8">
        <v>-750</v>
      </c>
      <c r="J216" s="8">
        <f t="shared" si="98"/>
        <v>119.43191669926767</v>
      </c>
      <c r="L216" s="8">
        <f t="shared" si="92"/>
        <v>8000</v>
      </c>
      <c r="M216" s="8">
        <f t="shared" si="94"/>
        <v>1373.4361454359764</v>
      </c>
      <c r="N216" s="8">
        <f t="shared" si="93"/>
        <v>11312.623586626036</v>
      </c>
    </row>
    <row r="217" spans="1:14" x14ac:dyDescent="0.25">
      <c r="A217" s="11">
        <v>41943</v>
      </c>
      <c r="B217" s="5">
        <f t="shared" si="95"/>
        <v>47</v>
      </c>
      <c r="C217" s="5">
        <f t="shared" si="96"/>
        <v>22</v>
      </c>
      <c r="D217" s="5">
        <f t="shared" si="97"/>
        <v>19</v>
      </c>
      <c r="E217" s="13"/>
      <c r="H217" s="8">
        <v>-750</v>
      </c>
      <c r="J217" s="8">
        <f t="shared" si="98"/>
        <v>113.12623586626034</v>
      </c>
      <c r="L217" s="8">
        <f t="shared" ref="L217:L232" si="99">L216+E217</f>
        <v>8000</v>
      </c>
      <c r="M217" s="8">
        <f t="shared" si="94"/>
        <v>1486.5623813022366</v>
      </c>
      <c r="N217" s="8">
        <f t="shared" si="93"/>
        <v>10675.749822492297</v>
      </c>
    </row>
    <row r="218" spans="1:14" x14ac:dyDescent="0.25">
      <c r="A218" s="11">
        <v>41973</v>
      </c>
      <c r="B218" s="5">
        <f t="shared" si="95"/>
        <v>47</v>
      </c>
      <c r="C218" s="5">
        <f t="shared" si="96"/>
        <v>22</v>
      </c>
      <c r="D218" s="5">
        <f t="shared" si="97"/>
        <v>19</v>
      </c>
      <c r="E218" s="13"/>
      <c r="H218" s="8">
        <v>-750</v>
      </c>
      <c r="J218" s="8">
        <f t="shared" si="98"/>
        <v>106.75749822492297</v>
      </c>
      <c r="L218" s="8">
        <f t="shared" si="99"/>
        <v>8000</v>
      </c>
      <c r="M218" s="8">
        <f t="shared" si="94"/>
        <v>1593.3198795271596</v>
      </c>
      <c r="N218" s="8">
        <f t="shared" si="93"/>
        <v>10032.507320717219</v>
      </c>
    </row>
    <row r="219" spans="1:14" x14ac:dyDescent="0.25">
      <c r="A219" s="11">
        <v>42004</v>
      </c>
      <c r="B219" s="5">
        <f t="shared" si="95"/>
        <v>47</v>
      </c>
      <c r="C219" s="5">
        <f t="shared" si="96"/>
        <v>22</v>
      </c>
      <c r="D219" s="5">
        <f t="shared" si="97"/>
        <v>19</v>
      </c>
      <c r="E219" s="13"/>
      <c r="H219" s="8">
        <v>-750</v>
      </c>
      <c r="J219" s="8">
        <f t="shared" si="98"/>
        <v>100.32507320717218</v>
      </c>
      <c r="L219" s="8">
        <f t="shared" si="99"/>
        <v>8000</v>
      </c>
      <c r="M219" s="8">
        <f t="shared" si="94"/>
        <v>1693.6449527343318</v>
      </c>
      <c r="N219" s="8">
        <f t="shared" ref="N219:N234" si="100">IF(K219=0,N218+E219+F219+G219+H219+I219+J219,N218+E219+F219+G219+H219+I219+K219)</f>
        <v>9382.832393924391</v>
      </c>
    </row>
    <row r="220" spans="1:14" x14ac:dyDescent="0.25">
      <c r="A220" s="11">
        <v>42035</v>
      </c>
      <c r="B220" s="5">
        <f t="shared" si="95"/>
        <v>47</v>
      </c>
      <c r="C220" s="5">
        <f t="shared" si="96"/>
        <v>22</v>
      </c>
      <c r="D220" s="5">
        <f t="shared" si="97"/>
        <v>19</v>
      </c>
      <c r="E220" s="13"/>
      <c r="H220" s="8">
        <v>-2750</v>
      </c>
      <c r="J220" s="8">
        <f t="shared" si="98"/>
        <v>93.828323939243901</v>
      </c>
      <c r="L220" s="8">
        <f t="shared" si="99"/>
        <v>8000</v>
      </c>
      <c r="M220" s="8">
        <f>IF(K220=0,J220,K220)</f>
        <v>93.828323939243901</v>
      </c>
      <c r="N220" s="8">
        <f t="shared" si="100"/>
        <v>6726.660717863635</v>
      </c>
    </row>
    <row r="221" spans="1:14" x14ac:dyDescent="0.25">
      <c r="A221" s="11">
        <v>42063</v>
      </c>
      <c r="B221" s="5">
        <f t="shared" si="95"/>
        <v>47</v>
      </c>
      <c r="C221" s="5">
        <f t="shared" si="96"/>
        <v>22</v>
      </c>
      <c r="D221" s="5">
        <f t="shared" si="97"/>
        <v>20</v>
      </c>
      <c r="E221" s="13"/>
      <c r="H221" s="8">
        <v>-750</v>
      </c>
      <c r="J221" s="8">
        <f t="shared" si="98"/>
        <v>67.266607178636349</v>
      </c>
      <c r="L221" s="8">
        <f t="shared" si="99"/>
        <v>8000</v>
      </c>
      <c r="M221" s="8">
        <f>IF(K221=0,M220+J221,M220+K221)</f>
        <v>161.09493111788026</v>
      </c>
      <c r="N221" s="8">
        <f t="shared" si="100"/>
        <v>6043.9273250422711</v>
      </c>
    </row>
    <row r="222" spans="1:14" x14ac:dyDescent="0.25">
      <c r="A222" s="11">
        <v>42094</v>
      </c>
      <c r="B222" s="5">
        <f t="shared" si="95"/>
        <v>47</v>
      </c>
      <c r="C222" s="5">
        <f t="shared" si="96"/>
        <v>22</v>
      </c>
      <c r="D222" s="5">
        <f t="shared" si="97"/>
        <v>20</v>
      </c>
      <c r="E222" s="13"/>
      <c r="H222" s="8">
        <v>-750</v>
      </c>
      <c r="J222" s="8">
        <f t="shared" si="98"/>
        <v>60.439273250422708</v>
      </c>
      <c r="L222" s="8">
        <f t="shared" si="99"/>
        <v>8000</v>
      </c>
      <c r="M222" s="8">
        <f t="shared" ref="M222:M231" si="101">IF(K222=0,M221+J222,M221+K222)</f>
        <v>221.53420436830297</v>
      </c>
      <c r="N222" s="8">
        <f t="shared" si="100"/>
        <v>5354.3665982926941</v>
      </c>
    </row>
    <row r="223" spans="1:14" x14ac:dyDescent="0.25">
      <c r="A223" s="11">
        <v>42124</v>
      </c>
      <c r="B223" s="5">
        <f t="shared" si="95"/>
        <v>48</v>
      </c>
      <c r="C223" s="5">
        <f t="shared" si="96"/>
        <v>23</v>
      </c>
      <c r="D223" s="5">
        <f t="shared" si="97"/>
        <v>20</v>
      </c>
      <c r="E223" s="13"/>
      <c r="H223" s="8">
        <v>-750</v>
      </c>
      <c r="J223" s="8">
        <f t="shared" si="98"/>
        <v>53.543665982926939</v>
      </c>
      <c r="L223" s="8">
        <f t="shared" si="99"/>
        <v>8000</v>
      </c>
      <c r="M223" s="8">
        <f t="shared" si="101"/>
        <v>275.07787035122988</v>
      </c>
      <c r="N223" s="8">
        <f t="shared" si="100"/>
        <v>4657.9102642756206</v>
      </c>
    </row>
    <row r="224" spans="1:14" x14ac:dyDescent="0.25">
      <c r="A224" s="11">
        <v>42155</v>
      </c>
      <c r="B224" s="5">
        <f t="shared" si="95"/>
        <v>48</v>
      </c>
      <c r="C224" s="5">
        <f t="shared" si="96"/>
        <v>23</v>
      </c>
      <c r="D224" s="5">
        <f t="shared" si="97"/>
        <v>20</v>
      </c>
      <c r="E224" s="13"/>
      <c r="H224" s="8">
        <v>-750</v>
      </c>
      <c r="J224" s="8">
        <f t="shared" si="98"/>
        <v>46.579102642756204</v>
      </c>
      <c r="L224" s="8">
        <f t="shared" si="99"/>
        <v>8000</v>
      </c>
      <c r="M224" s="8">
        <f t="shared" si="101"/>
        <v>321.65697299398607</v>
      </c>
      <c r="N224" s="8">
        <f t="shared" si="100"/>
        <v>3954.4893669183771</v>
      </c>
    </row>
    <row r="225" spans="1:14" x14ac:dyDescent="0.25">
      <c r="A225" s="11">
        <v>42185</v>
      </c>
      <c r="B225" s="5">
        <f t="shared" si="95"/>
        <v>48</v>
      </c>
      <c r="C225" s="5">
        <f t="shared" si="96"/>
        <v>23</v>
      </c>
      <c r="D225" s="5">
        <f t="shared" si="97"/>
        <v>20</v>
      </c>
      <c r="E225" s="13"/>
      <c r="J225" s="8">
        <f t="shared" si="98"/>
        <v>39.544893669183772</v>
      </c>
      <c r="L225" s="8">
        <f t="shared" si="99"/>
        <v>8000</v>
      </c>
      <c r="M225" s="8">
        <f t="shared" si="101"/>
        <v>361.20186666316982</v>
      </c>
      <c r="N225" s="8">
        <f t="shared" si="100"/>
        <v>3994.0342605875608</v>
      </c>
    </row>
    <row r="226" spans="1:14" x14ac:dyDescent="0.25">
      <c r="A226" s="11">
        <v>42216</v>
      </c>
      <c r="B226" s="5">
        <f t="shared" si="95"/>
        <v>48</v>
      </c>
      <c r="C226" s="5">
        <f t="shared" si="96"/>
        <v>23</v>
      </c>
      <c r="D226" s="5">
        <f t="shared" si="97"/>
        <v>20</v>
      </c>
      <c r="E226" s="13"/>
      <c r="J226" s="8">
        <f t="shared" si="98"/>
        <v>39.940342605875607</v>
      </c>
      <c r="L226" s="8">
        <f t="shared" si="99"/>
        <v>8000</v>
      </c>
      <c r="M226" s="8">
        <f t="shared" si="101"/>
        <v>401.14220926904545</v>
      </c>
      <c r="N226" s="8">
        <f t="shared" si="100"/>
        <v>4033.9746031934365</v>
      </c>
    </row>
    <row r="227" spans="1:14" x14ac:dyDescent="0.25">
      <c r="A227" s="11">
        <v>42247</v>
      </c>
      <c r="B227" s="5">
        <f t="shared" si="95"/>
        <v>48</v>
      </c>
      <c r="C227" s="5">
        <f t="shared" si="96"/>
        <v>23</v>
      </c>
      <c r="D227" s="5">
        <f t="shared" si="97"/>
        <v>20</v>
      </c>
      <c r="E227" s="13"/>
      <c r="H227" s="8">
        <v>-2750</v>
      </c>
      <c r="J227" s="8">
        <f t="shared" si="98"/>
        <v>40.339746031934361</v>
      </c>
      <c r="L227" s="8">
        <f t="shared" si="99"/>
        <v>8000</v>
      </c>
      <c r="M227" s="8">
        <f t="shared" si="101"/>
        <v>441.48195530097979</v>
      </c>
      <c r="N227" s="8">
        <f t="shared" si="100"/>
        <v>1324.3143492253707</v>
      </c>
    </row>
    <row r="228" spans="1:14" x14ac:dyDescent="0.25">
      <c r="A228" s="11">
        <v>42277</v>
      </c>
      <c r="B228" s="5">
        <f t="shared" si="95"/>
        <v>48</v>
      </c>
      <c r="C228" s="5">
        <f t="shared" si="96"/>
        <v>23</v>
      </c>
      <c r="D228" s="5">
        <f t="shared" si="97"/>
        <v>20</v>
      </c>
      <c r="E228" s="13"/>
      <c r="H228" s="8">
        <v>-750</v>
      </c>
      <c r="J228" s="8">
        <f t="shared" si="98"/>
        <v>13.243143492253708</v>
      </c>
      <c r="L228" s="8">
        <f t="shared" si="99"/>
        <v>8000</v>
      </c>
      <c r="M228" s="8">
        <f t="shared" si="101"/>
        <v>454.72509879323349</v>
      </c>
      <c r="N228" s="8">
        <f t="shared" si="100"/>
        <v>587.55749271762443</v>
      </c>
    </row>
    <row r="229" spans="1:14" x14ac:dyDescent="0.25">
      <c r="A229" s="11">
        <v>42308</v>
      </c>
      <c r="B229" s="5">
        <f t="shared" si="95"/>
        <v>48</v>
      </c>
      <c r="C229" s="5">
        <f t="shared" si="96"/>
        <v>23</v>
      </c>
      <c r="D229" s="5">
        <f t="shared" si="97"/>
        <v>20</v>
      </c>
      <c r="E229" s="13"/>
      <c r="J229" s="8">
        <f t="shared" si="98"/>
        <v>5.8755749271762445</v>
      </c>
      <c r="L229" s="8">
        <f t="shared" si="99"/>
        <v>8000</v>
      </c>
      <c r="M229" s="8">
        <f t="shared" si="101"/>
        <v>460.6006737204097</v>
      </c>
      <c r="N229" s="8">
        <f t="shared" si="100"/>
        <v>593.43306764480064</v>
      </c>
    </row>
    <row r="230" spans="1:14" x14ac:dyDescent="0.25">
      <c r="A230" s="11">
        <v>42338</v>
      </c>
      <c r="B230" s="5">
        <f t="shared" ref="B230:B245" si="102">ROUND((A230-$B$1-210)/365,0)</f>
        <v>48</v>
      </c>
      <c r="C230" s="5">
        <f t="shared" ref="C230:C245" si="103">ROUND((A230-$C$1-210)/365,0)</f>
        <v>23</v>
      </c>
      <c r="D230" s="5">
        <f t="shared" ref="D230:D245" si="104">ROUND((A230-$D$1-210)/365,0)</f>
        <v>20</v>
      </c>
      <c r="E230" s="13"/>
      <c r="J230" s="8">
        <f t="shared" ref="J230:J245" si="105">N229*$J$1/12</f>
        <v>5.9343306764480062</v>
      </c>
      <c r="L230" s="8">
        <f t="shared" si="99"/>
        <v>8000</v>
      </c>
      <c r="M230" s="8">
        <f t="shared" si="101"/>
        <v>466.53500439685769</v>
      </c>
      <c r="N230" s="8">
        <f t="shared" si="100"/>
        <v>599.36739832124863</v>
      </c>
    </row>
    <row r="231" spans="1:14" x14ac:dyDescent="0.25">
      <c r="A231" s="11">
        <v>42369</v>
      </c>
      <c r="B231" s="5">
        <f t="shared" si="102"/>
        <v>48</v>
      </c>
      <c r="C231" s="5">
        <f t="shared" si="103"/>
        <v>23</v>
      </c>
      <c r="D231" s="5">
        <f t="shared" si="104"/>
        <v>20</v>
      </c>
      <c r="E231" s="13"/>
      <c r="J231" s="8">
        <f t="shared" si="105"/>
        <v>5.9936739832124859</v>
      </c>
      <c r="L231" s="8">
        <f t="shared" si="99"/>
        <v>8000</v>
      </c>
      <c r="M231" s="8">
        <f t="shared" si="101"/>
        <v>472.52867838007018</v>
      </c>
      <c r="N231" s="8">
        <f t="shared" si="100"/>
        <v>605.36107230446112</v>
      </c>
    </row>
    <row r="232" spans="1:14" x14ac:dyDescent="0.25">
      <c r="A232" s="11">
        <v>42400</v>
      </c>
      <c r="B232" s="5">
        <f t="shared" si="102"/>
        <v>48</v>
      </c>
      <c r="C232" s="5">
        <f t="shared" si="103"/>
        <v>23</v>
      </c>
      <c r="D232" s="5">
        <f t="shared" si="104"/>
        <v>20</v>
      </c>
      <c r="E232" s="13"/>
      <c r="J232" s="8">
        <f t="shared" si="105"/>
        <v>6.0536107230446108</v>
      </c>
      <c r="L232" s="8">
        <f t="shared" si="99"/>
        <v>8000</v>
      </c>
      <c r="M232" s="8">
        <f>IF(K232=0,J232,K232)</f>
        <v>6.0536107230446108</v>
      </c>
      <c r="N232" s="8">
        <f t="shared" si="100"/>
        <v>611.4146830275057</v>
      </c>
    </row>
    <row r="233" spans="1:14" x14ac:dyDescent="0.25">
      <c r="A233" s="11">
        <v>42429</v>
      </c>
      <c r="B233" s="5">
        <f t="shared" si="102"/>
        <v>48</v>
      </c>
      <c r="C233" s="5">
        <f t="shared" si="103"/>
        <v>23</v>
      </c>
      <c r="D233" s="5">
        <f t="shared" si="104"/>
        <v>21</v>
      </c>
      <c r="E233" s="13"/>
      <c r="J233" s="8">
        <f t="shared" si="105"/>
        <v>6.1141468302750566</v>
      </c>
      <c r="L233" s="8">
        <f t="shared" ref="L233:L248" si="106">L232+E233</f>
        <v>8000</v>
      </c>
      <c r="M233" s="8">
        <f>IF(K233=0,M232+J233,M232+K233)</f>
        <v>12.167757553319667</v>
      </c>
      <c r="N233" s="8">
        <f t="shared" si="100"/>
        <v>617.52882985778081</v>
      </c>
    </row>
    <row r="234" spans="1:14" x14ac:dyDescent="0.25">
      <c r="A234" s="11">
        <v>42460</v>
      </c>
      <c r="B234" s="5">
        <f t="shared" si="102"/>
        <v>48</v>
      </c>
      <c r="C234" s="5">
        <f t="shared" si="103"/>
        <v>23</v>
      </c>
      <c r="D234" s="5">
        <f t="shared" si="104"/>
        <v>21</v>
      </c>
      <c r="E234" s="13"/>
      <c r="J234" s="8">
        <f t="shared" si="105"/>
        <v>6.1752882985778079</v>
      </c>
      <c r="L234" s="8">
        <f t="shared" si="106"/>
        <v>8000</v>
      </c>
      <c r="M234" s="8">
        <f t="shared" ref="M234:M243" si="107">IF(K234=0,M233+J234,M233+K234)</f>
        <v>18.343045851897475</v>
      </c>
      <c r="N234" s="8">
        <f t="shared" si="100"/>
        <v>623.70411815635862</v>
      </c>
    </row>
    <row r="235" spans="1:14" x14ac:dyDescent="0.25">
      <c r="A235" s="11">
        <v>42490</v>
      </c>
      <c r="B235" s="5">
        <f t="shared" si="102"/>
        <v>49</v>
      </c>
      <c r="C235" s="5">
        <f t="shared" si="103"/>
        <v>24</v>
      </c>
      <c r="D235" s="5">
        <f t="shared" si="104"/>
        <v>21</v>
      </c>
      <c r="E235" s="13"/>
      <c r="J235" s="8">
        <f t="shared" si="105"/>
        <v>6.237041181563586</v>
      </c>
      <c r="L235" s="8">
        <f t="shared" si="106"/>
        <v>8000</v>
      </c>
      <c r="M235" s="8">
        <f t="shared" si="107"/>
        <v>24.580087033461062</v>
      </c>
      <c r="N235" s="8">
        <f t="shared" ref="N235:N250" si="108">IF(K235=0,N234+E235+F235+G235+H235+I235+J235,N234+E235+F235+G235+H235+I235+K235)</f>
        <v>629.94115933792216</v>
      </c>
    </row>
    <row r="236" spans="1:14" x14ac:dyDescent="0.25">
      <c r="A236" s="11">
        <v>42521</v>
      </c>
      <c r="B236" s="5">
        <f t="shared" si="102"/>
        <v>49</v>
      </c>
      <c r="C236" s="5">
        <f t="shared" si="103"/>
        <v>24</v>
      </c>
      <c r="D236" s="5">
        <f t="shared" si="104"/>
        <v>21</v>
      </c>
      <c r="E236" s="13"/>
      <c r="J236" s="8">
        <f t="shared" si="105"/>
        <v>6.2994115933792214</v>
      </c>
      <c r="L236" s="8">
        <f t="shared" si="106"/>
        <v>8000</v>
      </c>
      <c r="M236" s="8">
        <f t="shared" si="107"/>
        <v>30.879498626840284</v>
      </c>
      <c r="N236" s="8">
        <f t="shared" si="108"/>
        <v>636.24057093130136</v>
      </c>
    </row>
    <row r="237" spans="1:14" x14ac:dyDescent="0.25">
      <c r="A237" s="11">
        <v>42551</v>
      </c>
      <c r="B237" s="5">
        <f t="shared" si="102"/>
        <v>49</v>
      </c>
      <c r="C237" s="5">
        <f t="shared" si="103"/>
        <v>24</v>
      </c>
      <c r="D237" s="5">
        <f t="shared" si="104"/>
        <v>21</v>
      </c>
      <c r="E237" s="13"/>
      <c r="J237" s="8">
        <f t="shared" si="105"/>
        <v>6.3624057093130135</v>
      </c>
      <c r="L237" s="8">
        <f t="shared" si="106"/>
        <v>8000</v>
      </c>
      <c r="M237" s="8">
        <f t="shared" si="107"/>
        <v>37.241904336153297</v>
      </c>
      <c r="N237" s="8">
        <f t="shared" si="108"/>
        <v>642.60297664061443</v>
      </c>
    </row>
    <row r="238" spans="1:14" x14ac:dyDescent="0.25">
      <c r="A238" s="11">
        <v>42582</v>
      </c>
      <c r="B238" s="5">
        <f t="shared" si="102"/>
        <v>49</v>
      </c>
      <c r="C238" s="5">
        <f t="shared" si="103"/>
        <v>24</v>
      </c>
      <c r="D238" s="5">
        <f t="shared" si="104"/>
        <v>21</v>
      </c>
      <c r="E238" s="13"/>
      <c r="J238" s="8">
        <f t="shared" si="105"/>
        <v>6.4260297664061445</v>
      </c>
      <c r="L238" s="8">
        <f t="shared" si="106"/>
        <v>8000</v>
      </c>
      <c r="M238" s="8">
        <f t="shared" si="107"/>
        <v>43.667934102559443</v>
      </c>
      <c r="N238" s="8">
        <f t="shared" si="108"/>
        <v>649.02900640702057</v>
      </c>
    </row>
    <row r="239" spans="1:14" x14ac:dyDescent="0.25">
      <c r="A239" s="11">
        <v>42613</v>
      </c>
      <c r="B239" s="5">
        <f t="shared" si="102"/>
        <v>49</v>
      </c>
      <c r="C239" s="5">
        <f t="shared" si="103"/>
        <v>24</v>
      </c>
      <c r="D239" s="5">
        <f t="shared" si="104"/>
        <v>21</v>
      </c>
      <c r="E239" s="13"/>
      <c r="J239" s="8">
        <f t="shared" si="105"/>
        <v>6.490290064070205</v>
      </c>
      <c r="L239" s="8">
        <f t="shared" si="106"/>
        <v>8000</v>
      </c>
      <c r="M239" s="8">
        <f t="shared" si="107"/>
        <v>50.158224166629651</v>
      </c>
      <c r="N239" s="8">
        <f t="shared" si="108"/>
        <v>655.5192964710908</v>
      </c>
    </row>
    <row r="240" spans="1:14" x14ac:dyDescent="0.25">
      <c r="A240" s="11">
        <v>42643</v>
      </c>
      <c r="B240" s="5">
        <f t="shared" si="102"/>
        <v>49</v>
      </c>
      <c r="C240" s="5">
        <f t="shared" si="103"/>
        <v>24</v>
      </c>
      <c r="D240" s="5">
        <f t="shared" si="104"/>
        <v>21</v>
      </c>
      <c r="E240" s="13"/>
      <c r="J240" s="8">
        <f t="shared" si="105"/>
        <v>6.5551929647109075</v>
      </c>
      <c r="L240" s="8">
        <f t="shared" si="106"/>
        <v>8000</v>
      </c>
      <c r="M240" s="8">
        <f t="shared" si="107"/>
        <v>56.713417131340556</v>
      </c>
      <c r="N240" s="8">
        <f t="shared" si="108"/>
        <v>662.07448943580175</v>
      </c>
    </row>
    <row r="241" spans="1:14" x14ac:dyDescent="0.25">
      <c r="A241" s="11">
        <v>42674</v>
      </c>
      <c r="B241" s="5">
        <f t="shared" si="102"/>
        <v>49</v>
      </c>
      <c r="C241" s="5">
        <f t="shared" si="103"/>
        <v>24</v>
      </c>
      <c r="D241" s="5">
        <f t="shared" si="104"/>
        <v>21</v>
      </c>
      <c r="E241" s="13"/>
      <c r="J241" s="8">
        <f t="shared" si="105"/>
        <v>6.6207448943580181</v>
      </c>
      <c r="L241" s="8">
        <f t="shared" si="106"/>
        <v>8000</v>
      </c>
      <c r="M241" s="8">
        <f t="shared" si="107"/>
        <v>63.334162025698575</v>
      </c>
      <c r="N241" s="8">
        <f t="shared" si="108"/>
        <v>668.69523433015979</v>
      </c>
    </row>
    <row r="242" spans="1:14" x14ac:dyDescent="0.25">
      <c r="A242" s="11">
        <v>42704</v>
      </c>
      <c r="B242" s="5">
        <f t="shared" si="102"/>
        <v>49</v>
      </c>
      <c r="C242" s="5">
        <f t="shared" si="103"/>
        <v>24</v>
      </c>
      <c r="D242" s="5">
        <f t="shared" si="104"/>
        <v>21</v>
      </c>
      <c r="E242" s="13"/>
      <c r="J242" s="8">
        <f t="shared" si="105"/>
        <v>6.6869523433015976</v>
      </c>
      <c r="L242" s="8">
        <f t="shared" si="106"/>
        <v>8000</v>
      </c>
      <c r="M242" s="8">
        <f t="shared" si="107"/>
        <v>70.021114369000173</v>
      </c>
      <c r="N242" s="8">
        <f t="shared" si="108"/>
        <v>675.38218667346143</v>
      </c>
    </row>
    <row r="243" spans="1:14" x14ac:dyDescent="0.25">
      <c r="A243" s="11">
        <v>42735</v>
      </c>
      <c r="B243" s="5">
        <f t="shared" si="102"/>
        <v>49</v>
      </c>
      <c r="C243" s="5">
        <f t="shared" si="103"/>
        <v>24</v>
      </c>
      <c r="D243" s="5">
        <f t="shared" si="104"/>
        <v>21</v>
      </c>
      <c r="E243" s="13"/>
      <c r="J243" s="8">
        <f t="shared" si="105"/>
        <v>6.7538218667346142</v>
      </c>
      <c r="L243" s="8">
        <f t="shared" si="106"/>
        <v>8000</v>
      </c>
      <c r="M243" s="8">
        <f t="shared" si="107"/>
        <v>76.774936235734785</v>
      </c>
      <c r="N243" s="8">
        <f t="shared" si="108"/>
        <v>682.13600854019603</v>
      </c>
    </row>
    <row r="244" spans="1:14" x14ac:dyDescent="0.25">
      <c r="A244" s="11">
        <v>42766</v>
      </c>
      <c r="B244" s="5">
        <f t="shared" si="102"/>
        <v>49</v>
      </c>
      <c r="C244" s="5">
        <f t="shared" si="103"/>
        <v>24</v>
      </c>
      <c r="D244" s="5">
        <f t="shared" si="104"/>
        <v>21</v>
      </c>
      <c r="E244" s="13"/>
      <c r="J244" s="8">
        <f t="shared" si="105"/>
        <v>6.8213600854019596</v>
      </c>
      <c r="L244" s="8">
        <f t="shared" si="106"/>
        <v>8000</v>
      </c>
      <c r="M244" s="8">
        <f>IF(K244=0,J244,K244)</f>
        <v>6.8213600854019596</v>
      </c>
      <c r="N244" s="8">
        <f t="shared" si="108"/>
        <v>688.95736862559795</v>
      </c>
    </row>
    <row r="245" spans="1:14" x14ac:dyDescent="0.25">
      <c r="A245" s="11">
        <v>42794</v>
      </c>
      <c r="B245" s="5">
        <f t="shared" si="102"/>
        <v>49</v>
      </c>
      <c r="C245" s="5">
        <f t="shared" si="103"/>
        <v>24</v>
      </c>
      <c r="D245" s="5">
        <f t="shared" si="104"/>
        <v>22</v>
      </c>
      <c r="E245" s="13"/>
      <c r="J245" s="8">
        <f t="shared" si="105"/>
        <v>6.8895736862559795</v>
      </c>
      <c r="L245" s="8">
        <f t="shared" si="106"/>
        <v>8000</v>
      </c>
      <c r="M245" s="8">
        <f>IF(K245=0,M244+J245,M244+K245)</f>
        <v>13.710933771657938</v>
      </c>
      <c r="N245" s="8">
        <f t="shared" si="108"/>
        <v>695.84694231185392</v>
      </c>
    </row>
    <row r="246" spans="1:14" x14ac:dyDescent="0.25">
      <c r="A246" s="11">
        <v>42825</v>
      </c>
      <c r="B246" s="5">
        <f t="shared" ref="B246:B261" si="109">ROUND((A246-$B$1-210)/365,0)</f>
        <v>49</v>
      </c>
      <c r="C246" s="5">
        <f t="shared" ref="C246:C261" si="110">ROUND((A246-$C$1-210)/365,0)</f>
        <v>24</v>
      </c>
      <c r="D246" s="5">
        <f t="shared" ref="D246:D261" si="111">ROUND((A246-$D$1-210)/365,0)</f>
        <v>22</v>
      </c>
      <c r="E246" s="13"/>
      <c r="J246" s="8">
        <f t="shared" ref="J246:J261" si="112">N245*$J$1/12</f>
        <v>6.9584694231185393</v>
      </c>
      <c r="L246" s="8">
        <f t="shared" si="106"/>
        <v>8000</v>
      </c>
      <c r="M246" s="8">
        <f t="shared" ref="M246:M255" si="113">IF(K246=0,M245+J246,M245+K246)</f>
        <v>20.669403194776478</v>
      </c>
      <c r="N246" s="8">
        <f t="shared" si="108"/>
        <v>702.80541173497249</v>
      </c>
    </row>
    <row r="247" spans="1:14" x14ac:dyDescent="0.25">
      <c r="A247" s="11">
        <v>42855</v>
      </c>
      <c r="B247" s="5">
        <f t="shared" si="109"/>
        <v>50</v>
      </c>
      <c r="C247" s="5">
        <f t="shared" si="110"/>
        <v>25</v>
      </c>
      <c r="D247" s="5">
        <f t="shared" si="111"/>
        <v>22</v>
      </c>
      <c r="E247" s="13"/>
      <c r="J247" s="8">
        <f t="shared" si="112"/>
        <v>7.0280541173497246</v>
      </c>
      <c r="L247" s="8">
        <f t="shared" si="106"/>
        <v>8000</v>
      </c>
      <c r="M247" s="8">
        <f t="shared" si="113"/>
        <v>27.697457312126204</v>
      </c>
      <c r="N247" s="8">
        <f t="shared" si="108"/>
        <v>709.83346585232221</v>
      </c>
    </row>
    <row r="248" spans="1:14" x14ac:dyDescent="0.25">
      <c r="A248" s="11">
        <v>42886</v>
      </c>
      <c r="B248" s="5">
        <f t="shared" si="109"/>
        <v>50</v>
      </c>
      <c r="C248" s="5">
        <f t="shared" si="110"/>
        <v>25</v>
      </c>
      <c r="D248" s="5">
        <f t="shared" si="111"/>
        <v>22</v>
      </c>
      <c r="E248" s="13"/>
      <c r="J248" s="8">
        <f t="shared" si="112"/>
        <v>7.0983346585232212</v>
      </c>
      <c r="L248" s="8">
        <f t="shared" si="106"/>
        <v>8000</v>
      </c>
      <c r="M248" s="8">
        <f t="shared" si="113"/>
        <v>34.795791970649425</v>
      </c>
      <c r="N248" s="8">
        <f t="shared" si="108"/>
        <v>716.93180051084539</v>
      </c>
    </row>
    <row r="249" spans="1:14" x14ac:dyDescent="0.25">
      <c r="A249" s="11">
        <v>42916</v>
      </c>
      <c r="B249" s="5">
        <f t="shared" si="109"/>
        <v>50</v>
      </c>
      <c r="C249" s="5">
        <f t="shared" si="110"/>
        <v>25</v>
      </c>
      <c r="D249" s="5">
        <f t="shared" si="111"/>
        <v>22</v>
      </c>
      <c r="E249" s="13"/>
      <c r="J249" s="8">
        <f t="shared" si="112"/>
        <v>7.1693180051084537</v>
      </c>
      <c r="L249" s="8">
        <f t="shared" ref="L249:L264" si="114">L248+E249</f>
        <v>8000</v>
      </c>
      <c r="M249" s="8">
        <f t="shared" si="113"/>
        <v>41.965109975757876</v>
      </c>
      <c r="N249" s="8">
        <f t="shared" si="108"/>
        <v>724.10111851595389</v>
      </c>
    </row>
    <row r="250" spans="1:14" x14ac:dyDescent="0.25">
      <c r="A250" s="11">
        <v>42947</v>
      </c>
      <c r="B250" s="5">
        <f t="shared" si="109"/>
        <v>50</v>
      </c>
      <c r="C250" s="5">
        <f t="shared" si="110"/>
        <v>25</v>
      </c>
      <c r="D250" s="5">
        <f t="shared" si="111"/>
        <v>22</v>
      </c>
      <c r="E250" s="13"/>
      <c r="J250" s="8">
        <f t="shared" si="112"/>
        <v>7.2410111851595387</v>
      </c>
      <c r="L250" s="8">
        <f t="shared" si="114"/>
        <v>8000</v>
      </c>
      <c r="M250" s="8">
        <f t="shared" si="113"/>
        <v>49.206121160917412</v>
      </c>
      <c r="N250" s="8">
        <f t="shared" si="108"/>
        <v>731.34212970111344</v>
      </c>
    </row>
    <row r="251" spans="1:14" x14ac:dyDescent="0.25">
      <c r="A251" s="11">
        <v>42978</v>
      </c>
      <c r="B251" s="5">
        <f t="shared" si="109"/>
        <v>50</v>
      </c>
      <c r="C251" s="5">
        <f t="shared" si="110"/>
        <v>25</v>
      </c>
      <c r="D251" s="5">
        <f t="shared" si="111"/>
        <v>22</v>
      </c>
      <c r="E251" s="13"/>
      <c r="J251" s="8">
        <f t="shared" si="112"/>
        <v>7.3134212970111347</v>
      </c>
      <c r="L251" s="8">
        <f t="shared" si="114"/>
        <v>8000</v>
      </c>
      <c r="M251" s="8">
        <f t="shared" si="113"/>
        <v>56.519542457928544</v>
      </c>
      <c r="N251" s="8">
        <f t="shared" ref="N251:N266" si="115">IF(K251=0,N250+E251+F251+G251+H251+I251+J251,N250+E251+F251+G251+H251+I251+K251)</f>
        <v>738.65555099812457</v>
      </c>
    </row>
    <row r="252" spans="1:14" x14ac:dyDescent="0.25">
      <c r="A252" s="11">
        <v>43008</v>
      </c>
      <c r="B252" s="5">
        <f t="shared" si="109"/>
        <v>50</v>
      </c>
      <c r="C252" s="5">
        <f t="shared" si="110"/>
        <v>25</v>
      </c>
      <c r="D252" s="5">
        <f t="shared" si="111"/>
        <v>22</v>
      </c>
      <c r="E252" s="13"/>
      <c r="J252" s="8">
        <f t="shared" si="112"/>
        <v>7.3865555099812452</v>
      </c>
      <c r="L252" s="8">
        <f t="shared" si="114"/>
        <v>8000</v>
      </c>
      <c r="M252" s="8">
        <f t="shared" si="113"/>
        <v>63.906097967909787</v>
      </c>
      <c r="N252" s="8">
        <f t="shared" si="115"/>
        <v>746.0421065081058</v>
      </c>
    </row>
    <row r="253" spans="1:14" x14ac:dyDescent="0.25">
      <c r="A253" s="11">
        <v>43039</v>
      </c>
      <c r="B253" s="5">
        <f t="shared" si="109"/>
        <v>50</v>
      </c>
      <c r="C253" s="5">
        <f t="shared" si="110"/>
        <v>25</v>
      </c>
      <c r="D253" s="5">
        <f t="shared" si="111"/>
        <v>22</v>
      </c>
      <c r="E253" s="13"/>
      <c r="J253" s="8">
        <f t="shared" si="112"/>
        <v>7.4604210650810572</v>
      </c>
      <c r="L253" s="8">
        <f t="shared" si="114"/>
        <v>8000</v>
      </c>
      <c r="M253" s="8">
        <f t="shared" si="113"/>
        <v>71.366519032990851</v>
      </c>
      <c r="N253" s="8">
        <f t="shared" si="115"/>
        <v>753.50252757318685</v>
      </c>
    </row>
    <row r="254" spans="1:14" x14ac:dyDescent="0.25">
      <c r="A254" s="11">
        <v>43069</v>
      </c>
      <c r="B254" s="5">
        <f t="shared" si="109"/>
        <v>50</v>
      </c>
      <c r="C254" s="5">
        <f t="shared" si="110"/>
        <v>25</v>
      </c>
      <c r="D254" s="5">
        <f t="shared" si="111"/>
        <v>22</v>
      </c>
      <c r="E254" s="13"/>
      <c r="J254" s="8">
        <f t="shared" si="112"/>
        <v>7.5350252757318685</v>
      </c>
      <c r="L254" s="8">
        <f t="shared" si="114"/>
        <v>8000</v>
      </c>
      <c r="M254" s="8">
        <f t="shared" si="113"/>
        <v>78.90154430872272</v>
      </c>
      <c r="N254" s="8">
        <f t="shared" si="115"/>
        <v>761.03755284891872</v>
      </c>
    </row>
    <row r="255" spans="1:14" x14ac:dyDescent="0.25">
      <c r="A255" s="11">
        <v>43100</v>
      </c>
      <c r="B255" s="5">
        <f t="shared" si="109"/>
        <v>50</v>
      </c>
      <c r="C255" s="5">
        <f t="shared" si="110"/>
        <v>25</v>
      </c>
      <c r="D255" s="5">
        <f t="shared" si="111"/>
        <v>22</v>
      </c>
      <c r="E255" s="13"/>
      <c r="J255" s="8">
        <f t="shared" si="112"/>
        <v>7.610375528489187</v>
      </c>
      <c r="L255" s="8">
        <f t="shared" si="114"/>
        <v>8000</v>
      </c>
      <c r="M255" s="8">
        <f t="shared" si="113"/>
        <v>86.511919837211906</v>
      </c>
      <c r="N255" s="8">
        <f t="shared" si="115"/>
        <v>768.64792837740788</v>
      </c>
    </row>
    <row r="256" spans="1:14" x14ac:dyDescent="0.25">
      <c r="A256" s="11">
        <v>43131</v>
      </c>
      <c r="B256" s="5">
        <f t="shared" si="109"/>
        <v>50</v>
      </c>
      <c r="C256" s="5">
        <f t="shared" si="110"/>
        <v>25</v>
      </c>
      <c r="D256" s="5">
        <f t="shared" si="111"/>
        <v>22</v>
      </c>
      <c r="E256" s="13"/>
      <c r="J256" s="8">
        <f t="shared" si="112"/>
        <v>7.6864792837740792</v>
      </c>
      <c r="L256" s="8">
        <f t="shared" si="114"/>
        <v>8000</v>
      </c>
      <c r="M256" s="8">
        <f>IF(K256=0,J256,K256)</f>
        <v>7.6864792837740792</v>
      </c>
      <c r="N256" s="8">
        <f t="shared" si="115"/>
        <v>776.33440766118201</v>
      </c>
    </row>
    <row r="257" spans="1:14" x14ac:dyDescent="0.25">
      <c r="A257" s="11">
        <v>43159</v>
      </c>
      <c r="B257" s="5">
        <f t="shared" si="109"/>
        <v>50</v>
      </c>
      <c r="C257" s="5">
        <f t="shared" si="110"/>
        <v>25</v>
      </c>
      <c r="D257" s="5">
        <f t="shared" si="111"/>
        <v>23</v>
      </c>
      <c r="E257" s="13"/>
      <c r="J257" s="8">
        <f t="shared" si="112"/>
        <v>7.76334407661182</v>
      </c>
      <c r="L257" s="8">
        <f t="shared" si="114"/>
        <v>8000</v>
      </c>
      <c r="M257" s="8">
        <f>IF(K257=0,M256+J257,M256+K257)</f>
        <v>15.449823360385899</v>
      </c>
      <c r="N257" s="8">
        <f t="shared" si="115"/>
        <v>784.09775173779383</v>
      </c>
    </row>
    <row r="258" spans="1:14" x14ac:dyDescent="0.25">
      <c r="A258" s="11">
        <v>43190</v>
      </c>
      <c r="B258" s="5">
        <f t="shared" si="109"/>
        <v>50</v>
      </c>
      <c r="C258" s="5">
        <f t="shared" si="110"/>
        <v>25</v>
      </c>
      <c r="D258" s="5">
        <f t="shared" si="111"/>
        <v>23</v>
      </c>
      <c r="E258" s="13"/>
      <c r="J258" s="8">
        <f t="shared" si="112"/>
        <v>7.8409775173779375</v>
      </c>
      <c r="L258" s="8">
        <f t="shared" si="114"/>
        <v>8000</v>
      </c>
      <c r="M258" s="8">
        <f t="shared" ref="M258:M267" si="116">IF(K258=0,M257+J258,M257+K258)</f>
        <v>23.290800877763836</v>
      </c>
      <c r="N258" s="8">
        <f t="shared" si="115"/>
        <v>791.93872925517178</v>
      </c>
    </row>
    <row r="259" spans="1:14" x14ac:dyDescent="0.25">
      <c r="A259" s="11">
        <v>43220</v>
      </c>
      <c r="B259" s="5">
        <f t="shared" si="109"/>
        <v>51</v>
      </c>
      <c r="C259" s="5">
        <f t="shared" si="110"/>
        <v>26</v>
      </c>
      <c r="D259" s="5">
        <f t="shared" si="111"/>
        <v>23</v>
      </c>
      <c r="E259" s="13"/>
      <c r="J259" s="8">
        <f t="shared" si="112"/>
        <v>7.9193872925517175</v>
      </c>
      <c r="L259" s="8">
        <f t="shared" si="114"/>
        <v>8000</v>
      </c>
      <c r="M259" s="8">
        <f t="shared" si="116"/>
        <v>31.210188170315554</v>
      </c>
      <c r="N259" s="8">
        <f t="shared" si="115"/>
        <v>799.85811654772351</v>
      </c>
    </row>
    <row r="260" spans="1:14" x14ac:dyDescent="0.25">
      <c r="A260" s="11">
        <v>43251</v>
      </c>
      <c r="B260" s="5">
        <f t="shared" si="109"/>
        <v>51</v>
      </c>
      <c r="C260" s="5">
        <f t="shared" si="110"/>
        <v>26</v>
      </c>
      <c r="D260" s="5">
        <f t="shared" si="111"/>
        <v>23</v>
      </c>
      <c r="E260" s="13"/>
      <c r="J260" s="8">
        <f t="shared" si="112"/>
        <v>7.9985811654772343</v>
      </c>
      <c r="L260" s="8">
        <f t="shared" si="114"/>
        <v>8000</v>
      </c>
      <c r="M260" s="8">
        <f t="shared" si="116"/>
        <v>39.208769335792788</v>
      </c>
      <c r="N260" s="8">
        <f t="shared" si="115"/>
        <v>807.85669771320079</v>
      </c>
    </row>
    <row r="261" spans="1:14" x14ac:dyDescent="0.25">
      <c r="A261" s="11">
        <v>43281</v>
      </c>
      <c r="B261" s="5">
        <f t="shared" si="109"/>
        <v>51</v>
      </c>
      <c r="C261" s="5">
        <f t="shared" si="110"/>
        <v>26</v>
      </c>
      <c r="D261" s="5">
        <f t="shared" si="111"/>
        <v>23</v>
      </c>
      <c r="E261" s="13"/>
      <c r="J261" s="8">
        <f t="shared" si="112"/>
        <v>8.0785669771320077</v>
      </c>
      <c r="L261" s="8">
        <f t="shared" si="114"/>
        <v>8000</v>
      </c>
      <c r="M261" s="8">
        <f t="shared" si="116"/>
        <v>47.287336312924793</v>
      </c>
      <c r="N261" s="8">
        <f t="shared" si="115"/>
        <v>815.93526469033282</v>
      </c>
    </row>
    <row r="262" spans="1:14" x14ac:dyDescent="0.25">
      <c r="A262" s="11">
        <v>43312</v>
      </c>
      <c r="B262" s="5">
        <f t="shared" ref="B262:B272" si="117">ROUND((A262-$B$1-210)/365,0)</f>
        <v>51</v>
      </c>
      <c r="C262" s="5">
        <f t="shared" ref="C262:C272" si="118">ROUND((A262-$C$1-210)/365,0)</f>
        <v>26</v>
      </c>
      <c r="D262" s="5">
        <f t="shared" ref="D262:D272" si="119">ROUND((A262-$D$1-210)/365,0)</f>
        <v>23</v>
      </c>
      <c r="E262" s="13"/>
      <c r="J262" s="8">
        <f t="shared" ref="J262:J272" si="120">N261*$J$1/12</f>
        <v>8.1593526469033275</v>
      </c>
      <c r="L262" s="8">
        <f t="shared" si="114"/>
        <v>8000</v>
      </c>
      <c r="M262" s="8">
        <f t="shared" si="116"/>
        <v>55.446688959828123</v>
      </c>
      <c r="N262" s="8">
        <f t="shared" si="115"/>
        <v>824.09461733723617</v>
      </c>
    </row>
    <row r="263" spans="1:14" x14ac:dyDescent="0.25">
      <c r="A263" s="11">
        <v>43343</v>
      </c>
      <c r="B263" s="5">
        <f t="shared" si="117"/>
        <v>51</v>
      </c>
      <c r="C263" s="5">
        <f t="shared" si="118"/>
        <v>26</v>
      </c>
      <c r="D263" s="5">
        <f t="shared" si="119"/>
        <v>23</v>
      </c>
      <c r="E263" s="13"/>
      <c r="J263" s="8">
        <f t="shared" si="120"/>
        <v>8.240946173372361</v>
      </c>
      <c r="L263" s="8">
        <f t="shared" si="114"/>
        <v>8000</v>
      </c>
      <c r="M263" s="8">
        <f t="shared" si="116"/>
        <v>63.687635133200487</v>
      </c>
      <c r="N263" s="8">
        <f t="shared" si="115"/>
        <v>832.33556351060849</v>
      </c>
    </row>
    <row r="264" spans="1:14" x14ac:dyDescent="0.25">
      <c r="A264" s="11">
        <v>43373</v>
      </c>
      <c r="B264" s="5">
        <f t="shared" si="117"/>
        <v>51</v>
      </c>
      <c r="C264" s="5">
        <f t="shared" si="118"/>
        <v>26</v>
      </c>
      <c r="D264" s="5">
        <f t="shared" si="119"/>
        <v>23</v>
      </c>
      <c r="E264" s="13"/>
      <c r="J264" s="8">
        <f t="shared" si="120"/>
        <v>8.3233556351060844</v>
      </c>
      <c r="L264" s="8">
        <f t="shared" si="114"/>
        <v>8000</v>
      </c>
      <c r="M264" s="8">
        <f t="shared" si="116"/>
        <v>72.01099076830657</v>
      </c>
      <c r="N264" s="8">
        <f t="shared" si="115"/>
        <v>840.65891914571455</v>
      </c>
    </row>
    <row r="265" spans="1:14" x14ac:dyDescent="0.25">
      <c r="A265" s="11">
        <v>43404</v>
      </c>
      <c r="B265" s="5">
        <f t="shared" si="117"/>
        <v>51</v>
      </c>
      <c r="C265" s="5">
        <f t="shared" si="118"/>
        <v>26</v>
      </c>
      <c r="D265" s="5">
        <f t="shared" si="119"/>
        <v>23</v>
      </c>
      <c r="E265" s="13"/>
      <c r="J265" s="8">
        <f t="shared" si="120"/>
        <v>8.4065891914571456</v>
      </c>
      <c r="L265" s="8">
        <f t="shared" ref="L265:L272" si="121">L264+E265</f>
        <v>8000</v>
      </c>
      <c r="M265" s="8">
        <f t="shared" si="116"/>
        <v>80.417579959763714</v>
      </c>
      <c r="N265" s="8">
        <f t="shared" si="115"/>
        <v>849.06550833717165</v>
      </c>
    </row>
    <row r="266" spans="1:14" x14ac:dyDescent="0.25">
      <c r="A266" s="11">
        <v>43434</v>
      </c>
      <c r="B266" s="5">
        <f t="shared" si="117"/>
        <v>51</v>
      </c>
      <c r="C266" s="5">
        <f t="shared" si="118"/>
        <v>26</v>
      </c>
      <c r="D266" s="5">
        <f t="shared" si="119"/>
        <v>23</v>
      </c>
      <c r="E266" s="13"/>
      <c r="J266" s="8">
        <f t="shared" si="120"/>
        <v>8.4906550833717152</v>
      </c>
      <c r="L266" s="8">
        <f t="shared" si="121"/>
        <v>8000</v>
      </c>
      <c r="M266" s="8">
        <f t="shared" si="116"/>
        <v>88.908235043135434</v>
      </c>
      <c r="N266" s="8">
        <f t="shared" si="115"/>
        <v>857.55616342054338</v>
      </c>
    </row>
    <row r="267" spans="1:14" x14ac:dyDescent="0.25">
      <c r="A267" s="11">
        <v>43465</v>
      </c>
      <c r="B267" s="5">
        <f t="shared" si="117"/>
        <v>51</v>
      </c>
      <c r="C267" s="5">
        <f t="shared" si="118"/>
        <v>26</v>
      </c>
      <c r="D267" s="5">
        <f t="shared" si="119"/>
        <v>23</v>
      </c>
      <c r="E267" s="13"/>
      <c r="J267" s="8">
        <f t="shared" si="120"/>
        <v>8.5755616342054335</v>
      </c>
      <c r="L267" s="8">
        <f t="shared" si="121"/>
        <v>8000</v>
      </c>
      <c r="M267" s="8">
        <f t="shared" si="116"/>
        <v>97.483796677340862</v>
      </c>
      <c r="N267" s="8">
        <f t="shared" ref="N267:N272" si="122">IF(K267=0,N266+E267+F267+G267+H267+I267+J267,N266+E267+F267+G267+H267+I267+K267)</f>
        <v>866.13172505474881</v>
      </c>
    </row>
    <row r="268" spans="1:14" x14ac:dyDescent="0.25">
      <c r="A268" s="11">
        <v>43496</v>
      </c>
      <c r="B268" s="5">
        <f t="shared" si="117"/>
        <v>51</v>
      </c>
      <c r="C268" s="5">
        <f t="shared" si="118"/>
        <v>26</v>
      </c>
      <c r="D268" s="5">
        <f t="shared" si="119"/>
        <v>23</v>
      </c>
      <c r="E268" s="13"/>
      <c r="J268" s="8">
        <f t="shared" si="120"/>
        <v>8.6613172505474889</v>
      </c>
      <c r="L268" s="8">
        <f t="shared" si="121"/>
        <v>8000</v>
      </c>
      <c r="M268" s="8">
        <f>IF(K268=0,J268,K268)</f>
        <v>8.6613172505474889</v>
      </c>
      <c r="N268" s="8">
        <f t="shared" si="122"/>
        <v>874.79304230529635</v>
      </c>
    </row>
    <row r="269" spans="1:14" x14ac:dyDescent="0.25">
      <c r="A269" s="11">
        <v>43524</v>
      </c>
      <c r="B269" s="5">
        <f t="shared" si="117"/>
        <v>51</v>
      </c>
      <c r="C269" s="5">
        <f t="shared" si="118"/>
        <v>26</v>
      </c>
      <c r="D269" s="5">
        <f t="shared" si="119"/>
        <v>24</v>
      </c>
      <c r="E269" s="13"/>
      <c r="J269" s="8">
        <f t="shared" si="120"/>
        <v>8.7479304230529635</v>
      </c>
      <c r="L269" s="8">
        <f t="shared" si="121"/>
        <v>8000</v>
      </c>
      <c r="M269" s="8">
        <f>IF(K269=0,M268+J269,M268+K269)</f>
        <v>17.409247673600454</v>
      </c>
      <c r="N269" s="8">
        <f t="shared" si="122"/>
        <v>883.54097272834929</v>
      </c>
    </row>
    <row r="270" spans="1:14" x14ac:dyDescent="0.25">
      <c r="A270" s="11">
        <v>43555</v>
      </c>
      <c r="B270" s="5">
        <f t="shared" si="117"/>
        <v>51</v>
      </c>
      <c r="C270" s="5">
        <f t="shared" si="118"/>
        <v>26</v>
      </c>
      <c r="D270" s="5">
        <f t="shared" si="119"/>
        <v>24</v>
      </c>
      <c r="E270" s="13"/>
      <c r="J270" s="8">
        <f t="shared" si="120"/>
        <v>8.8354097272834924</v>
      </c>
      <c r="L270" s="8">
        <f t="shared" si="121"/>
        <v>8000</v>
      </c>
      <c r="M270" s="8">
        <f>IF(K270=0,M269+J270,M269+K270)</f>
        <v>26.244657400883945</v>
      </c>
      <c r="N270" s="8">
        <f t="shared" si="122"/>
        <v>892.37638245563278</v>
      </c>
    </row>
    <row r="271" spans="1:14" x14ac:dyDescent="0.25">
      <c r="A271" s="11">
        <v>43585</v>
      </c>
      <c r="B271" s="5">
        <f t="shared" si="117"/>
        <v>52</v>
      </c>
      <c r="C271" s="5">
        <f t="shared" si="118"/>
        <v>27</v>
      </c>
      <c r="D271" s="5">
        <f t="shared" si="119"/>
        <v>24</v>
      </c>
      <c r="E271" s="13"/>
      <c r="J271" s="8">
        <f t="shared" si="120"/>
        <v>8.9237638245563264</v>
      </c>
      <c r="L271" s="8">
        <f t="shared" si="121"/>
        <v>8000</v>
      </c>
      <c r="M271" s="8">
        <f>IF(K271=0,M270+J271,M270+K271)</f>
        <v>35.168421225440269</v>
      </c>
      <c r="N271" s="8">
        <f t="shared" si="122"/>
        <v>901.3001462801891</v>
      </c>
    </row>
    <row r="272" spans="1:14" x14ac:dyDescent="0.25">
      <c r="A272" s="11">
        <v>43616</v>
      </c>
      <c r="B272" s="5">
        <f t="shared" si="117"/>
        <v>52</v>
      </c>
      <c r="C272" s="5">
        <f t="shared" si="118"/>
        <v>27</v>
      </c>
      <c r="D272" s="5">
        <f t="shared" si="119"/>
        <v>24</v>
      </c>
      <c r="E272" s="13"/>
      <c r="J272" s="8">
        <f t="shared" si="120"/>
        <v>9.0130014628018902</v>
      </c>
      <c r="L272" s="8">
        <f t="shared" si="121"/>
        <v>8000</v>
      </c>
      <c r="M272" s="8">
        <f>IF(K272=0,M271+J272,M271+K272)</f>
        <v>44.181422688242158</v>
      </c>
      <c r="N272" s="8">
        <f t="shared" si="122"/>
        <v>910.31314774299096</v>
      </c>
    </row>
    <row r="273" spans="3:15" x14ac:dyDescent="0.25">
      <c r="C273" s="4"/>
      <c r="D273" s="4"/>
    </row>
    <row r="274" spans="3:15" x14ac:dyDescent="0.25">
      <c r="C274" s="4"/>
      <c r="D274" s="4"/>
      <c r="E274" s="8">
        <f t="shared" ref="E274:J274" si="123">SUM(E8:E272)</f>
        <v>8000</v>
      </c>
      <c r="F274" s="8">
        <f t="shared" si="123"/>
        <v>0</v>
      </c>
      <c r="G274" s="8">
        <f t="shared" si="123"/>
        <v>0</v>
      </c>
      <c r="H274" s="8">
        <f t="shared" si="123"/>
        <v>-26500</v>
      </c>
      <c r="I274" s="8">
        <f t="shared" si="123"/>
        <v>0</v>
      </c>
      <c r="J274" s="8">
        <f t="shared" si="123"/>
        <v>19384.673247743005</v>
      </c>
      <c r="O274" s="8"/>
    </row>
    <row r="275" spans="3:15" x14ac:dyDescent="0.25">
      <c r="C275" s="4"/>
      <c r="D275" s="4"/>
    </row>
    <row r="276" spans="3:15" x14ac:dyDescent="0.25">
      <c r="C276" s="4"/>
      <c r="D276" s="4"/>
    </row>
    <row r="277" spans="3:15" x14ac:dyDescent="0.25">
      <c r="C277" s="4"/>
      <c r="D277" s="4"/>
    </row>
    <row r="278" spans="3:15" x14ac:dyDescent="0.25">
      <c r="C278" s="4"/>
      <c r="D278" s="4"/>
    </row>
    <row r="279" spans="3:15" x14ac:dyDescent="0.25">
      <c r="C279" s="4"/>
      <c r="D279" s="4"/>
    </row>
    <row r="280" spans="3:15" x14ac:dyDescent="0.25">
      <c r="C280" s="4"/>
      <c r="D280" s="4"/>
    </row>
    <row r="281" spans="3:15" x14ac:dyDescent="0.25">
      <c r="C281" s="4"/>
      <c r="D281" s="4"/>
    </row>
    <row r="282" spans="3:15" x14ac:dyDescent="0.25">
      <c r="C282" s="4"/>
      <c r="D282" s="4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2"/>
  <sheetViews>
    <sheetView zoomScale="70" workbookViewId="0">
      <pane ySplit="3" topLeftCell="A4" activePane="bottomLeft" state="frozen"/>
      <selection pane="bottomLeft" activeCell="M30" sqref="M30"/>
    </sheetView>
  </sheetViews>
  <sheetFormatPr defaultRowHeight="13.2" x14ac:dyDescent="0.25"/>
  <cols>
    <col min="1" max="1" width="10.33203125" style="11" bestFit="1" customWidth="1"/>
    <col min="2" max="4" width="6.6640625" customWidth="1"/>
    <col min="5" max="5" width="9.6640625" style="8" customWidth="1"/>
    <col min="6" max="6" width="6.33203125" style="8" customWidth="1"/>
    <col min="7" max="7" width="6.44140625" style="8" customWidth="1"/>
    <col min="8" max="8" width="10.44140625" style="8" customWidth="1"/>
    <col min="9" max="9" width="6.109375" style="8" customWidth="1"/>
    <col min="10" max="10" width="9.6640625" style="8" customWidth="1"/>
    <col min="11" max="11" width="7.6640625" style="8" bestFit="1" customWidth="1"/>
    <col min="12" max="12" width="9.6640625" style="8" customWidth="1"/>
    <col min="13" max="13" width="8.6640625" style="8" customWidth="1"/>
    <col min="14" max="14" width="9.6640625" style="8" customWidth="1"/>
    <col min="15" max="15" width="2.33203125" customWidth="1"/>
  </cols>
  <sheetData>
    <row r="1" spans="1:14" x14ac:dyDescent="0.25">
      <c r="B1" s="1">
        <v>24563</v>
      </c>
      <c r="C1" s="1">
        <v>33695</v>
      </c>
      <c r="D1" s="1">
        <v>34731</v>
      </c>
      <c r="J1" s="9">
        <v>0.12</v>
      </c>
      <c r="K1" s="9"/>
    </row>
    <row r="2" spans="1:14" s="2" customFormat="1" x14ac:dyDescent="0.25">
      <c r="A2" s="10"/>
      <c r="E2" s="6"/>
      <c r="F2" s="6"/>
      <c r="G2" s="6" t="s">
        <v>0</v>
      </c>
      <c r="H2" s="6"/>
      <c r="I2" s="6" t="s">
        <v>1</v>
      </c>
      <c r="J2" s="2" t="s">
        <v>2</v>
      </c>
      <c r="K2" s="2" t="s">
        <v>3</v>
      </c>
      <c r="L2" s="6"/>
      <c r="M2" s="6" t="s">
        <v>4</v>
      </c>
      <c r="N2" s="6"/>
    </row>
    <row r="3" spans="1:14" s="2" customFormat="1" x14ac:dyDescent="0.25">
      <c r="A3" s="10"/>
      <c r="B3" s="3" t="s">
        <v>6</v>
      </c>
      <c r="C3" s="3" t="s">
        <v>7</v>
      </c>
      <c r="D3" s="3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14</v>
      </c>
      <c r="L3" s="7" t="s">
        <v>15</v>
      </c>
      <c r="M3" s="7" t="s">
        <v>14</v>
      </c>
      <c r="N3" s="7" t="s">
        <v>16</v>
      </c>
    </row>
    <row r="4" spans="1:14" s="2" customFormat="1" x14ac:dyDescent="0.25">
      <c r="A4" s="10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s="2" customFormat="1" x14ac:dyDescent="0.25">
      <c r="A5" s="11"/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8">
        <v>0</v>
      </c>
    </row>
    <row r="6" spans="1:14" s="2" customFormat="1" x14ac:dyDescent="0.25">
      <c r="A6" s="11">
        <v>35520</v>
      </c>
      <c r="B6" s="5">
        <f t="shared" ref="B6:B21" si="0">ROUND((A6-$B$1-210)/365,0)</f>
        <v>29</v>
      </c>
      <c r="C6" s="5">
        <f t="shared" ref="C6:C21" si="1">ROUND((A6-$C$1-210)/365,0)</f>
        <v>4</v>
      </c>
      <c r="D6" s="5">
        <f t="shared" ref="D6:D21" si="2">ROUND((A6-$D$1-210)/365,0)</f>
        <v>2</v>
      </c>
      <c r="E6" s="13">
        <f>'Christopher-IRA'!E6+'Carley-IRA'!E6</f>
        <v>0</v>
      </c>
      <c r="F6" s="13">
        <f>'Christopher-IRA'!F6+'Carley-IRA'!F6</f>
        <v>0</v>
      </c>
      <c r="G6" s="13">
        <f>'Christopher-IRA'!G6+'Carley-IRA'!G6</f>
        <v>0</v>
      </c>
      <c r="H6" s="13">
        <f>'Christopher-IRA'!H6+'Carley-IRA'!H6</f>
        <v>0</v>
      </c>
      <c r="I6" s="13">
        <f>'Christopher-IRA'!I6+'Carley-IRA'!I6</f>
        <v>0</v>
      </c>
      <c r="J6" s="13">
        <f>'Christopher-IRA'!J6+'Carley-IRA'!J6</f>
        <v>0</v>
      </c>
      <c r="K6" s="13">
        <f>'Christopher-IRA'!K6+'Carley-IRA'!K6</f>
        <v>0</v>
      </c>
      <c r="L6" s="13">
        <f>'Christopher-IRA'!L6+'Carley-IRA'!L6</f>
        <v>0</v>
      </c>
      <c r="M6" s="13">
        <f>'Christopher-IRA'!M6+'Carley-IRA'!M6</f>
        <v>0</v>
      </c>
      <c r="N6" s="8">
        <f>IF(K6=0,N5+E6+F6+G6+H6+I6,N5+E6+F6+G6+H6+I6+K6)</f>
        <v>0</v>
      </c>
    </row>
    <row r="7" spans="1:14" x14ac:dyDescent="0.25">
      <c r="A7" s="11">
        <v>35550</v>
      </c>
      <c r="B7" s="5">
        <f t="shared" si="0"/>
        <v>30</v>
      </c>
      <c r="C7" s="5">
        <f t="shared" si="1"/>
        <v>5</v>
      </c>
      <c r="D7" s="5">
        <f t="shared" si="2"/>
        <v>2</v>
      </c>
      <c r="E7" s="13">
        <f>'Christopher-IRA'!E7+'Carley-IRA'!E7</f>
        <v>0</v>
      </c>
      <c r="F7" s="13">
        <f>'Christopher-IRA'!F7+'Carley-IRA'!F7</f>
        <v>0</v>
      </c>
      <c r="G7" s="13">
        <f>'Christopher-IRA'!G7+'Carley-IRA'!G7</f>
        <v>0</v>
      </c>
      <c r="H7" s="13">
        <f>'Christopher-IRA'!H7+'Carley-IRA'!H7</f>
        <v>0</v>
      </c>
      <c r="I7" s="13">
        <f>'Christopher-IRA'!I7+'Carley-IRA'!I7</f>
        <v>0</v>
      </c>
      <c r="J7" s="13">
        <f>'Christopher-IRA'!J7+'Carley-IRA'!J7</f>
        <v>0</v>
      </c>
      <c r="K7" s="13">
        <f>'Christopher-IRA'!K7+'Carley-IRA'!K7</f>
        <v>0</v>
      </c>
      <c r="L7" s="13">
        <f>'Christopher-IRA'!L7+'Carley-IRA'!L7</f>
        <v>0</v>
      </c>
      <c r="M7" s="13">
        <f>'Christopher-IRA'!M7+'Carley-IRA'!M7</f>
        <v>0</v>
      </c>
      <c r="N7" s="8">
        <f>IF(K7=0,N6+E7+F7+G7+H7+I7,N6+E7+F7+G7+H7+I7+K7)</f>
        <v>0</v>
      </c>
    </row>
    <row r="8" spans="1:14" x14ac:dyDescent="0.25">
      <c r="A8" s="11">
        <v>35581</v>
      </c>
      <c r="B8" s="5">
        <f t="shared" si="0"/>
        <v>30</v>
      </c>
      <c r="C8" s="5">
        <f t="shared" si="1"/>
        <v>5</v>
      </c>
      <c r="D8" s="5">
        <f t="shared" si="2"/>
        <v>2</v>
      </c>
      <c r="E8" s="13">
        <f>'Christopher-IRA'!E8+'Carley-IRA'!E8</f>
        <v>0</v>
      </c>
      <c r="F8" s="13">
        <f>'Christopher-IRA'!F8+'Carley-IRA'!F8</f>
        <v>0</v>
      </c>
      <c r="G8" s="13">
        <f>'Christopher-IRA'!G8+'Carley-IRA'!G8</f>
        <v>0</v>
      </c>
      <c r="H8" s="13">
        <f>'Christopher-IRA'!H8+'Carley-IRA'!H8</f>
        <v>0</v>
      </c>
      <c r="I8" s="13">
        <f>'Christopher-IRA'!I8+'Carley-IRA'!I8</f>
        <v>0</v>
      </c>
      <c r="J8" s="13">
        <f>'Christopher-IRA'!J8+'Carley-IRA'!J8</f>
        <v>0</v>
      </c>
      <c r="K8" s="13">
        <f>'Christopher-IRA'!K8+'Carley-IRA'!K8</f>
        <v>0</v>
      </c>
      <c r="L8" s="13">
        <f>'Christopher-IRA'!L8+'Carley-IRA'!L8</f>
        <v>0</v>
      </c>
      <c r="M8" s="13">
        <f>'Christopher-IRA'!M8+'Carley-IRA'!M8</f>
        <v>0</v>
      </c>
      <c r="N8" s="8">
        <f>IF(K8=0,N7+E8+F8+G8+H8+I8,N7+E8+F8+G8+H8+I8+K8)</f>
        <v>0</v>
      </c>
    </row>
    <row r="9" spans="1:14" x14ac:dyDescent="0.25">
      <c r="A9" s="11">
        <v>35611</v>
      </c>
      <c r="B9" s="5">
        <f t="shared" si="0"/>
        <v>30</v>
      </c>
      <c r="C9" s="5">
        <f t="shared" si="1"/>
        <v>5</v>
      </c>
      <c r="D9" s="5">
        <f t="shared" si="2"/>
        <v>2</v>
      </c>
      <c r="E9" s="13">
        <f>'Christopher-IRA'!E9+'Carley-IRA'!E9</f>
        <v>0</v>
      </c>
      <c r="F9" s="13">
        <f>'Christopher-IRA'!F9+'Carley-IRA'!F9</f>
        <v>0</v>
      </c>
      <c r="G9" s="13">
        <f>'Christopher-IRA'!G9+'Carley-IRA'!G9</f>
        <v>0</v>
      </c>
      <c r="H9" s="13">
        <f>'Christopher-IRA'!H9+'Carley-IRA'!H9</f>
        <v>0</v>
      </c>
      <c r="I9" s="13">
        <f>'Christopher-IRA'!I9+'Carley-IRA'!I9</f>
        <v>0</v>
      </c>
      <c r="J9" s="13">
        <f>'Christopher-IRA'!J9+'Carley-IRA'!J9</f>
        <v>0</v>
      </c>
      <c r="K9" s="13">
        <f>'Christopher-IRA'!K9+'Carley-IRA'!K9</f>
        <v>0</v>
      </c>
      <c r="L9" s="13">
        <f>'Christopher-IRA'!L9+'Carley-IRA'!L9</f>
        <v>0</v>
      </c>
      <c r="M9" s="13">
        <f>'Christopher-IRA'!M9+'Carley-IRA'!M9</f>
        <v>0</v>
      </c>
      <c r="N9" s="8">
        <f>IF(K9=0,N8+E9+F9+G9+H9+I9,N8+E9+F9+G9+H9+I9+K9)</f>
        <v>0</v>
      </c>
    </row>
    <row r="10" spans="1:14" x14ac:dyDescent="0.25">
      <c r="A10" s="11">
        <v>35642</v>
      </c>
      <c r="B10" s="5">
        <f t="shared" si="0"/>
        <v>30</v>
      </c>
      <c r="C10" s="5">
        <f t="shared" si="1"/>
        <v>5</v>
      </c>
      <c r="D10" s="5">
        <f t="shared" si="2"/>
        <v>2</v>
      </c>
      <c r="E10" s="13">
        <f>'Christopher-IRA'!E10+'Carley-IRA'!E10</f>
        <v>0</v>
      </c>
      <c r="F10" s="13">
        <f>'Christopher-IRA'!F10+'Carley-IRA'!F10</f>
        <v>0</v>
      </c>
      <c r="G10" s="13">
        <f>'Christopher-IRA'!G10+'Carley-IRA'!G10</f>
        <v>0</v>
      </c>
      <c r="H10" s="13">
        <f>'Christopher-IRA'!H10+'Carley-IRA'!H10</f>
        <v>0</v>
      </c>
      <c r="I10" s="13">
        <f>'Christopher-IRA'!I10+'Carley-IRA'!I10</f>
        <v>0</v>
      </c>
      <c r="J10" s="13">
        <f>'Christopher-IRA'!J10+'Carley-IRA'!J10</f>
        <v>0</v>
      </c>
      <c r="K10" s="13">
        <f>'Christopher-IRA'!K10+'Carley-IRA'!K10</f>
        <v>0</v>
      </c>
      <c r="L10" s="13">
        <f>'Christopher-IRA'!L10+'Carley-IRA'!L10</f>
        <v>0</v>
      </c>
      <c r="M10" s="13">
        <f>'Christopher-IRA'!M10+'Carley-IRA'!M10</f>
        <v>0</v>
      </c>
      <c r="N10" s="8">
        <f>IF(K10=0,N9+E10+F10+G10+H10+I10,N9+E10+F10+G10+H10+I10+K10)</f>
        <v>0</v>
      </c>
    </row>
    <row r="11" spans="1:14" x14ac:dyDescent="0.25">
      <c r="A11" s="11">
        <v>35673</v>
      </c>
      <c r="B11" s="5">
        <f t="shared" si="0"/>
        <v>30</v>
      </c>
      <c r="C11" s="5">
        <f t="shared" si="1"/>
        <v>5</v>
      </c>
      <c r="D11" s="5">
        <f t="shared" si="2"/>
        <v>2</v>
      </c>
      <c r="E11" s="13">
        <f>'Christopher-IRA'!E11+'Carley-IRA'!E11</f>
        <v>0</v>
      </c>
      <c r="F11" s="13">
        <f>'Christopher-IRA'!F11+'Carley-IRA'!F11</f>
        <v>0</v>
      </c>
      <c r="G11" s="13">
        <f>'Christopher-IRA'!G11+'Carley-IRA'!G11</f>
        <v>0</v>
      </c>
      <c r="H11" s="13">
        <f>'Christopher-IRA'!H11+'Carley-IRA'!H11</f>
        <v>0</v>
      </c>
      <c r="I11" s="13">
        <f>'Christopher-IRA'!I11+'Carley-IRA'!I11</f>
        <v>0</v>
      </c>
      <c r="J11" s="13">
        <f>'Christopher-IRA'!J11+'Carley-IRA'!J11</f>
        <v>0</v>
      </c>
      <c r="K11" s="13">
        <f>'Christopher-IRA'!K11+'Carley-IRA'!K11</f>
        <v>0</v>
      </c>
      <c r="L11" s="13">
        <f>'Christopher-IRA'!L11+'Carley-IRA'!L11</f>
        <v>0</v>
      </c>
      <c r="M11" s="13">
        <f>'Christopher-IRA'!M11+'Carley-IRA'!M11</f>
        <v>0</v>
      </c>
      <c r="N11" s="8">
        <f t="shared" ref="N11:N26" si="3">IF(K11=0,N10+E11+F11+G11+H11+I11+J11,N10+E11+F11+G11+H11+I11+K11)</f>
        <v>0</v>
      </c>
    </row>
    <row r="12" spans="1:14" x14ac:dyDescent="0.25">
      <c r="A12" s="11">
        <v>35703</v>
      </c>
      <c r="B12" s="5">
        <f t="shared" si="0"/>
        <v>30</v>
      </c>
      <c r="C12" s="5">
        <f t="shared" si="1"/>
        <v>5</v>
      </c>
      <c r="D12" s="5">
        <f t="shared" si="2"/>
        <v>2</v>
      </c>
      <c r="E12" s="13">
        <f>'Christopher-IRA'!E12+'Carley-IRA'!E12</f>
        <v>0</v>
      </c>
      <c r="F12" s="13">
        <f>'Christopher-IRA'!F12+'Carley-IRA'!F12</f>
        <v>0</v>
      </c>
      <c r="G12" s="13">
        <f>'Christopher-IRA'!G12+'Carley-IRA'!G12</f>
        <v>0</v>
      </c>
      <c r="H12" s="13">
        <f>'Christopher-IRA'!H12+'Carley-IRA'!H12</f>
        <v>0</v>
      </c>
      <c r="I12" s="13">
        <f>'Christopher-IRA'!I12+'Carley-IRA'!I12</f>
        <v>0</v>
      </c>
      <c r="J12" s="13">
        <f>'Christopher-IRA'!J12+'Carley-IRA'!J12</f>
        <v>0</v>
      </c>
      <c r="K12" s="13">
        <f>'Christopher-IRA'!K12+'Carley-IRA'!K12</f>
        <v>0</v>
      </c>
      <c r="L12" s="13">
        <f>'Christopher-IRA'!L12+'Carley-IRA'!L12</f>
        <v>0</v>
      </c>
      <c r="M12" s="13">
        <f>'Christopher-IRA'!M12+'Carley-IRA'!M12</f>
        <v>0</v>
      </c>
      <c r="N12" s="8">
        <f t="shared" si="3"/>
        <v>0</v>
      </c>
    </row>
    <row r="13" spans="1:14" x14ac:dyDescent="0.25">
      <c r="A13" s="11">
        <v>35734</v>
      </c>
      <c r="B13" s="5">
        <f t="shared" si="0"/>
        <v>30</v>
      </c>
      <c r="C13" s="5">
        <f t="shared" si="1"/>
        <v>5</v>
      </c>
      <c r="D13" s="5">
        <f t="shared" si="2"/>
        <v>2</v>
      </c>
      <c r="E13" s="13">
        <f>'Christopher-IRA'!E13+'Carley-IRA'!E13</f>
        <v>0</v>
      </c>
      <c r="F13" s="13">
        <f>'Christopher-IRA'!F13+'Carley-IRA'!F13</f>
        <v>0</v>
      </c>
      <c r="G13" s="13">
        <f>'Christopher-IRA'!G13+'Carley-IRA'!G13</f>
        <v>0</v>
      </c>
      <c r="H13" s="13">
        <f>'Christopher-IRA'!H13+'Carley-IRA'!H13</f>
        <v>0</v>
      </c>
      <c r="I13" s="13">
        <f>'Christopher-IRA'!I13+'Carley-IRA'!I13</f>
        <v>0</v>
      </c>
      <c r="J13" s="13">
        <f>'Christopher-IRA'!J13+'Carley-IRA'!J13</f>
        <v>0</v>
      </c>
      <c r="K13" s="13">
        <f>'Christopher-IRA'!K13+'Carley-IRA'!K13</f>
        <v>0</v>
      </c>
      <c r="L13" s="13">
        <f>'Christopher-IRA'!L13+'Carley-IRA'!L13</f>
        <v>0</v>
      </c>
      <c r="M13" s="13">
        <f>'Christopher-IRA'!M13+'Carley-IRA'!M13</f>
        <v>0</v>
      </c>
      <c r="N13" s="8">
        <f t="shared" si="3"/>
        <v>0</v>
      </c>
    </row>
    <row r="14" spans="1:14" x14ac:dyDescent="0.25">
      <c r="A14" s="11">
        <v>35764</v>
      </c>
      <c r="B14" s="5">
        <f t="shared" si="0"/>
        <v>30</v>
      </c>
      <c r="C14" s="5">
        <f t="shared" si="1"/>
        <v>5</v>
      </c>
      <c r="D14" s="5">
        <f t="shared" si="2"/>
        <v>2</v>
      </c>
      <c r="E14" s="13">
        <f>'Christopher-IRA'!E14+'Carley-IRA'!E14</f>
        <v>0</v>
      </c>
      <c r="F14" s="13">
        <f>'Christopher-IRA'!F14+'Carley-IRA'!F14</f>
        <v>0</v>
      </c>
      <c r="G14" s="13">
        <f>'Christopher-IRA'!G14+'Carley-IRA'!G14</f>
        <v>0</v>
      </c>
      <c r="H14" s="13">
        <f>'Christopher-IRA'!H14+'Carley-IRA'!H14</f>
        <v>0</v>
      </c>
      <c r="I14" s="13">
        <f>'Christopher-IRA'!I14+'Carley-IRA'!I14</f>
        <v>0</v>
      </c>
      <c r="J14" s="13">
        <f>'Christopher-IRA'!J14+'Carley-IRA'!J14</f>
        <v>0</v>
      </c>
      <c r="K14" s="13">
        <f>'Christopher-IRA'!K14+'Carley-IRA'!K14</f>
        <v>0</v>
      </c>
      <c r="L14" s="13">
        <f>'Christopher-IRA'!L14+'Carley-IRA'!L14</f>
        <v>0</v>
      </c>
      <c r="M14" s="13">
        <f>'Christopher-IRA'!M14+'Carley-IRA'!M14</f>
        <v>0</v>
      </c>
      <c r="N14" s="8">
        <f t="shared" si="3"/>
        <v>0</v>
      </c>
    </row>
    <row r="15" spans="1:14" x14ac:dyDescent="0.25">
      <c r="A15" s="11">
        <v>35795</v>
      </c>
      <c r="B15" s="5">
        <f t="shared" si="0"/>
        <v>30</v>
      </c>
      <c r="C15" s="5">
        <f t="shared" si="1"/>
        <v>5</v>
      </c>
      <c r="D15" s="5">
        <f t="shared" si="2"/>
        <v>2</v>
      </c>
      <c r="E15" s="13">
        <f>'Christopher-IRA'!E15+'Carley-IRA'!E15</f>
        <v>0</v>
      </c>
      <c r="F15" s="13">
        <f>'Christopher-IRA'!F15+'Carley-IRA'!F15</f>
        <v>0</v>
      </c>
      <c r="G15" s="13">
        <f>'Christopher-IRA'!G15+'Carley-IRA'!G15</f>
        <v>0</v>
      </c>
      <c r="H15" s="13">
        <f>'Christopher-IRA'!H15+'Carley-IRA'!H15</f>
        <v>0</v>
      </c>
      <c r="I15" s="13">
        <f>'Christopher-IRA'!I15+'Carley-IRA'!I15</f>
        <v>0</v>
      </c>
      <c r="J15" s="13">
        <f>'Christopher-IRA'!J15+'Carley-IRA'!J15</f>
        <v>0</v>
      </c>
      <c r="K15" s="13">
        <f>'Christopher-IRA'!K15+'Carley-IRA'!K15</f>
        <v>0</v>
      </c>
      <c r="L15" s="13">
        <f>'Christopher-IRA'!L15+'Carley-IRA'!L15</f>
        <v>0</v>
      </c>
      <c r="M15" s="13">
        <f>'Christopher-IRA'!M15+'Carley-IRA'!M15</f>
        <v>0</v>
      </c>
      <c r="N15" s="8">
        <f t="shared" si="3"/>
        <v>0</v>
      </c>
    </row>
    <row r="16" spans="1:14" x14ac:dyDescent="0.25">
      <c r="A16" s="11">
        <v>35826</v>
      </c>
      <c r="B16" s="5">
        <f t="shared" si="0"/>
        <v>30</v>
      </c>
      <c r="C16" s="5">
        <f t="shared" si="1"/>
        <v>5</v>
      </c>
      <c r="D16" s="5">
        <f t="shared" si="2"/>
        <v>2</v>
      </c>
      <c r="E16" s="13">
        <f>'Christopher-IRA'!E16+'Carley-IRA'!E16</f>
        <v>0</v>
      </c>
      <c r="F16" s="13">
        <f>'Christopher-IRA'!F16+'Carley-IRA'!F16</f>
        <v>0</v>
      </c>
      <c r="G16" s="13">
        <f>'Christopher-IRA'!G16+'Carley-IRA'!G16</f>
        <v>0</v>
      </c>
      <c r="H16" s="13">
        <f>'Christopher-IRA'!H16+'Carley-IRA'!H16</f>
        <v>0</v>
      </c>
      <c r="I16" s="13">
        <f>'Christopher-IRA'!I16+'Carley-IRA'!I16</f>
        <v>0</v>
      </c>
      <c r="J16" s="13">
        <f>'Christopher-IRA'!J16+'Carley-IRA'!J16</f>
        <v>0</v>
      </c>
      <c r="K16" s="13">
        <f>'Christopher-IRA'!K16+'Carley-IRA'!K16</f>
        <v>0</v>
      </c>
      <c r="L16" s="13">
        <f>'Christopher-IRA'!L16+'Carley-IRA'!L16</f>
        <v>0</v>
      </c>
      <c r="M16" s="13">
        <f>'Christopher-IRA'!M16+'Carley-IRA'!M16</f>
        <v>0</v>
      </c>
      <c r="N16" s="8">
        <f t="shared" si="3"/>
        <v>0</v>
      </c>
    </row>
    <row r="17" spans="1:14" x14ac:dyDescent="0.25">
      <c r="A17" s="11">
        <v>35854</v>
      </c>
      <c r="B17" s="5">
        <f t="shared" si="0"/>
        <v>30</v>
      </c>
      <c r="C17" s="5">
        <f t="shared" si="1"/>
        <v>5</v>
      </c>
      <c r="D17" s="5">
        <f t="shared" si="2"/>
        <v>3</v>
      </c>
      <c r="E17" s="13">
        <f>'Christopher-IRA'!E17+'Carley-IRA'!E17</f>
        <v>0</v>
      </c>
      <c r="F17" s="13">
        <f>'Christopher-IRA'!F17+'Carley-IRA'!F17</f>
        <v>0</v>
      </c>
      <c r="G17" s="13">
        <f>'Christopher-IRA'!G17+'Carley-IRA'!G17</f>
        <v>0</v>
      </c>
      <c r="H17" s="13">
        <f>'Christopher-IRA'!H17+'Carley-IRA'!H17</f>
        <v>0</v>
      </c>
      <c r="I17" s="13">
        <f>'Christopher-IRA'!I17+'Carley-IRA'!I17</f>
        <v>0</v>
      </c>
      <c r="J17" s="13">
        <f>'Christopher-IRA'!J17+'Carley-IRA'!J17</f>
        <v>0</v>
      </c>
      <c r="K17" s="13">
        <f>'Christopher-IRA'!K17+'Carley-IRA'!K17</f>
        <v>0</v>
      </c>
      <c r="L17" s="13">
        <f>'Christopher-IRA'!L17+'Carley-IRA'!L17</f>
        <v>0</v>
      </c>
      <c r="M17" s="13">
        <f>'Christopher-IRA'!M17+'Carley-IRA'!M17</f>
        <v>0</v>
      </c>
      <c r="N17" s="8">
        <f t="shared" si="3"/>
        <v>0</v>
      </c>
    </row>
    <row r="18" spans="1:14" x14ac:dyDescent="0.25">
      <c r="A18" s="11">
        <v>35885</v>
      </c>
      <c r="B18" s="5">
        <f t="shared" si="0"/>
        <v>30</v>
      </c>
      <c r="C18" s="5">
        <f t="shared" si="1"/>
        <v>5</v>
      </c>
      <c r="D18" s="5">
        <f t="shared" si="2"/>
        <v>3</v>
      </c>
      <c r="E18" s="13">
        <f>'Christopher-IRA'!E18+'Carley-IRA'!E18</f>
        <v>0</v>
      </c>
      <c r="F18" s="13">
        <f>'Christopher-IRA'!F18+'Carley-IRA'!F18</f>
        <v>0</v>
      </c>
      <c r="G18" s="13">
        <f>'Christopher-IRA'!G18+'Carley-IRA'!G18</f>
        <v>0</v>
      </c>
      <c r="H18" s="13">
        <f>'Christopher-IRA'!H18+'Carley-IRA'!H18</f>
        <v>0</v>
      </c>
      <c r="I18" s="13">
        <f>'Christopher-IRA'!I18+'Carley-IRA'!I18</f>
        <v>0</v>
      </c>
      <c r="J18" s="13">
        <f>'Christopher-IRA'!J18+'Carley-IRA'!J18</f>
        <v>0</v>
      </c>
      <c r="K18" s="13">
        <f>'Christopher-IRA'!K18+'Carley-IRA'!K18</f>
        <v>0</v>
      </c>
      <c r="L18" s="13">
        <f>'Christopher-IRA'!L18+'Carley-IRA'!L18</f>
        <v>0</v>
      </c>
      <c r="M18" s="13">
        <f>'Christopher-IRA'!M18+'Carley-IRA'!M18</f>
        <v>0</v>
      </c>
      <c r="N18" s="8">
        <f t="shared" si="3"/>
        <v>0</v>
      </c>
    </row>
    <row r="19" spans="1:14" x14ac:dyDescent="0.25">
      <c r="A19" s="11">
        <v>35915</v>
      </c>
      <c r="B19" s="5">
        <f t="shared" si="0"/>
        <v>31</v>
      </c>
      <c r="C19" s="5">
        <f t="shared" si="1"/>
        <v>6</v>
      </c>
      <c r="D19" s="5">
        <f t="shared" si="2"/>
        <v>3</v>
      </c>
      <c r="E19" s="13">
        <f>'Christopher-IRA'!E19+'Carley-IRA'!E19</f>
        <v>0</v>
      </c>
      <c r="F19" s="13">
        <f>'Christopher-IRA'!F19+'Carley-IRA'!F19</f>
        <v>0</v>
      </c>
      <c r="G19" s="13">
        <f>'Christopher-IRA'!G19+'Carley-IRA'!G19</f>
        <v>0</v>
      </c>
      <c r="H19" s="13">
        <f>'Christopher-IRA'!H19+'Carley-IRA'!H19</f>
        <v>0</v>
      </c>
      <c r="I19" s="13">
        <f>'Christopher-IRA'!I19+'Carley-IRA'!I19</f>
        <v>0</v>
      </c>
      <c r="J19" s="13">
        <f>'Christopher-IRA'!J19+'Carley-IRA'!J19</f>
        <v>0</v>
      </c>
      <c r="K19" s="13">
        <f>'Christopher-IRA'!K19+'Carley-IRA'!K19</f>
        <v>0</v>
      </c>
      <c r="L19" s="13">
        <f>'Christopher-IRA'!L19+'Carley-IRA'!L19</f>
        <v>0</v>
      </c>
      <c r="M19" s="13">
        <f>'Christopher-IRA'!M19+'Carley-IRA'!M19</f>
        <v>0</v>
      </c>
      <c r="N19" s="8">
        <f t="shared" si="3"/>
        <v>0</v>
      </c>
    </row>
    <row r="20" spans="1:14" x14ac:dyDescent="0.25">
      <c r="A20" s="11">
        <v>35946</v>
      </c>
      <c r="B20" s="5">
        <f t="shared" si="0"/>
        <v>31</v>
      </c>
      <c r="C20" s="5">
        <f t="shared" si="1"/>
        <v>6</v>
      </c>
      <c r="D20" s="5">
        <f t="shared" si="2"/>
        <v>3</v>
      </c>
      <c r="E20" s="13">
        <f>'Christopher-IRA'!E20+'Carley-IRA'!E20</f>
        <v>500</v>
      </c>
      <c r="F20" s="13">
        <f>'Christopher-IRA'!F20+'Carley-IRA'!F20</f>
        <v>0</v>
      </c>
      <c r="G20" s="13">
        <f>'Christopher-IRA'!G20+'Carley-IRA'!G20</f>
        <v>0</v>
      </c>
      <c r="H20" s="13">
        <f>'Christopher-IRA'!H20+'Carley-IRA'!H20</f>
        <v>0</v>
      </c>
      <c r="I20" s="13">
        <f>'Christopher-IRA'!I20+'Carley-IRA'!I20</f>
        <v>0</v>
      </c>
      <c r="J20" s="13">
        <f>'Christopher-IRA'!J20+'Carley-IRA'!J20</f>
        <v>0</v>
      </c>
      <c r="K20" s="13">
        <f>'Christopher-IRA'!K20+'Carley-IRA'!K20</f>
        <v>0</v>
      </c>
      <c r="L20" s="13">
        <f>'Christopher-IRA'!L20+'Carley-IRA'!L20</f>
        <v>500</v>
      </c>
      <c r="M20" s="13">
        <f>'Christopher-IRA'!M20+'Carley-IRA'!M20</f>
        <v>0</v>
      </c>
      <c r="N20" s="8">
        <f t="shared" si="3"/>
        <v>500</v>
      </c>
    </row>
    <row r="21" spans="1:14" x14ac:dyDescent="0.25">
      <c r="A21" s="11">
        <v>35976</v>
      </c>
      <c r="B21" s="5">
        <f t="shared" si="0"/>
        <v>31</v>
      </c>
      <c r="C21" s="5">
        <f t="shared" si="1"/>
        <v>6</v>
      </c>
      <c r="D21" s="5">
        <f t="shared" si="2"/>
        <v>3</v>
      </c>
      <c r="E21" s="13">
        <f>'Christopher-IRA'!E21+'Carley-IRA'!E21</f>
        <v>0</v>
      </c>
      <c r="F21" s="13">
        <f>'Christopher-IRA'!F21+'Carley-IRA'!F21</f>
        <v>0</v>
      </c>
      <c r="G21" s="13">
        <f>'Christopher-IRA'!G21+'Carley-IRA'!G21</f>
        <v>0</v>
      </c>
      <c r="H21" s="13">
        <f>'Christopher-IRA'!H21+'Carley-IRA'!H21</f>
        <v>0</v>
      </c>
      <c r="I21" s="13">
        <f>'Christopher-IRA'!I21+'Carley-IRA'!I21</f>
        <v>0</v>
      </c>
      <c r="J21" s="13">
        <f>'Christopher-IRA'!J21+'Carley-IRA'!J21</f>
        <v>5</v>
      </c>
      <c r="K21" s="13">
        <f>'Christopher-IRA'!K21+'Carley-IRA'!K21</f>
        <v>8.8000000000000007</v>
      </c>
      <c r="L21" s="13">
        <f>'Christopher-IRA'!L21+'Carley-IRA'!L21</f>
        <v>500</v>
      </c>
      <c r="M21" s="13">
        <f>'Christopher-IRA'!M21+'Carley-IRA'!M21</f>
        <v>8.8000000000000007</v>
      </c>
      <c r="N21" s="8">
        <f t="shared" si="3"/>
        <v>508.8</v>
      </c>
    </row>
    <row r="22" spans="1:14" x14ac:dyDescent="0.25">
      <c r="A22" s="11">
        <v>36007</v>
      </c>
      <c r="B22" s="5">
        <f t="shared" ref="B22:B37" si="4">ROUND((A22-$B$1-210)/365,0)</f>
        <v>31</v>
      </c>
      <c r="C22" s="5">
        <f t="shared" ref="C22:C37" si="5">ROUND((A22-$C$1-210)/365,0)</f>
        <v>6</v>
      </c>
      <c r="D22" s="5">
        <f t="shared" ref="D22:D37" si="6">ROUND((A22-$D$1-210)/365,0)</f>
        <v>3</v>
      </c>
      <c r="E22" s="13">
        <f>'Christopher-IRA'!E22+'Carley-IRA'!E22</f>
        <v>0</v>
      </c>
      <c r="F22" s="13">
        <f>'Christopher-IRA'!F22+'Carley-IRA'!F22</f>
        <v>0</v>
      </c>
      <c r="G22" s="13">
        <f>'Christopher-IRA'!G22+'Carley-IRA'!G22</f>
        <v>0</v>
      </c>
      <c r="H22" s="13">
        <f>'Christopher-IRA'!H22+'Carley-IRA'!H22</f>
        <v>0</v>
      </c>
      <c r="I22" s="13">
        <f>'Christopher-IRA'!I22+'Carley-IRA'!I22</f>
        <v>0</v>
      </c>
      <c r="J22" s="13">
        <f>'Christopher-IRA'!J22+'Carley-IRA'!J22</f>
        <v>5.0880000000000001</v>
      </c>
      <c r="K22" s="13">
        <f>'Christopher-IRA'!K22+'Carley-IRA'!K22</f>
        <v>5.09</v>
      </c>
      <c r="L22" s="13">
        <f>'Christopher-IRA'!L22+'Carley-IRA'!L22</f>
        <v>500</v>
      </c>
      <c r="M22" s="13">
        <f>'Christopher-IRA'!M22+'Carley-IRA'!M22</f>
        <v>13.89</v>
      </c>
      <c r="N22" s="8">
        <f t="shared" si="3"/>
        <v>513.89</v>
      </c>
    </row>
    <row r="23" spans="1:14" x14ac:dyDescent="0.25">
      <c r="A23" s="11">
        <v>36038</v>
      </c>
      <c r="B23" s="5">
        <f t="shared" si="4"/>
        <v>31</v>
      </c>
      <c r="C23" s="5">
        <f t="shared" si="5"/>
        <v>6</v>
      </c>
      <c r="D23" s="5">
        <f t="shared" si="6"/>
        <v>3</v>
      </c>
      <c r="E23" s="13">
        <f>'Christopher-IRA'!E23+'Carley-IRA'!E23</f>
        <v>0</v>
      </c>
      <c r="F23" s="13">
        <f>'Christopher-IRA'!F23+'Carley-IRA'!F23</f>
        <v>0</v>
      </c>
      <c r="G23" s="13">
        <f>'Christopher-IRA'!G23+'Carley-IRA'!G23</f>
        <v>0</v>
      </c>
      <c r="H23" s="13">
        <f>'Christopher-IRA'!H23+'Carley-IRA'!H23</f>
        <v>0</v>
      </c>
      <c r="I23" s="13">
        <f>'Christopher-IRA'!I23+'Carley-IRA'!I23</f>
        <v>0</v>
      </c>
      <c r="J23" s="13">
        <f>'Christopher-IRA'!J23+'Carley-IRA'!J23</f>
        <v>5.1388999999999996</v>
      </c>
      <c r="K23" s="13">
        <f>'Christopher-IRA'!K23+'Carley-IRA'!K23</f>
        <v>5.14</v>
      </c>
      <c r="L23" s="13">
        <f>'Christopher-IRA'!L23+'Carley-IRA'!L23</f>
        <v>500</v>
      </c>
      <c r="M23" s="13">
        <f>'Christopher-IRA'!M23+'Carley-IRA'!M23</f>
        <v>19.03</v>
      </c>
      <c r="N23" s="8">
        <f t="shared" si="3"/>
        <v>519.03</v>
      </c>
    </row>
    <row r="24" spans="1:14" x14ac:dyDescent="0.25">
      <c r="A24" s="11">
        <v>36068</v>
      </c>
      <c r="B24" s="5">
        <f t="shared" si="4"/>
        <v>31</v>
      </c>
      <c r="C24" s="5">
        <f t="shared" si="5"/>
        <v>6</v>
      </c>
      <c r="D24" s="5">
        <f t="shared" si="6"/>
        <v>3</v>
      </c>
      <c r="E24" s="13">
        <f>'Christopher-IRA'!E24+'Carley-IRA'!E24</f>
        <v>500</v>
      </c>
      <c r="F24" s="13">
        <f>'Christopher-IRA'!F24+'Carley-IRA'!F24</f>
        <v>0</v>
      </c>
      <c r="G24" s="13">
        <f>'Christopher-IRA'!G24+'Carley-IRA'!G24</f>
        <v>0</v>
      </c>
      <c r="H24" s="13">
        <f>'Christopher-IRA'!H24+'Carley-IRA'!H24</f>
        <v>0</v>
      </c>
      <c r="I24" s="13">
        <f>'Christopher-IRA'!I24+'Carley-IRA'!I24</f>
        <v>0</v>
      </c>
      <c r="J24" s="13">
        <f>'Christopher-IRA'!J24+'Carley-IRA'!J24</f>
        <v>5.1902999999999997</v>
      </c>
      <c r="K24" s="13">
        <f>'Christopher-IRA'!K24+'Carley-IRA'!K24</f>
        <v>184.62</v>
      </c>
      <c r="L24" s="13">
        <f>'Christopher-IRA'!L24+'Carley-IRA'!L24</f>
        <v>1000</v>
      </c>
      <c r="M24" s="13">
        <f>'Christopher-IRA'!M24+'Carley-IRA'!M24</f>
        <v>203.65</v>
      </c>
      <c r="N24" s="8">
        <f t="shared" si="3"/>
        <v>1203.6500000000001</v>
      </c>
    </row>
    <row r="25" spans="1:14" x14ac:dyDescent="0.25">
      <c r="A25" s="11">
        <v>36099</v>
      </c>
      <c r="B25" s="5">
        <f t="shared" si="4"/>
        <v>31</v>
      </c>
      <c r="C25" s="5">
        <f t="shared" si="5"/>
        <v>6</v>
      </c>
      <c r="D25" s="5">
        <f t="shared" si="6"/>
        <v>3</v>
      </c>
      <c r="E25" s="13">
        <f>'Christopher-IRA'!E25+'Carley-IRA'!E25</f>
        <v>0</v>
      </c>
      <c r="F25" s="13">
        <f>'Christopher-IRA'!F25+'Carley-IRA'!F25</f>
        <v>0</v>
      </c>
      <c r="G25" s="13">
        <f>'Christopher-IRA'!G25+'Carley-IRA'!G25</f>
        <v>0</v>
      </c>
      <c r="H25" s="13">
        <f>'Christopher-IRA'!H25+'Carley-IRA'!H25</f>
        <v>0</v>
      </c>
      <c r="I25" s="13">
        <f>'Christopher-IRA'!I25+'Carley-IRA'!I25</f>
        <v>0</v>
      </c>
      <c r="J25" s="13">
        <f>'Christopher-IRA'!J25+'Carley-IRA'!J25</f>
        <v>12.0365</v>
      </c>
      <c r="K25" s="13">
        <f>'Christopher-IRA'!K25+'Carley-IRA'!K25</f>
        <v>-41.77</v>
      </c>
      <c r="L25" s="13">
        <f>'Christopher-IRA'!L25+'Carley-IRA'!L25</f>
        <v>1000</v>
      </c>
      <c r="M25" s="13">
        <f>'Christopher-IRA'!M25+'Carley-IRA'!M25</f>
        <v>161.88000000000002</v>
      </c>
      <c r="N25" s="8">
        <f t="shared" si="3"/>
        <v>1161.8800000000001</v>
      </c>
    </row>
    <row r="26" spans="1:14" x14ac:dyDescent="0.25">
      <c r="A26" s="11">
        <v>36129</v>
      </c>
      <c r="B26" s="5">
        <f t="shared" si="4"/>
        <v>31</v>
      </c>
      <c r="C26" s="5">
        <f t="shared" si="5"/>
        <v>6</v>
      </c>
      <c r="D26" s="5">
        <f t="shared" si="6"/>
        <v>3</v>
      </c>
      <c r="E26" s="13">
        <f>'Christopher-IRA'!E26+'Carley-IRA'!E26</f>
        <v>0</v>
      </c>
      <c r="F26" s="13">
        <f>'Christopher-IRA'!F26+'Carley-IRA'!F26</f>
        <v>0</v>
      </c>
      <c r="G26" s="13">
        <f>'Christopher-IRA'!G26+'Carley-IRA'!G26</f>
        <v>0</v>
      </c>
      <c r="H26" s="13">
        <f>'Christopher-IRA'!H26+'Carley-IRA'!H26</f>
        <v>0</v>
      </c>
      <c r="I26" s="13">
        <f>'Christopher-IRA'!I26+'Carley-IRA'!I26</f>
        <v>0</v>
      </c>
      <c r="J26" s="13">
        <f>'Christopher-IRA'!J26+'Carley-IRA'!J26</f>
        <v>11.618799999999998</v>
      </c>
      <c r="K26" s="13">
        <f>'Christopher-IRA'!K26+'Carley-IRA'!K26</f>
        <v>-74.69</v>
      </c>
      <c r="L26" s="13">
        <f>'Christopher-IRA'!L26+'Carley-IRA'!L26</f>
        <v>1000</v>
      </c>
      <c r="M26" s="13">
        <f>'Christopher-IRA'!M26+'Carley-IRA'!M26</f>
        <v>87.190000000000026</v>
      </c>
      <c r="N26" s="8">
        <f t="shared" si="3"/>
        <v>1087.19</v>
      </c>
    </row>
    <row r="27" spans="1:14" x14ac:dyDescent="0.25">
      <c r="A27" s="11">
        <v>36160</v>
      </c>
      <c r="B27" s="5">
        <f t="shared" si="4"/>
        <v>31</v>
      </c>
      <c r="C27" s="5">
        <f t="shared" si="5"/>
        <v>6</v>
      </c>
      <c r="D27" s="5">
        <f t="shared" si="6"/>
        <v>3</v>
      </c>
      <c r="E27" s="13">
        <f>'Christopher-IRA'!E27+'Carley-IRA'!E27</f>
        <v>0</v>
      </c>
      <c r="F27" s="13">
        <f>'Christopher-IRA'!F27+'Carley-IRA'!F27</f>
        <v>0</v>
      </c>
      <c r="G27" s="13">
        <f>'Christopher-IRA'!G27+'Carley-IRA'!G27</f>
        <v>0</v>
      </c>
      <c r="H27" s="13">
        <f>'Christopher-IRA'!H27+'Carley-IRA'!H27</f>
        <v>0</v>
      </c>
      <c r="I27" s="13">
        <f>'Christopher-IRA'!I27+'Carley-IRA'!I27</f>
        <v>0</v>
      </c>
      <c r="J27" s="13">
        <f>'Christopher-IRA'!J27+'Carley-IRA'!J27</f>
        <v>10.8719</v>
      </c>
      <c r="K27" s="13">
        <f>'Christopher-IRA'!K27+'Carley-IRA'!K27</f>
        <v>198.37</v>
      </c>
      <c r="L27" s="13">
        <f>'Christopher-IRA'!L27+'Carley-IRA'!L27</f>
        <v>1000</v>
      </c>
      <c r="M27" s="13">
        <f>'Christopher-IRA'!M27+'Carley-IRA'!M27</f>
        <v>285.56</v>
      </c>
      <c r="N27" s="8">
        <f t="shared" ref="N27:N42" si="7">IF(K27=0,N26+E27+F27+G27+H27+I27+J27,N26+E27+F27+G27+H27+I27+K27)</f>
        <v>1285.56</v>
      </c>
    </row>
    <row r="28" spans="1:14" x14ac:dyDescent="0.25">
      <c r="A28" s="11">
        <v>36191</v>
      </c>
      <c r="B28" s="5">
        <f t="shared" si="4"/>
        <v>31</v>
      </c>
      <c r="C28" s="5">
        <f t="shared" si="5"/>
        <v>6</v>
      </c>
      <c r="D28" s="5">
        <f t="shared" si="6"/>
        <v>3</v>
      </c>
      <c r="E28" s="13">
        <f>'Christopher-IRA'!E28+'Carley-IRA'!E28</f>
        <v>0</v>
      </c>
      <c r="F28" s="13">
        <f>'Christopher-IRA'!F28+'Carley-IRA'!F28</f>
        <v>0</v>
      </c>
      <c r="G28" s="13">
        <f>'Christopher-IRA'!G28+'Carley-IRA'!G28</f>
        <v>0</v>
      </c>
      <c r="H28" s="13">
        <f>'Christopher-IRA'!H28+'Carley-IRA'!H28</f>
        <v>0</v>
      </c>
      <c r="I28" s="13">
        <f>'Christopher-IRA'!I28+'Carley-IRA'!I28</f>
        <v>0</v>
      </c>
      <c r="J28" s="13">
        <f>'Christopher-IRA'!J28+'Carley-IRA'!J28</f>
        <v>12.855599999999999</v>
      </c>
      <c r="K28" s="13">
        <f>'Christopher-IRA'!K28+'Carley-IRA'!K28</f>
        <v>428.43999999999994</v>
      </c>
      <c r="L28" s="13">
        <f>'Christopher-IRA'!L28+'Carley-IRA'!L28</f>
        <v>1000</v>
      </c>
      <c r="M28" s="13">
        <f>'Christopher-IRA'!M28+'Carley-IRA'!M28</f>
        <v>428.43999999999994</v>
      </c>
      <c r="N28" s="8">
        <f t="shared" si="7"/>
        <v>1714</v>
      </c>
    </row>
    <row r="29" spans="1:14" x14ac:dyDescent="0.25">
      <c r="A29" s="11">
        <v>36219</v>
      </c>
      <c r="B29" s="5">
        <f t="shared" si="4"/>
        <v>31</v>
      </c>
      <c r="C29" s="5">
        <f t="shared" si="5"/>
        <v>6</v>
      </c>
      <c r="D29" s="5">
        <f t="shared" si="6"/>
        <v>4</v>
      </c>
      <c r="E29" s="13">
        <f>'Christopher-IRA'!E29+'Carley-IRA'!E29</f>
        <v>0</v>
      </c>
      <c r="F29" s="13">
        <f>'Christopher-IRA'!F29+'Carley-IRA'!F29</f>
        <v>0</v>
      </c>
      <c r="G29" s="13">
        <f>'Christopher-IRA'!G29+'Carley-IRA'!G29</f>
        <v>0</v>
      </c>
      <c r="H29" s="13">
        <f>'Christopher-IRA'!H29+'Carley-IRA'!H29</f>
        <v>0</v>
      </c>
      <c r="I29" s="13">
        <f>'Christopher-IRA'!I29+'Carley-IRA'!I29</f>
        <v>0</v>
      </c>
      <c r="J29" s="13">
        <f>'Christopher-IRA'!J29+'Carley-IRA'!J29</f>
        <v>17.14</v>
      </c>
      <c r="K29" s="13">
        <f>'Christopher-IRA'!K29+'Carley-IRA'!K29</f>
        <v>-318</v>
      </c>
      <c r="L29" s="13">
        <f>'Christopher-IRA'!L29+'Carley-IRA'!L29</f>
        <v>1000</v>
      </c>
      <c r="M29" s="13">
        <f>'Christopher-IRA'!M29+'Carley-IRA'!M29</f>
        <v>110.43999999999997</v>
      </c>
      <c r="N29" s="8">
        <f t="shared" si="7"/>
        <v>1396</v>
      </c>
    </row>
    <row r="30" spans="1:14" x14ac:dyDescent="0.25">
      <c r="A30" s="11">
        <v>36250</v>
      </c>
      <c r="B30" s="5">
        <f t="shared" si="4"/>
        <v>31</v>
      </c>
      <c r="C30" s="5">
        <f t="shared" si="5"/>
        <v>6</v>
      </c>
      <c r="D30" s="5">
        <f t="shared" si="6"/>
        <v>4</v>
      </c>
      <c r="E30" s="13">
        <f>'Christopher-IRA'!E30+'Carley-IRA'!E30</f>
        <v>0</v>
      </c>
      <c r="F30" s="13">
        <f>'Christopher-IRA'!F30+'Carley-IRA'!F30</f>
        <v>0</v>
      </c>
      <c r="G30" s="13">
        <f>'Christopher-IRA'!G30+'Carley-IRA'!G30</f>
        <v>0</v>
      </c>
      <c r="H30" s="13">
        <f>'Christopher-IRA'!H30+'Carley-IRA'!H30</f>
        <v>0</v>
      </c>
      <c r="I30" s="13">
        <f>'Christopher-IRA'!I30+'Carley-IRA'!I30</f>
        <v>0</v>
      </c>
      <c r="J30" s="13">
        <f>'Christopher-IRA'!J30+'Carley-IRA'!J30</f>
        <v>13.959999999999997</v>
      </c>
      <c r="K30" s="13">
        <f>'Christopher-IRA'!K30+'Carley-IRA'!K30</f>
        <v>-69</v>
      </c>
      <c r="L30" s="13">
        <f>'Christopher-IRA'!L30+'Carley-IRA'!L30</f>
        <v>1000</v>
      </c>
      <c r="M30" s="13">
        <f>'Christopher-IRA'!M30+'Carley-IRA'!M30</f>
        <v>41.439999999999969</v>
      </c>
      <c r="N30" s="8">
        <f t="shared" si="7"/>
        <v>1327</v>
      </c>
    </row>
    <row r="31" spans="1:14" x14ac:dyDescent="0.25">
      <c r="A31" s="11">
        <v>36280</v>
      </c>
      <c r="B31" s="5">
        <f t="shared" si="4"/>
        <v>32</v>
      </c>
      <c r="C31" s="5">
        <f t="shared" si="5"/>
        <v>7</v>
      </c>
      <c r="D31" s="5">
        <f t="shared" si="6"/>
        <v>4</v>
      </c>
      <c r="E31" s="13">
        <f>'Christopher-IRA'!E31+'Carley-IRA'!E31</f>
        <v>0</v>
      </c>
      <c r="F31" s="13">
        <f>'Christopher-IRA'!F31+'Carley-IRA'!F31</f>
        <v>0</v>
      </c>
      <c r="G31" s="13">
        <f>'Christopher-IRA'!G31+'Carley-IRA'!G31</f>
        <v>0</v>
      </c>
      <c r="H31" s="13">
        <f>'Christopher-IRA'!H31+'Carley-IRA'!H31</f>
        <v>0</v>
      </c>
      <c r="I31" s="13">
        <f>'Christopher-IRA'!I31+'Carley-IRA'!I31</f>
        <v>0</v>
      </c>
      <c r="J31" s="13">
        <f>'Christopher-IRA'!J31+'Carley-IRA'!J31</f>
        <v>13.27</v>
      </c>
      <c r="K31" s="13">
        <f>'Christopher-IRA'!K31+'Carley-IRA'!K31</f>
        <v>106</v>
      </c>
      <c r="L31" s="13">
        <f>'Christopher-IRA'!L31+'Carley-IRA'!L31</f>
        <v>1000</v>
      </c>
      <c r="M31" s="13">
        <f>'Christopher-IRA'!M31+'Carley-IRA'!M31</f>
        <v>147.43999999999997</v>
      </c>
      <c r="N31" s="8">
        <f t="shared" si="7"/>
        <v>1433</v>
      </c>
    </row>
    <row r="32" spans="1:14" x14ac:dyDescent="0.25">
      <c r="A32" s="11">
        <v>36311</v>
      </c>
      <c r="B32" s="5">
        <f t="shared" si="4"/>
        <v>32</v>
      </c>
      <c r="C32" s="5">
        <f t="shared" si="5"/>
        <v>7</v>
      </c>
      <c r="D32" s="5">
        <f t="shared" si="6"/>
        <v>4</v>
      </c>
      <c r="E32" s="13">
        <f>'Christopher-IRA'!E32+'Carley-IRA'!E32</f>
        <v>1000</v>
      </c>
      <c r="F32" s="13">
        <f>'Christopher-IRA'!F32+'Carley-IRA'!F32</f>
        <v>0</v>
      </c>
      <c r="G32" s="13">
        <f>'Christopher-IRA'!G32+'Carley-IRA'!G32</f>
        <v>0</v>
      </c>
      <c r="H32" s="13">
        <f>'Christopher-IRA'!H32+'Carley-IRA'!H32</f>
        <v>0</v>
      </c>
      <c r="I32" s="13">
        <f>'Christopher-IRA'!I32+'Carley-IRA'!I32</f>
        <v>0</v>
      </c>
      <c r="J32" s="13">
        <f>'Christopher-IRA'!J32+'Carley-IRA'!J32</f>
        <v>14.329999999999998</v>
      </c>
      <c r="K32" s="13">
        <f>'Christopher-IRA'!K32+'Carley-IRA'!K32</f>
        <v>0</v>
      </c>
      <c r="L32" s="13">
        <f>'Christopher-IRA'!L32+'Carley-IRA'!L32</f>
        <v>2000</v>
      </c>
      <c r="M32" s="13">
        <f>'Christopher-IRA'!M32+'Carley-IRA'!M32</f>
        <v>161.76999999999995</v>
      </c>
      <c r="N32" s="8">
        <f t="shared" si="7"/>
        <v>2447.33</v>
      </c>
    </row>
    <row r="33" spans="1:14" x14ac:dyDescent="0.25">
      <c r="A33" s="11">
        <v>36341</v>
      </c>
      <c r="B33" s="5">
        <f t="shared" si="4"/>
        <v>32</v>
      </c>
      <c r="C33" s="5">
        <f t="shared" si="5"/>
        <v>7</v>
      </c>
      <c r="D33" s="5">
        <f t="shared" si="6"/>
        <v>4</v>
      </c>
      <c r="E33" s="13">
        <f>'Christopher-IRA'!E33+'Carley-IRA'!E33</f>
        <v>0</v>
      </c>
      <c r="F33" s="13">
        <f>'Christopher-IRA'!F33+'Carley-IRA'!F33</f>
        <v>0</v>
      </c>
      <c r="G33" s="13">
        <f>'Christopher-IRA'!G33+'Carley-IRA'!G33</f>
        <v>0</v>
      </c>
      <c r="H33" s="13">
        <f>'Christopher-IRA'!H33+'Carley-IRA'!H33</f>
        <v>0</v>
      </c>
      <c r="I33" s="13">
        <f>'Christopher-IRA'!I33+'Carley-IRA'!I33</f>
        <v>0</v>
      </c>
      <c r="J33" s="13">
        <f>'Christopher-IRA'!J33+'Carley-IRA'!J33</f>
        <v>24.473300000000002</v>
      </c>
      <c r="K33" s="13">
        <f>'Christopher-IRA'!K33+'Carley-IRA'!K33</f>
        <v>0</v>
      </c>
      <c r="L33" s="13">
        <f>'Christopher-IRA'!L33+'Carley-IRA'!L33</f>
        <v>2000</v>
      </c>
      <c r="M33" s="13">
        <f>'Christopher-IRA'!M33+'Carley-IRA'!M33</f>
        <v>186.24329999999998</v>
      </c>
      <c r="N33" s="8">
        <f t="shared" si="7"/>
        <v>2471.8033</v>
      </c>
    </row>
    <row r="34" spans="1:14" x14ac:dyDescent="0.25">
      <c r="A34" s="11">
        <v>36372</v>
      </c>
      <c r="B34" s="5">
        <f t="shared" si="4"/>
        <v>32</v>
      </c>
      <c r="C34" s="5">
        <f t="shared" si="5"/>
        <v>7</v>
      </c>
      <c r="D34" s="5">
        <f t="shared" si="6"/>
        <v>4</v>
      </c>
      <c r="E34" s="13">
        <f>'Christopher-IRA'!E34+'Carley-IRA'!E34</f>
        <v>0</v>
      </c>
      <c r="F34" s="13">
        <f>'Christopher-IRA'!F34+'Carley-IRA'!F34</f>
        <v>0</v>
      </c>
      <c r="G34" s="13">
        <f>'Christopher-IRA'!G34+'Carley-IRA'!G34</f>
        <v>0</v>
      </c>
      <c r="H34" s="13">
        <f>'Christopher-IRA'!H34+'Carley-IRA'!H34</f>
        <v>0</v>
      </c>
      <c r="I34" s="13">
        <f>'Christopher-IRA'!I34+'Carley-IRA'!I34</f>
        <v>0</v>
      </c>
      <c r="J34" s="13">
        <f>'Christopher-IRA'!J34+'Carley-IRA'!J34</f>
        <v>24.718032999999998</v>
      </c>
      <c r="K34" s="13">
        <f>'Christopher-IRA'!K34+'Carley-IRA'!K34</f>
        <v>0</v>
      </c>
      <c r="L34" s="13">
        <f>'Christopher-IRA'!L34+'Carley-IRA'!L34</f>
        <v>2000</v>
      </c>
      <c r="M34" s="13">
        <f>'Christopher-IRA'!M34+'Carley-IRA'!M34</f>
        <v>210.96133299999997</v>
      </c>
      <c r="N34" s="8">
        <f t="shared" si="7"/>
        <v>2496.5213330000001</v>
      </c>
    </row>
    <row r="35" spans="1:14" x14ac:dyDescent="0.25">
      <c r="A35" s="11">
        <v>36403</v>
      </c>
      <c r="B35" s="5">
        <f t="shared" si="4"/>
        <v>32</v>
      </c>
      <c r="C35" s="5">
        <f t="shared" si="5"/>
        <v>7</v>
      </c>
      <c r="D35" s="5">
        <f t="shared" si="6"/>
        <v>4</v>
      </c>
      <c r="E35" s="13">
        <f>'Christopher-IRA'!E35+'Carley-IRA'!E35</f>
        <v>0</v>
      </c>
      <c r="F35" s="13">
        <f>'Christopher-IRA'!F35+'Carley-IRA'!F35</f>
        <v>0</v>
      </c>
      <c r="G35" s="13">
        <f>'Christopher-IRA'!G35+'Carley-IRA'!G35</f>
        <v>0</v>
      </c>
      <c r="H35" s="13">
        <f>'Christopher-IRA'!H35+'Carley-IRA'!H35</f>
        <v>0</v>
      </c>
      <c r="I35" s="13">
        <f>'Christopher-IRA'!I35+'Carley-IRA'!I35</f>
        <v>0</v>
      </c>
      <c r="J35" s="13">
        <f>'Christopher-IRA'!J35+'Carley-IRA'!J35</f>
        <v>24.965213330000001</v>
      </c>
      <c r="K35" s="13">
        <f>'Christopher-IRA'!K35+'Carley-IRA'!K35</f>
        <v>0</v>
      </c>
      <c r="L35" s="13">
        <f>'Christopher-IRA'!L35+'Carley-IRA'!L35</f>
        <v>2000</v>
      </c>
      <c r="M35" s="13">
        <f>'Christopher-IRA'!M35+'Carley-IRA'!M35</f>
        <v>235.92654632999995</v>
      </c>
      <c r="N35" s="8">
        <f t="shared" si="7"/>
        <v>2521.4865463300002</v>
      </c>
    </row>
    <row r="36" spans="1:14" x14ac:dyDescent="0.25">
      <c r="A36" s="11">
        <v>36433</v>
      </c>
      <c r="B36" s="5">
        <f t="shared" si="4"/>
        <v>32</v>
      </c>
      <c r="C36" s="5">
        <f t="shared" si="5"/>
        <v>7</v>
      </c>
      <c r="D36" s="5">
        <f t="shared" si="6"/>
        <v>4</v>
      </c>
      <c r="E36" s="13">
        <f>'Christopher-IRA'!E36+'Carley-IRA'!E36</f>
        <v>0</v>
      </c>
      <c r="F36" s="13">
        <f>'Christopher-IRA'!F36+'Carley-IRA'!F36</f>
        <v>0</v>
      </c>
      <c r="G36" s="13">
        <f>'Christopher-IRA'!G36+'Carley-IRA'!G36</f>
        <v>0</v>
      </c>
      <c r="H36" s="13">
        <f>'Christopher-IRA'!H36+'Carley-IRA'!H36</f>
        <v>0</v>
      </c>
      <c r="I36" s="13">
        <f>'Christopher-IRA'!I36+'Carley-IRA'!I36</f>
        <v>0</v>
      </c>
      <c r="J36" s="13">
        <f>'Christopher-IRA'!J36+'Carley-IRA'!J36</f>
        <v>25.214865463300001</v>
      </c>
      <c r="K36" s="13">
        <f>'Christopher-IRA'!K36+'Carley-IRA'!K36</f>
        <v>0</v>
      </c>
      <c r="L36" s="13">
        <f>'Christopher-IRA'!L36+'Carley-IRA'!L36</f>
        <v>2000</v>
      </c>
      <c r="M36" s="13">
        <f>'Christopher-IRA'!M36+'Carley-IRA'!M36</f>
        <v>261.14141179329999</v>
      </c>
      <c r="N36" s="8">
        <f t="shared" si="7"/>
        <v>2546.7014117933004</v>
      </c>
    </row>
    <row r="37" spans="1:14" x14ac:dyDescent="0.25">
      <c r="A37" s="11">
        <v>36464</v>
      </c>
      <c r="B37" s="5">
        <f t="shared" si="4"/>
        <v>32</v>
      </c>
      <c r="C37" s="5">
        <f t="shared" si="5"/>
        <v>7</v>
      </c>
      <c r="D37" s="5">
        <f t="shared" si="6"/>
        <v>4</v>
      </c>
      <c r="E37" s="13">
        <f>'Christopher-IRA'!E37+'Carley-IRA'!E37</f>
        <v>0</v>
      </c>
      <c r="F37" s="13">
        <f>'Christopher-IRA'!F37+'Carley-IRA'!F37</f>
        <v>0</v>
      </c>
      <c r="G37" s="13">
        <f>'Christopher-IRA'!G37+'Carley-IRA'!G37</f>
        <v>0</v>
      </c>
      <c r="H37" s="13">
        <f>'Christopher-IRA'!H37+'Carley-IRA'!H37</f>
        <v>0</v>
      </c>
      <c r="I37" s="13">
        <f>'Christopher-IRA'!I37+'Carley-IRA'!I37</f>
        <v>0</v>
      </c>
      <c r="J37" s="13">
        <f>'Christopher-IRA'!J37+'Carley-IRA'!J37</f>
        <v>25.467014117933005</v>
      </c>
      <c r="K37" s="13">
        <f>'Christopher-IRA'!K37+'Carley-IRA'!K37</f>
        <v>0</v>
      </c>
      <c r="L37" s="13">
        <f>'Christopher-IRA'!L37+'Carley-IRA'!L37</f>
        <v>2000</v>
      </c>
      <c r="M37" s="13">
        <f>'Christopher-IRA'!M37+'Carley-IRA'!M37</f>
        <v>286.60842591123298</v>
      </c>
      <c r="N37" s="8">
        <f t="shared" si="7"/>
        <v>2572.1684259112335</v>
      </c>
    </row>
    <row r="38" spans="1:14" x14ac:dyDescent="0.25">
      <c r="A38" s="11">
        <v>36494</v>
      </c>
      <c r="B38" s="5">
        <f t="shared" ref="B38:B53" si="8">ROUND((A38-$B$1-210)/365,0)</f>
        <v>32</v>
      </c>
      <c r="C38" s="5">
        <f t="shared" ref="C38:C53" si="9">ROUND((A38-$C$1-210)/365,0)</f>
        <v>7</v>
      </c>
      <c r="D38" s="5">
        <f t="shared" ref="D38:D53" si="10">ROUND((A38-$D$1-210)/365,0)</f>
        <v>4</v>
      </c>
      <c r="E38" s="13">
        <f>'Christopher-IRA'!E38+'Carley-IRA'!E38</f>
        <v>0</v>
      </c>
      <c r="F38" s="13">
        <f>'Christopher-IRA'!F38+'Carley-IRA'!F38</f>
        <v>0</v>
      </c>
      <c r="G38" s="13">
        <f>'Christopher-IRA'!G38+'Carley-IRA'!G38</f>
        <v>0</v>
      </c>
      <c r="H38" s="13">
        <f>'Christopher-IRA'!H38+'Carley-IRA'!H38</f>
        <v>0</v>
      </c>
      <c r="I38" s="13">
        <f>'Christopher-IRA'!I38+'Carley-IRA'!I38</f>
        <v>0</v>
      </c>
      <c r="J38" s="13">
        <f>'Christopher-IRA'!J38+'Carley-IRA'!J38</f>
        <v>25.72168425911233</v>
      </c>
      <c r="K38" s="13">
        <f>'Christopher-IRA'!K38+'Carley-IRA'!K38</f>
        <v>0</v>
      </c>
      <c r="L38" s="13">
        <f>'Christopher-IRA'!L38+'Carley-IRA'!L38</f>
        <v>2000</v>
      </c>
      <c r="M38" s="13">
        <f>'Christopher-IRA'!M38+'Carley-IRA'!M38</f>
        <v>312.33011017034534</v>
      </c>
      <c r="N38" s="8">
        <f t="shared" si="7"/>
        <v>2597.8901101703459</v>
      </c>
    </row>
    <row r="39" spans="1:14" x14ac:dyDescent="0.25">
      <c r="A39" s="11">
        <v>36525</v>
      </c>
      <c r="B39" s="5">
        <f t="shared" si="8"/>
        <v>32</v>
      </c>
      <c r="C39" s="5">
        <f t="shared" si="9"/>
        <v>7</v>
      </c>
      <c r="D39" s="5">
        <f t="shared" si="10"/>
        <v>4</v>
      </c>
      <c r="E39" s="13">
        <f>'Christopher-IRA'!E39+'Carley-IRA'!E39</f>
        <v>0</v>
      </c>
      <c r="F39" s="13">
        <f>'Christopher-IRA'!F39+'Carley-IRA'!F39</f>
        <v>0</v>
      </c>
      <c r="G39" s="13">
        <f>'Christopher-IRA'!G39+'Carley-IRA'!G39</f>
        <v>0</v>
      </c>
      <c r="H39" s="13">
        <f>'Christopher-IRA'!H39+'Carley-IRA'!H39</f>
        <v>0</v>
      </c>
      <c r="I39" s="13">
        <f>'Christopher-IRA'!I39+'Carley-IRA'!I39</f>
        <v>0</v>
      </c>
      <c r="J39" s="13">
        <f>'Christopher-IRA'!J39+'Carley-IRA'!J39</f>
        <v>25.978901101703457</v>
      </c>
      <c r="K39" s="13">
        <f>'Christopher-IRA'!K39+'Carley-IRA'!K39</f>
        <v>0</v>
      </c>
      <c r="L39" s="13">
        <f>'Christopher-IRA'!L39+'Carley-IRA'!L39</f>
        <v>2000</v>
      </c>
      <c r="M39" s="13">
        <f>'Christopher-IRA'!M39+'Carley-IRA'!M39</f>
        <v>338.30901127204879</v>
      </c>
      <c r="N39" s="8">
        <f t="shared" si="7"/>
        <v>2623.8690112720492</v>
      </c>
    </row>
    <row r="40" spans="1:14" x14ac:dyDescent="0.25">
      <c r="A40" s="11">
        <v>36556</v>
      </c>
      <c r="B40" s="5">
        <f t="shared" si="8"/>
        <v>32</v>
      </c>
      <c r="C40" s="5">
        <f t="shared" si="9"/>
        <v>7</v>
      </c>
      <c r="D40" s="5">
        <f t="shared" si="10"/>
        <v>4</v>
      </c>
      <c r="E40" s="13">
        <f>'Christopher-IRA'!E40+'Carley-IRA'!E40</f>
        <v>1000</v>
      </c>
      <c r="F40" s="13">
        <f>'Christopher-IRA'!F40+'Carley-IRA'!F40</f>
        <v>0</v>
      </c>
      <c r="G40" s="13">
        <f>'Christopher-IRA'!G40+'Carley-IRA'!G40</f>
        <v>0</v>
      </c>
      <c r="H40" s="13">
        <f>'Christopher-IRA'!H40+'Carley-IRA'!H40</f>
        <v>0</v>
      </c>
      <c r="I40" s="13">
        <f>'Christopher-IRA'!I40+'Carley-IRA'!I40</f>
        <v>0</v>
      </c>
      <c r="J40" s="13">
        <f>'Christopher-IRA'!J40+'Carley-IRA'!J40</f>
        <v>26.238690112720491</v>
      </c>
      <c r="K40" s="13">
        <f>'Christopher-IRA'!K40+'Carley-IRA'!K40</f>
        <v>0</v>
      </c>
      <c r="L40" s="13">
        <f>'Christopher-IRA'!L40+'Carley-IRA'!L40</f>
        <v>3000</v>
      </c>
      <c r="M40" s="13">
        <f>'Christopher-IRA'!M40+'Carley-IRA'!M40</f>
        <v>26.238690112720491</v>
      </c>
      <c r="N40" s="8">
        <f t="shared" si="7"/>
        <v>3650.1077013847698</v>
      </c>
    </row>
    <row r="41" spans="1:14" x14ac:dyDescent="0.25">
      <c r="A41" s="11">
        <v>36585</v>
      </c>
      <c r="B41" s="5">
        <f t="shared" si="8"/>
        <v>32</v>
      </c>
      <c r="C41" s="5">
        <f t="shared" si="9"/>
        <v>7</v>
      </c>
      <c r="D41" s="5">
        <f t="shared" si="10"/>
        <v>5</v>
      </c>
      <c r="E41" s="13">
        <f>'Christopher-IRA'!E41+'Carley-IRA'!E41</f>
        <v>0</v>
      </c>
      <c r="F41" s="13">
        <f>'Christopher-IRA'!F41+'Carley-IRA'!F41</f>
        <v>0</v>
      </c>
      <c r="G41" s="13">
        <f>'Christopher-IRA'!G41+'Carley-IRA'!G41</f>
        <v>0</v>
      </c>
      <c r="H41" s="13">
        <f>'Christopher-IRA'!H41+'Carley-IRA'!H41</f>
        <v>0</v>
      </c>
      <c r="I41" s="13">
        <f>'Christopher-IRA'!I41+'Carley-IRA'!I41</f>
        <v>0</v>
      </c>
      <c r="J41" s="13">
        <f>'Christopher-IRA'!J41+'Carley-IRA'!J41</f>
        <v>36.501077013847691</v>
      </c>
      <c r="K41" s="13">
        <f>'Christopher-IRA'!K41+'Carley-IRA'!K41</f>
        <v>0</v>
      </c>
      <c r="L41" s="13">
        <f>'Christopher-IRA'!L41+'Carley-IRA'!L41</f>
        <v>3000</v>
      </c>
      <c r="M41" s="13">
        <f>'Christopher-IRA'!M41+'Carley-IRA'!M41</f>
        <v>62.739767126568189</v>
      </c>
      <c r="N41" s="8">
        <f t="shared" si="7"/>
        <v>3686.6087783986177</v>
      </c>
    </row>
    <row r="42" spans="1:14" x14ac:dyDescent="0.25">
      <c r="A42" s="11">
        <v>36616</v>
      </c>
      <c r="B42" s="5">
        <f t="shared" si="8"/>
        <v>32</v>
      </c>
      <c r="C42" s="5">
        <f t="shared" si="9"/>
        <v>7</v>
      </c>
      <c r="D42" s="5">
        <f t="shared" si="10"/>
        <v>5</v>
      </c>
      <c r="E42" s="13">
        <f>'Christopher-IRA'!E42+'Carley-IRA'!E42</f>
        <v>0</v>
      </c>
      <c r="F42" s="13">
        <f>'Christopher-IRA'!F42+'Carley-IRA'!F42</f>
        <v>0</v>
      </c>
      <c r="G42" s="13">
        <f>'Christopher-IRA'!G42+'Carley-IRA'!G42</f>
        <v>0</v>
      </c>
      <c r="H42" s="13">
        <f>'Christopher-IRA'!H42+'Carley-IRA'!H42</f>
        <v>0</v>
      </c>
      <c r="I42" s="13">
        <f>'Christopher-IRA'!I42+'Carley-IRA'!I42</f>
        <v>0</v>
      </c>
      <c r="J42" s="13">
        <f>'Christopher-IRA'!J42+'Carley-IRA'!J42</f>
        <v>36.866087783986174</v>
      </c>
      <c r="K42" s="13">
        <f>'Christopher-IRA'!K42+'Carley-IRA'!K42</f>
        <v>0</v>
      </c>
      <c r="L42" s="13">
        <f>'Christopher-IRA'!L42+'Carley-IRA'!L42</f>
        <v>3000</v>
      </c>
      <c r="M42" s="13">
        <f>'Christopher-IRA'!M42+'Carley-IRA'!M42</f>
        <v>99.605854910554356</v>
      </c>
      <c r="N42" s="8">
        <f t="shared" si="7"/>
        <v>3723.4748661826038</v>
      </c>
    </row>
    <row r="43" spans="1:14" x14ac:dyDescent="0.25">
      <c r="A43" s="11">
        <v>36646</v>
      </c>
      <c r="B43" s="5">
        <f t="shared" si="8"/>
        <v>33</v>
      </c>
      <c r="C43" s="5">
        <f t="shared" si="9"/>
        <v>8</v>
      </c>
      <c r="D43" s="5">
        <f t="shared" si="10"/>
        <v>5</v>
      </c>
      <c r="E43" s="13">
        <f>'Christopher-IRA'!E43+'Carley-IRA'!E43</f>
        <v>0</v>
      </c>
      <c r="F43" s="13">
        <f>'Christopher-IRA'!F43+'Carley-IRA'!F43</f>
        <v>0</v>
      </c>
      <c r="G43" s="13">
        <f>'Christopher-IRA'!G43+'Carley-IRA'!G43</f>
        <v>0</v>
      </c>
      <c r="H43" s="13">
        <f>'Christopher-IRA'!H43+'Carley-IRA'!H43</f>
        <v>0</v>
      </c>
      <c r="I43" s="13">
        <f>'Christopher-IRA'!I43+'Carley-IRA'!I43</f>
        <v>0</v>
      </c>
      <c r="J43" s="13">
        <f>'Christopher-IRA'!J43+'Carley-IRA'!J43</f>
        <v>37.234748661826039</v>
      </c>
      <c r="K43" s="13">
        <f>'Christopher-IRA'!K43+'Carley-IRA'!K43</f>
        <v>0</v>
      </c>
      <c r="L43" s="13">
        <f>'Christopher-IRA'!L43+'Carley-IRA'!L43</f>
        <v>3000</v>
      </c>
      <c r="M43" s="13">
        <f>'Christopher-IRA'!M43+'Carley-IRA'!M43</f>
        <v>136.84060357238042</v>
      </c>
      <c r="N43" s="8">
        <f t="shared" ref="N43:N58" si="11">IF(K43=0,N42+E43+F43+G43+H43+I43+J43,N42+E43+F43+G43+H43+I43+K43)</f>
        <v>3760.7096148444298</v>
      </c>
    </row>
    <row r="44" spans="1:14" x14ac:dyDescent="0.25">
      <c r="A44" s="11">
        <v>36677</v>
      </c>
      <c r="B44" s="5">
        <f t="shared" si="8"/>
        <v>33</v>
      </c>
      <c r="C44" s="5">
        <f t="shared" si="9"/>
        <v>8</v>
      </c>
      <c r="D44" s="5">
        <f t="shared" si="10"/>
        <v>5</v>
      </c>
      <c r="E44" s="13">
        <f>'Christopher-IRA'!E44+'Carley-IRA'!E44</f>
        <v>0</v>
      </c>
      <c r="F44" s="13">
        <f>'Christopher-IRA'!F44+'Carley-IRA'!F44</f>
        <v>0</v>
      </c>
      <c r="G44" s="13">
        <f>'Christopher-IRA'!G44+'Carley-IRA'!G44</f>
        <v>0</v>
      </c>
      <c r="H44" s="13">
        <f>'Christopher-IRA'!H44+'Carley-IRA'!H44</f>
        <v>0</v>
      </c>
      <c r="I44" s="13">
        <f>'Christopher-IRA'!I44+'Carley-IRA'!I44</f>
        <v>0</v>
      </c>
      <c r="J44" s="13">
        <f>'Christopher-IRA'!J44+'Carley-IRA'!J44</f>
        <v>37.607096148444299</v>
      </c>
      <c r="K44" s="13">
        <f>'Christopher-IRA'!K44+'Carley-IRA'!K44</f>
        <v>0</v>
      </c>
      <c r="L44" s="13">
        <f>'Christopher-IRA'!L44+'Carley-IRA'!L44</f>
        <v>3000</v>
      </c>
      <c r="M44" s="13">
        <f>'Christopher-IRA'!M44+'Carley-IRA'!M44</f>
        <v>174.44769972082469</v>
      </c>
      <c r="N44" s="8">
        <f t="shared" si="11"/>
        <v>3798.3167109928741</v>
      </c>
    </row>
    <row r="45" spans="1:14" x14ac:dyDescent="0.25">
      <c r="A45" s="11">
        <v>36707</v>
      </c>
      <c r="B45" s="5">
        <f t="shared" si="8"/>
        <v>33</v>
      </c>
      <c r="C45" s="5">
        <f t="shared" si="9"/>
        <v>8</v>
      </c>
      <c r="D45" s="5">
        <f t="shared" si="10"/>
        <v>5</v>
      </c>
      <c r="E45" s="13">
        <f>'Christopher-IRA'!E45+'Carley-IRA'!E45</f>
        <v>0</v>
      </c>
      <c r="F45" s="13">
        <f>'Christopher-IRA'!F45+'Carley-IRA'!F45</f>
        <v>0</v>
      </c>
      <c r="G45" s="13">
        <f>'Christopher-IRA'!G45+'Carley-IRA'!G45</f>
        <v>0</v>
      </c>
      <c r="H45" s="13">
        <f>'Christopher-IRA'!H45+'Carley-IRA'!H45</f>
        <v>0</v>
      </c>
      <c r="I45" s="13">
        <f>'Christopher-IRA'!I45+'Carley-IRA'!I45</f>
        <v>0</v>
      </c>
      <c r="J45" s="13">
        <f>'Christopher-IRA'!J45+'Carley-IRA'!J45</f>
        <v>37.983167109928736</v>
      </c>
      <c r="K45" s="13">
        <f>'Christopher-IRA'!K45+'Carley-IRA'!K45</f>
        <v>0</v>
      </c>
      <c r="L45" s="13">
        <f>'Christopher-IRA'!L45+'Carley-IRA'!L45</f>
        <v>3000</v>
      </c>
      <c r="M45" s="13">
        <f>'Christopher-IRA'!M45+'Carley-IRA'!M45</f>
        <v>212.43086683075342</v>
      </c>
      <c r="N45" s="8">
        <f t="shared" si="11"/>
        <v>3836.2998781028027</v>
      </c>
    </row>
    <row r="46" spans="1:14" x14ac:dyDescent="0.25">
      <c r="A46" s="11">
        <v>36738</v>
      </c>
      <c r="B46" s="5">
        <f t="shared" si="8"/>
        <v>33</v>
      </c>
      <c r="C46" s="5">
        <f t="shared" si="9"/>
        <v>8</v>
      </c>
      <c r="D46" s="5">
        <f t="shared" si="10"/>
        <v>5</v>
      </c>
      <c r="E46" s="13">
        <f>'Christopher-IRA'!E46+'Carley-IRA'!E46</f>
        <v>0</v>
      </c>
      <c r="F46" s="13">
        <f>'Christopher-IRA'!F46+'Carley-IRA'!F46</f>
        <v>0</v>
      </c>
      <c r="G46" s="13">
        <f>'Christopher-IRA'!G46+'Carley-IRA'!G46</f>
        <v>0</v>
      </c>
      <c r="H46" s="13">
        <f>'Christopher-IRA'!H46+'Carley-IRA'!H46</f>
        <v>0</v>
      </c>
      <c r="I46" s="13">
        <f>'Christopher-IRA'!I46+'Carley-IRA'!I46</f>
        <v>0</v>
      </c>
      <c r="J46" s="13">
        <f>'Christopher-IRA'!J46+'Carley-IRA'!J46</f>
        <v>38.362998781028026</v>
      </c>
      <c r="K46" s="13">
        <f>'Christopher-IRA'!K46+'Carley-IRA'!K46</f>
        <v>0</v>
      </c>
      <c r="L46" s="13">
        <f>'Christopher-IRA'!L46+'Carley-IRA'!L46</f>
        <v>3000</v>
      </c>
      <c r="M46" s="13">
        <f>'Christopher-IRA'!M46+'Carley-IRA'!M46</f>
        <v>250.79386561178146</v>
      </c>
      <c r="N46" s="8">
        <f t="shared" si="11"/>
        <v>3874.6628768838309</v>
      </c>
    </row>
    <row r="47" spans="1:14" x14ac:dyDescent="0.25">
      <c r="A47" s="11">
        <v>36769</v>
      </c>
      <c r="B47" s="5">
        <f t="shared" si="8"/>
        <v>33</v>
      </c>
      <c r="C47" s="5">
        <f t="shared" si="9"/>
        <v>8</v>
      </c>
      <c r="D47" s="5">
        <f t="shared" si="10"/>
        <v>5</v>
      </c>
      <c r="E47" s="13">
        <f>'Christopher-IRA'!E47+'Carley-IRA'!E47</f>
        <v>0</v>
      </c>
      <c r="F47" s="13">
        <f>'Christopher-IRA'!F47+'Carley-IRA'!F47</f>
        <v>0</v>
      </c>
      <c r="G47" s="13">
        <f>'Christopher-IRA'!G47+'Carley-IRA'!G47</f>
        <v>0</v>
      </c>
      <c r="H47" s="13">
        <f>'Christopher-IRA'!H47+'Carley-IRA'!H47</f>
        <v>0</v>
      </c>
      <c r="I47" s="13">
        <f>'Christopher-IRA'!I47+'Carley-IRA'!I47</f>
        <v>0</v>
      </c>
      <c r="J47" s="13">
        <f>'Christopher-IRA'!J47+'Carley-IRA'!J47</f>
        <v>38.746628768838306</v>
      </c>
      <c r="K47" s="13">
        <f>'Christopher-IRA'!K47+'Carley-IRA'!K47</f>
        <v>0</v>
      </c>
      <c r="L47" s="13">
        <f>'Christopher-IRA'!L47+'Carley-IRA'!L47</f>
        <v>3000</v>
      </c>
      <c r="M47" s="13">
        <f>'Christopher-IRA'!M47+'Carley-IRA'!M47</f>
        <v>289.54049438061975</v>
      </c>
      <c r="N47" s="8">
        <f t="shared" si="11"/>
        <v>3913.4095056526694</v>
      </c>
    </row>
    <row r="48" spans="1:14" x14ac:dyDescent="0.25">
      <c r="A48" s="11">
        <v>36799</v>
      </c>
      <c r="B48" s="5">
        <f t="shared" si="8"/>
        <v>33</v>
      </c>
      <c r="C48" s="5">
        <f t="shared" si="9"/>
        <v>8</v>
      </c>
      <c r="D48" s="5">
        <f t="shared" si="10"/>
        <v>5</v>
      </c>
      <c r="E48" s="13">
        <f>'Christopher-IRA'!E48+'Carley-IRA'!E48</f>
        <v>0</v>
      </c>
      <c r="F48" s="13">
        <f>'Christopher-IRA'!F48+'Carley-IRA'!F48</f>
        <v>0</v>
      </c>
      <c r="G48" s="13">
        <f>'Christopher-IRA'!G48+'Carley-IRA'!G48</f>
        <v>0</v>
      </c>
      <c r="H48" s="13">
        <f>'Christopher-IRA'!H48+'Carley-IRA'!H48</f>
        <v>0</v>
      </c>
      <c r="I48" s="13">
        <f>'Christopher-IRA'!I48+'Carley-IRA'!I48</f>
        <v>0</v>
      </c>
      <c r="J48" s="13">
        <f>'Christopher-IRA'!J48+'Carley-IRA'!J48</f>
        <v>39.134095056526689</v>
      </c>
      <c r="K48" s="13">
        <f>'Christopher-IRA'!K48+'Carley-IRA'!K48</f>
        <v>0</v>
      </c>
      <c r="L48" s="13">
        <f>'Christopher-IRA'!L48+'Carley-IRA'!L48</f>
        <v>3000</v>
      </c>
      <c r="M48" s="13">
        <f>'Christopher-IRA'!M48+'Carley-IRA'!M48</f>
        <v>328.67458943714644</v>
      </c>
      <c r="N48" s="8">
        <f t="shared" si="11"/>
        <v>3952.5436007091962</v>
      </c>
    </row>
    <row r="49" spans="1:14" x14ac:dyDescent="0.25">
      <c r="A49" s="11">
        <v>36830</v>
      </c>
      <c r="B49" s="5">
        <f t="shared" si="8"/>
        <v>33</v>
      </c>
      <c r="C49" s="5">
        <f t="shared" si="9"/>
        <v>8</v>
      </c>
      <c r="D49" s="5">
        <f t="shared" si="10"/>
        <v>5</v>
      </c>
      <c r="E49" s="13">
        <f>'Christopher-IRA'!E49+'Carley-IRA'!E49</f>
        <v>0</v>
      </c>
      <c r="F49" s="13">
        <f>'Christopher-IRA'!F49+'Carley-IRA'!F49</f>
        <v>0</v>
      </c>
      <c r="G49" s="13">
        <f>'Christopher-IRA'!G49+'Carley-IRA'!G49</f>
        <v>0</v>
      </c>
      <c r="H49" s="13">
        <f>'Christopher-IRA'!H49+'Carley-IRA'!H49</f>
        <v>0</v>
      </c>
      <c r="I49" s="13">
        <f>'Christopher-IRA'!I49+'Carley-IRA'!I49</f>
        <v>0</v>
      </c>
      <c r="J49" s="13">
        <f>'Christopher-IRA'!J49+'Carley-IRA'!J49</f>
        <v>39.525436007091955</v>
      </c>
      <c r="K49" s="13">
        <f>'Christopher-IRA'!K49+'Carley-IRA'!K49</f>
        <v>0</v>
      </c>
      <c r="L49" s="13">
        <f>'Christopher-IRA'!L49+'Carley-IRA'!L49</f>
        <v>3000</v>
      </c>
      <c r="M49" s="13">
        <f>'Christopher-IRA'!M49+'Carley-IRA'!M49</f>
        <v>368.20002544423835</v>
      </c>
      <c r="N49" s="8">
        <f t="shared" si="11"/>
        <v>3992.0690367162883</v>
      </c>
    </row>
    <row r="50" spans="1:14" x14ac:dyDescent="0.25">
      <c r="A50" s="11">
        <v>36860</v>
      </c>
      <c r="B50" s="5">
        <f t="shared" si="8"/>
        <v>33</v>
      </c>
      <c r="C50" s="5">
        <f t="shared" si="9"/>
        <v>8</v>
      </c>
      <c r="D50" s="5">
        <f t="shared" si="10"/>
        <v>5</v>
      </c>
      <c r="E50" s="13">
        <f>'Christopher-IRA'!E50+'Carley-IRA'!E50</f>
        <v>0</v>
      </c>
      <c r="F50" s="13">
        <f>'Christopher-IRA'!F50+'Carley-IRA'!F50</f>
        <v>0</v>
      </c>
      <c r="G50" s="13">
        <f>'Christopher-IRA'!G50+'Carley-IRA'!G50</f>
        <v>0</v>
      </c>
      <c r="H50" s="13">
        <f>'Christopher-IRA'!H50+'Carley-IRA'!H50</f>
        <v>0</v>
      </c>
      <c r="I50" s="13">
        <f>'Christopher-IRA'!I50+'Carley-IRA'!I50</f>
        <v>0</v>
      </c>
      <c r="J50" s="13">
        <f>'Christopher-IRA'!J50+'Carley-IRA'!J50</f>
        <v>39.920690367162877</v>
      </c>
      <c r="K50" s="13">
        <f>'Christopher-IRA'!K50+'Carley-IRA'!K50</f>
        <v>0</v>
      </c>
      <c r="L50" s="13">
        <f>'Christopher-IRA'!L50+'Carley-IRA'!L50</f>
        <v>3000</v>
      </c>
      <c r="M50" s="13">
        <f>'Christopher-IRA'!M50+'Carley-IRA'!M50</f>
        <v>408.12071581140128</v>
      </c>
      <c r="N50" s="8">
        <f t="shared" si="11"/>
        <v>4031.9897270834513</v>
      </c>
    </row>
    <row r="51" spans="1:14" x14ac:dyDescent="0.25">
      <c r="A51" s="11">
        <v>36891</v>
      </c>
      <c r="B51" s="5">
        <f t="shared" si="8"/>
        <v>33</v>
      </c>
      <c r="C51" s="5">
        <f t="shared" si="9"/>
        <v>8</v>
      </c>
      <c r="D51" s="5">
        <f t="shared" si="10"/>
        <v>5</v>
      </c>
      <c r="E51" s="13">
        <f>'Christopher-IRA'!E51+'Carley-IRA'!E51</f>
        <v>0</v>
      </c>
      <c r="F51" s="13">
        <f>'Christopher-IRA'!F51+'Carley-IRA'!F51</f>
        <v>0</v>
      </c>
      <c r="G51" s="13">
        <f>'Christopher-IRA'!G51+'Carley-IRA'!G51</f>
        <v>0</v>
      </c>
      <c r="H51" s="13">
        <f>'Christopher-IRA'!H51+'Carley-IRA'!H51</f>
        <v>0</v>
      </c>
      <c r="I51" s="13">
        <f>'Christopher-IRA'!I51+'Carley-IRA'!I51</f>
        <v>0</v>
      </c>
      <c r="J51" s="13">
        <f>'Christopher-IRA'!J51+'Carley-IRA'!J51</f>
        <v>40.31989727083451</v>
      </c>
      <c r="K51" s="13">
        <f>'Christopher-IRA'!K51+'Carley-IRA'!K51</f>
        <v>0</v>
      </c>
      <c r="L51" s="13">
        <f>'Christopher-IRA'!L51+'Carley-IRA'!L51</f>
        <v>3000</v>
      </c>
      <c r="M51" s="13">
        <f>'Christopher-IRA'!M51+'Carley-IRA'!M51</f>
        <v>448.44061308223576</v>
      </c>
      <c r="N51" s="8">
        <f t="shared" si="11"/>
        <v>4072.3096243542859</v>
      </c>
    </row>
    <row r="52" spans="1:14" x14ac:dyDescent="0.25">
      <c r="A52" s="11">
        <v>36922</v>
      </c>
      <c r="B52" s="5">
        <f t="shared" si="8"/>
        <v>33</v>
      </c>
      <c r="C52" s="5">
        <f t="shared" si="9"/>
        <v>8</v>
      </c>
      <c r="D52" s="5">
        <f t="shared" si="10"/>
        <v>5</v>
      </c>
      <c r="E52" s="13">
        <f>'Christopher-IRA'!E52+'Carley-IRA'!E52</f>
        <v>1000</v>
      </c>
      <c r="F52" s="13">
        <f>'Christopher-IRA'!F52+'Carley-IRA'!F52</f>
        <v>0</v>
      </c>
      <c r="G52" s="13">
        <f>'Christopher-IRA'!G52+'Carley-IRA'!G52</f>
        <v>0</v>
      </c>
      <c r="H52" s="13">
        <f>'Christopher-IRA'!H52+'Carley-IRA'!H52</f>
        <v>0</v>
      </c>
      <c r="I52" s="13">
        <f>'Christopher-IRA'!I52+'Carley-IRA'!I52</f>
        <v>0</v>
      </c>
      <c r="J52" s="13">
        <f>'Christopher-IRA'!J52+'Carley-IRA'!J52</f>
        <v>40.723096243542855</v>
      </c>
      <c r="K52" s="13">
        <f>'Christopher-IRA'!K52+'Carley-IRA'!K52</f>
        <v>0</v>
      </c>
      <c r="L52" s="13">
        <f>'Christopher-IRA'!L52+'Carley-IRA'!L52</f>
        <v>4000</v>
      </c>
      <c r="M52" s="13">
        <f>'Christopher-IRA'!M52+'Carley-IRA'!M52</f>
        <v>40.723096243542855</v>
      </c>
      <c r="N52" s="8">
        <f t="shared" si="11"/>
        <v>5113.0327205978292</v>
      </c>
    </row>
    <row r="53" spans="1:14" x14ac:dyDescent="0.25">
      <c r="A53" s="11">
        <v>36950</v>
      </c>
      <c r="B53" s="5">
        <f t="shared" si="8"/>
        <v>33</v>
      </c>
      <c r="C53" s="5">
        <f t="shared" si="9"/>
        <v>8</v>
      </c>
      <c r="D53" s="5">
        <f t="shared" si="10"/>
        <v>6</v>
      </c>
      <c r="E53" s="13">
        <f>'Christopher-IRA'!E53+'Carley-IRA'!E53</f>
        <v>0</v>
      </c>
      <c r="F53" s="13">
        <f>'Christopher-IRA'!F53+'Carley-IRA'!F53</f>
        <v>0</v>
      </c>
      <c r="G53" s="13">
        <f>'Christopher-IRA'!G53+'Carley-IRA'!G53</f>
        <v>0</v>
      </c>
      <c r="H53" s="13">
        <f>'Christopher-IRA'!H53+'Carley-IRA'!H53</f>
        <v>0</v>
      </c>
      <c r="I53" s="13">
        <f>'Christopher-IRA'!I53+'Carley-IRA'!I53</f>
        <v>0</v>
      </c>
      <c r="J53" s="13">
        <f>'Christopher-IRA'!J53+'Carley-IRA'!J53</f>
        <v>51.130327205978276</v>
      </c>
      <c r="K53" s="13">
        <f>'Christopher-IRA'!K53+'Carley-IRA'!K53</f>
        <v>0</v>
      </c>
      <c r="L53" s="13">
        <f>'Christopher-IRA'!L53+'Carley-IRA'!L53</f>
        <v>4000</v>
      </c>
      <c r="M53" s="13">
        <f>'Christopher-IRA'!M53+'Carley-IRA'!M53</f>
        <v>91.853423449521131</v>
      </c>
      <c r="N53" s="8">
        <f t="shared" si="11"/>
        <v>5164.1630478038078</v>
      </c>
    </row>
    <row r="54" spans="1:14" x14ac:dyDescent="0.25">
      <c r="A54" s="11">
        <v>36981</v>
      </c>
      <c r="B54" s="5">
        <f t="shared" ref="B54:B69" si="12">ROUND((A54-$B$1-210)/365,0)</f>
        <v>33</v>
      </c>
      <c r="C54" s="5">
        <f t="shared" ref="C54:C69" si="13">ROUND((A54-$C$1-210)/365,0)</f>
        <v>8</v>
      </c>
      <c r="D54" s="5">
        <f t="shared" ref="D54:D69" si="14">ROUND((A54-$D$1-210)/365,0)</f>
        <v>6</v>
      </c>
      <c r="E54" s="13">
        <f>'Christopher-IRA'!E54+'Carley-IRA'!E54</f>
        <v>0</v>
      </c>
      <c r="F54" s="13">
        <f>'Christopher-IRA'!F54+'Carley-IRA'!F54</f>
        <v>0</v>
      </c>
      <c r="G54" s="13">
        <f>'Christopher-IRA'!G54+'Carley-IRA'!G54</f>
        <v>0</v>
      </c>
      <c r="H54" s="13">
        <f>'Christopher-IRA'!H54+'Carley-IRA'!H54</f>
        <v>0</v>
      </c>
      <c r="I54" s="13">
        <f>'Christopher-IRA'!I54+'Carley-IRA'!I54</f>
        <v>0</v>
      </c>
      <c r="J54" s="13">
        <f>'Christopher-IRA'!J54+'Carley-IRA'!J54</f>
        <v>51.641630478038053</v>
      </c>
      <c r="K54" s="13">
        <f>'Christopher-IRA'!K54+'Carley-IRA'!K54</f>
        <v>0</v>
      </c>
      <c r="L54" s="13">
        <f>'Christopher-IRA'!L54+'Carley-IRA'!L54</f>
        <v>4000</v>
      </c>
      <c r="M54" s="13">
        <f>'Christopher-IRA'!M54+'Carley-IRA'!M54</f>
        <v>143.49505392755918</v>
      </c>
      <c r="N54" s="8">
        <f t="shared" si="11"/>
        <v>5215.8046782818456</v>
      </c>
    </row>
    <row r="55" spans="1:14" x14ac:dyDescent="0.25">
      <c r="A55" s="11">
        <v>37011</v>
      </c>
      <c r="B55" s="5">
        <f t="shared" si="12"/>
        <v>34</v>
      </c>
      <c r="C55" s="5">
        <f t="shared" si="13"/>
        <v>9</v>
      </c>
      <c r="D55" s="5">
        <f t="shared" si="14"/>
        <v>6</v>
      </c>
      <c r="E55" s="13">
        <f>'Christopher-IRA'!E55+'Carley-IRA'!E55</f>
        <v>0</v>
      </c>
      <c r="F55" s="13">
        <f>'Christopher-IRA'!F55+'Carley-IRA'!F55</f>
        <v>0</v>
      </c>
      <c r="G55" s="13">
        <f>'Christopher-IRA'!G55+'Carley-IRA'!G55</f>
        <v>0</v>
      </c>
      <c r="H55" s="13">
        <f>'Christopher-IRA'!H55+'Carley-IRA'!H55</f>
        <v>0</v>
      </c>
      <c r="I55" s="13">
        <f>'Christopher-IRA'!I55+'Carley-IRA'!I55</f>
        <v>0</v>
      </c>
      <c r="J55" s="13">
        <f>'Christopher-IRA'!J55+'Carley-IRA'!J55</f>
        <v>52.158046782818445</v>
      </c>
      <c r="K55" s="13">
        <f>'Christopher-IRA'!K55+'Carley-IRA'!K55</f>
        <v>0</v>
      </c>
      <c r="L55" s="13">
        <f>'Christopher-IRA'!L55+'Carley-IRA'!L55</f>
        <v>4000</v>
      </c>
      <c r="M55" s="13">
        <f>'Christopher-IRA'!M55+'Carley-IRA'!M55</f>
        <v>195.65310071037763</v>
      </c>
      <c r="N55" s="8">
        <f t="shared" si="11"/>
        <v>5267.9627250646636</v>
      </c>
    </row>
    <row r="56" spans="1:14" x14ac:dyDescent="0.25">
      <c r="A56" s="11">
        <v>37042</v>
      </c>
      <c r="B56" s="5">
        <f t="shared" si="12"/>
        <v>34</v>
      </c>
      <c r="C56" s="5">
        <f t="shared" si="13"/>
        <v>9</v>
      </c>
      <c r="D56" s="5">
        <f t="shared" si="14"/>
        <v>6</v>
      </c>
      <c r="E56" s="13">
        <f>'Christopher-IRA'!E56+'Carley-IRA'!E56</f>
        <v>0</v>
      </c>
      <c r="F56" s="13">
        <f>'Christopher-IRA'!F56+'Carley-IRA'!F56</f>
        <v>0</v>
      </c>
      <c r="G56" s="13">
        <f>'Christopher-IRA'!G56+'Carley-IRA'!G56</f>
        <v>0</v>
      </c>
      <c r="H56" s="13">
        <f>'Christopher-IRA'!H56+'Carley-IRA'!H56</f>
        <v>0</v>
      </c>
      <c r="I56" s="13">
        <f>'Christopher-IRA'!I56+'Carley-IRA'!I56</f>
        <v>0</v>
      </c>
      <c r="J56" s="13">
        <f>'Christopher-IRA'!J56+'Carley-IRA'!J56</f>
        <v>52.679627250646618</v>
      </c>
      <c r="K56" s="13">
        <f>'Christopher-IRA'!K56+'Carley-IRA'!K56</f>
        <v>0</v>
      </c>
      <c r="L56" s="13">
        <f>'Christopher-IRA'!L56+'Carley-IRA'!L56</f>
        <v>4000</v>
      </c>
      <c r="M56" s="13">
        <f>'Christopher-IRA'!M56+'Carley-IRA'!M56</f>
        <v>248.33272796102426</v>
      </c>
      <c r="N56" s="8">
        <f t="shared" si="11"/>
        <v>5320.6423523153098</v>
      </c>
    </row>
    <row r="57" spans="1:14" x14ac:dyDescent="0.25">
      <c r="A57" s="11">
        <v>37072</v>
      </c>
      <c r="B57" s="5">
        <f t="shared" si="12"/>
        <v>34</v>
      </c>
      <c r="C57" s="5">
        <f t="shared" si="13"/>
        <v>9</v>
      </c>
      <c r="D57" s="5">
        <f t="shared" si="14"/>
        <v>6</v>
      </c>
      <c r="E57" s="13">
        <f>'Christopher-IRA'!E57+'Carley-IRA'!E57</f>
        <v>0</v>
      </c>
      <c r="F57" s="13">
        <f>'Christopher-IRA'!F57+'Carley-IRA'!F57</f>
        <v>0</v>
      </c>
      <c r="G57" s="13">
        <f>'Christopher-IRA'!G57+'Carley-IRA'!G57</f>
        <v>0</v>
      </c>
      <c r="H57" s="13">
        <f>'Christopher-IRA'!H57+'Carley-IRA'!H57</f>
        <v>0</v>
      </c>
      <c r="I57" s="13">
        <f>'Christopher-IRA'!I57+'Carley-IRA'!I57</f>
        <v>0</v>
      </c>
      <c r="J57" s="13">
        <f>'Christopher-IRA'!J57+'Carley-IRA'!J57</f>
        <v>53.206423523153092</v>
      </c>
      <c r="K57" s="13">
        <f>'Christopher-IRA'!K57+'Carley-IRA'!K57</f>
        <v>0</v>
      </c>
      <c r="L57" s="13">
        <f>'Christopher-IRA'!L57+'Carley-IRA'!L57</f>
        <v>4000</v>
      </c>
      <c r="M57" s="13">
        <f>'Christopher-IRA'!M57+'Carley-IRA'!M57</f>
        <v>301.53915148417735</v>
      </c>
      <c r="N57" s="8">
        <f t="shared" si="11"/>
        <v>5373.8487758384626</v>
      </c>
    </row>
    <row r="58" spans="1:14" x14ac:dyDescent="0.25">
      <c r="A58" s="11">
        <v>37103</v>
      </c>
      <c r="B58" s="5">
        <f t="shared" si="12"/>
        <v>34</v>
      </c>
      <c r="C58" s="5">
        <f t="shared" si="13"/>
        <v>9</v>
      </c>
      <c r="D58" s="5">
        <f t="shared" si="14"/>
        <v>6</v>
      </c>
      <c r="E58" s="13">
        <f>'Christopher-IRA'!E58+'Carley-IRA'!E58</f>
        <v>0</v>
      </c>
      <c r="F58" s="13">
        <f>'Christopher-IRA'!F58+'Carley-IRA'!F58</f>
        <v>0</v>
      </c>
      <c r="G58" s="13">
        <f>'Christopher-IRA'!G58+'Carley-IRA'!G58</f>
        <v>0</v>
      </c>
      <c r="H58" s="13">
        <f>'Christopher-IRA'!H58+'Carley-IRA'!H58</f>
        <v>0</v>
      </c>
      <c r="I58" s="13">
        <f>'Christopher-IRA'!I58+'Carley-IRA'!I58</f>
        <v>0</v>
      </c>
      <c r="J58" s="13">
        <f>'Christopher-IRA'!J58+'Carley-IRA'!J58</f>
        <v>53.738487758384622</v>
      </c>
      <c r="K58" s="13">
        <f>'Christopher-IRA'!K58+'Carley-IRA'!K58</f>
        <v>0</v>
      </c>
      <c r="L58" s="13">
        <f>'Christopher-IRA'!L58+'Carley-IRA'!L58</f>
        <v>4000</v>
      </c>
      <c r="M58" s="13">
        <f>'Christopher-IRA'!M58+'Carley-IRA'!M58</f>
        <v>355.27763924256197</v>
      </c>
      <c r="N58" s="8">
        <f t="shared" si="11"/>
        <v>5427.5872635968472</v>
      </c>
    </row>
    <row r="59" spans="1:14" x14ac:dyDescent="0.25">
      <c r="A59" s="11">
        <v>37134</v>
      </c>
      <c r="B59" s="5">
        <f t="shared" si="12"/>
        <v>34</v>
      </c>
      <c r="C59" s="5">
        <f t="shared" si="13"/>
        <v>9</v>
      </c>
      <c r="D59" s="5">
        <f t="shared" si="14"/>
        <v>6</v>
      </c>
      <c r="E59" s="13">
        <f>'Christopher-IRA'!E59+'Carley-IRA'!E59</f>
        <v>0</v>
      </c>
      <c r="F59" s="13">
        <f>'Christopher-IRA'!F59+'Carley-IRA'!F59</f>
        <v>0</v>
      </c>
      <c r="G59" s="13">
        <f>'Christopher-IRA'!G59+'Carley-IRA'!G59</f>
        <v>0</v>
      </c>
      <c r="H59" s="13">
        <f>'Christopher-IRA'!H59+'Carley-IRA'!H59</f>
        <v>0</v>
      </c>
      <c r="I59" s="13">
        <f>'Christopher-IRA'!I59+'Carley-IRA'!I59</f>
        <v>0</v>
      </c>
      <c r="J59" s="13">
        <f>'Christopher-IRA'!J59+'Carley-IRA'!J59</f>
        <v>54.275872635968462</v>
      </c>
      <c r="K59" s="13">
        <f>'Christopher-IRA'!K59+'Carley-IRA'!K59</f>
        <v>0</v>
      </c>
      <c r="L59" s="13">
        <f>'Christopher-IRA'!L59+'Carley-IRA'!L59</f>
        <v>4000</v>
      </c>
      <c r="M59" s="13">
        <f>'Christopher-IRA'!M59+'Carley-IRA'!M59</f>
        <v>409.55351187853046</v>
      </c>
      <c r="N59" s="8">
        <f t="shared" ref="N59:N74" si="15">IF(K59=0,N58+E59+F59+G59+H59+I59+J59,N58+E59+F59+G59+H59+I59+K59)</f>
        <v>5481.863136232816</v>
      </c>
    </row>
    <row r="60" spans="1:14" x14ac:dyDescent="0.25">
      <c r="A60" s="11">
        <v>37164</v>
      </c>
      <c r="B60" s="5">
        <f t="shared" si="12"/>
        <v>34</v>
      </c>
      <c r="C60" s="5">
        <f t="shared" si="13"/>
        <v>9</v>
      </c>
      <c r="D60" s="5">
        <f t="shared" si="14"/>
        <v>6</v>
      </c>
      <c r="E60" s="13">
        <f>'Christopher-IRA'!E60+'Carley-IRA'!E60</f>
        <v>0</v>
      </c>
      <c r="F60" s="13">
        <f>'Christopher-IRA'!F60+'Carley-IRA'!F60</f>
        <v>0</v>
      </c>
      <c r="G60" s="13">
        <f>'Christopher-IRA'!G60+'Carley-IRA'!G60</f>
        <v>0</v>
      </c>
      <c r="H60" s="13">
        <f>'Christopher-IRA'!H60+'Carley-IRA'!H60</f>
        <v>0</v>
      </c>
      <c r="I60" s="13">
        <f>'Christopher-IRA'!I60+'Carley-IRA'!I60</f>
        <v>0</v>
      </c>
      <c r="J60" s="13">
        <f>'Christopher-IRA'!J60+'Carley-IRA'!J60</f>
        <v>54.818631362328155</v>
      </c>
      <c r="K60" s="13">
        <f>'Christopher-IRA'!K60+'Carley-IRA'!K60</f>
        <v>0</v>
      </c>
      <c r="L60" s="13">
        <f>'Christopher-IRA'!L60+'Carley-IRA'!L60</f>
        <v>4000</v>
      </c>
      <c r="M60" s="13">
        <f>'Christopher-IRA'!M60+'Carley-IRA'!M60</f>
        <v>464.37214324085858</v>
      </c>
      <c r="N60" s="8">
        <f t="shared" si="15"/>
        <v>5536.6817675951443</v>
      </c>
    </row>
    <row r="61" spans="1:14" x14ac:dyDescent="0.25">
      <c r="A61" s="11">
        <v>37195</v>
      </c>
      <c r="B61" s="5">
        <f t="shared" si="12"/>
        <v>34</v>
      </c>
      <c r="C61" s="5">
        <f t="shared" si="13"/>
        <v>9</v>
      </c>
      <c r="D61" s="5">
        <f t="shared" si="14"/>
        <v>6</v>
      </c>
      <c r="E61" s="13">
        <f>'Christopher-IRA'!E61+'Carley-IRA'!E61</f>
        <v>0</v>
      </c>
      <c r="F61" s="13">
        <f>'Christopher-IRA'!F61+'Carley-IRA'!F61</f>
        <v>0</v>
      </c>
      <c r="G61" s="13">
        <f>'Christopher-IRA'!G61+'Carley-IRA'!G61</f>
        <v>0</v>
      </c>
      <c r="H61" s="13">
        <f>'Christopher-IRA'!H61+'Carley-IRA'!H61</f>
        <v>0</v>
      </c>
      <c r="I61" s="13">
        <f>'Christopher-IRA'!I61+'Carley-IRA'!I61</f>
        <v>0</v>
      </c>
      <c r="J61" s="13">
        <f>'Christopher-IRA'!J61+'Carley-IRA'!J61</f>
        <v>55.366817675951431</v>
      </c>
      <c r="K61" s="13">
        <f>'Christopher-IRA'!K61+'Carley-IRA'!K61</f>
        <v>0</v>
      </c>
      <c r="L61" s="13">
        <f>'Christopher-IRA'!L61+'Carley-IRA'!L61</f>
        <v>4000</v>
      </c>
      <c r="M61" s="13">
        <f>'Christopher-IRA'!M61+'Carley-IRA'!M61</f>
        <v>519.73896091681002</v>
      </c>
      <c r="N61" s="8">
        <f t="shared" si="15"/>
        <v>5592.0485852710954</v>
      </c>
    </row>
    <row r="62" spans="1:14" x14ac:dyDescent="0.25">
      <c r="A62" s="11">
        <v>37225</v>
      </c>
      <c r="B62" s="5">
        <f t="shared" si="12"/>
        <v>34</v>
      </c>
      <c r="C62" s="5">
        <f t="shared" si="13"/>
        <v>9</v>
      </c>
      <c r="D62" s="5">
        <f t="shared" si="14"/>
        <v>6</v>
      </c>
      <c r="E62" s="13">
        <f>'Christopher-IRA'!E62+'Carley-IRA'!E62</f>
        <v>0</v>
      </c>
      <c r="F62" s="13">
        <f>'Christopher-IRA'!F62+'Carley-IRA'!F62</f>
        <v>0</v>
      </c>
      <c r="G62" s="13">
        <f>'Christopher-IRA'!G62+'Carley-IRA'!G62</f>
        <v>0</v>
      </c>
      <c r="H62" s="13">
        <f>'Christopher-IRA'!H62+'Carley-IRA'!H62</f>
        <v>0</v>
      </c>
      <c r="I62" s="13">
        <f>'Christopher-IRA'!I62+'Carley-IRA'!I62</f>
        <v>0</v>
      </c>
      <c r="J62" s="13">
        <f>'Christopher-IRA'!J62+'Carley-IRA'!J62</f>
        <v>55.920485852710954</v>
      </c>
      <c r="K62" s="13">
        <f>'Christopher-IRA'!K62+'Carley-IRA'!K62</f>
        <v>0</v>
      </c>
      <c r="L62" s="13">
        <f>'Christopher-IRA'!L62+'Carley-IRA'!L62</f>
        <v>4000</v>
      </c>
      <c r="M62" s="13">
        <f>'Christopher-IRA'!M62+'Carley-IRA'!M62</f>
        <v>575.65944676952097</v>
      </c>
      <c r="N62" s="8">
        <f t="shared" si="15"/>
        <v>5647.9690711238063</v>
      </c>
    </row>
    <row r="63" spans="1:14" x14ac:dyDescent="0.25">
      <c r="A63" s="11">
        <v>37256</v>
      </c>
      <c r="B63" s="5">
        <f t="shared" si="12"/>
        <v>34</v>
      </c>
      <c r="C63" s="5">
        <f t="shared" si="13"/>
        <v>9</v>
      </c>
      <c r="D63" s="5">
        <f t="shared" si="14"/>
        <v>6</v>
      </c>
      <c r="E63" s="13">
        <f>'Christopher-IRA'!E63+'Carley-IRA'!E63</f>
        <v>0</v>
      </c>
      <c r="F63" s="13">
        <f>'Christopher-IRA'!F63+'Carley-IRA'!F63</f>
        <v>0</v>
      </c>
      <c r="G63" s="13">
        <f>'Christopher-IRA'!G63+'Carley-IRA'!G63</f>
        <v>0</v>
      </c>
      <c r="H63" s="13">
        <f>'Christopher-IRA'!H63+'Carley-IRA'!H63</f>
        <v>0</v>
      </c>
      <c r="I63" s="13">
        <f>'Christopher-IRA'!I63+'Carley-IRA'!I63</f>
        <v>0</v>
      </c>
      <c r="J63" s="13">
        <f>'Christopher-IRA'!J63+'Carley-IRA'!J63</f>
        <v>56.479690711238057</v>
      </c>
      <c r="K63" s="13">
        <f>'Christopher-IRA'!K63+'Carley-IRA'!K63</f>
        <v>0</v>
      </c>
      <c r="L63" s="13">
        <f>'Christopher-IRA'!L63+'Carley-IRA'!L63</f>
        <v>4000</v>
      </c>
      <c r="M63" s="13">
        <f>'Christopher-IRA'!M63+'Carley-IRA'!M63</f>
        <v>632.13913748075902</v>
      </c>
      <c r="N63" s="8">
        <f t="shared" si="15"/>
        <v>5704.448761835044</v>
      </c>
    </row>
    <row r="64" spans="1:14" x14ac:dyDescent="0.25">
      <c r="A64" s="11">
        <v>37287</v>
      </c>
      <c r="B64" s="5">
        <f t="shared" si="12"/>
        <v>34</v>
      </c>
      <c r="C64" s="5">
        <f t="shared" si="13"/>
        <v>9</v>
      </c>
      <c r="D64" s="5">
        <f t="shared" si="14"/>
        <v>6</v>
      </c>
      <c r="E64" s="13">
        <f>'Christopher-IRA'!E64+'Carley-IRA'!E64</f>
        <v>1000</v>
      </c>
      <c r="F64" s="13">
        <f>'Christopher-IRA'!F64+'Carley-IRA'!F64</f>
        <v>0</v>
      </c>
      <c r="G64" s="13">
        <f>'Christopher-IRA'!G64+'Carley-IRA'!G64</f>
        <v>0</v>
      </c>
      <c r="H64" s="13">
        <f>'Christopher-IRA'!H64+'Carley-IRA'!H64</f>
        <v>0</v>
      </c>
      <c r="I64" s="13">
        <f>'Christopher-IRA'!I64+'Carley-IRA'!I64</f>
        <v>0</v>
      </c>
      <c r="J64" s="13">
        <f>'Christopher-IRA'!J64+'Carley-IRA'!J64</f>
        <v>57.044487618350431</v>
      </c>
      <c r="K64" s="13">
        <f>'Christopher-IRA'!K64+'Carley-IRA'!K64</f>
        <v>0</v>
      </c>
      <c r="L64" s="13">
        <f>'Christopher-IRA'!L64+'Carley-IRA'!L64</f>
        <v>5000</v>
      </c>
      <c r="M64" s="13">
        <f>'Christopher-IRA'!M64+'Carley-IRA'!M64</f>
        <v>57.044487618350431</v>
      </c>
      <c r="N64" s="8">
        <f t="shared" si="15"/>
        <v>6761.4932494533941</v>
      </c>
    </row>
    <row r="65" spans="1:14" x14ac:dyDescent="0.25">
      <c r="A65" s="11">
        <v>37315</v>
      </c>
      <c r="B65" s="5">
        <f t="shared" si="12"/>
        <v>34</v>
      </c>
      <c r="C65" s="5">
        <f t="shared" si="13"/>
        <v>9</v>
      </c>
      <c r="D65" s="5">
        <f t="shared" si="14"/>
        <v>7</v>
      </c>
      <c r="E65" s="13">
        <f>'Christopher-IRA'!E65+'Carley-IRA'!E65</f>
        <v>0</v>
      </c>
      <c r="F65" s="13">
        <f>'Christopher-IRA'!F65+'Carley-IRA'!F65</f>
        <v>0</v>
      </c>
      <c r="G65" s="13">
        <f>'Christopher-IRA'!G65+'Carley-IRA'!G65</f>
        <v>0</v>
      </c>
      <c r="H65" s="13">
        <f>'Christopher-IRA'!H65+'Carley-IRA'!H65</f>
        <v>0</v>
      </c>
      <c r="I65" s="13">
        <f>'Christopher-IRA'!I65+'Carley-IRA'!I65</f>
        <v>0</v>
      </c>
      <c r="J65" s="13">
        <f>'Christopher-IRA'!J65+'Carley-IRA'!J65</f>
        <v>67.614932494533946</v>
      </c>
      <c r="K65" s="13">
        <f>'Christopher-IRA'!K65+'Carley-IRA'!K65</f>
        <v>0</v>
      </c>
      <c r="L65" s="13">
        <f>'Christopher-IRA'!L65+'Carley-IRA'!L65</f>
        <v>5000</v>
      </c>
      <c r="M65" s="13">
        <f>'Christopher-IRA'!M65+'Carley-IRA'!M65</f>
        <v>124.65942011288438</v>
      </c>
      <c r="N65" s="8">
        <f t="shared" si="15"/>
        <v>6829.1081819479277</v>
      </c>
    </row>
    <row r="66" spans="1:14" x14ac:dyDescent="0.25">
      <c r="A66" s="11">
        <v>37346</v>
      </c>
      <c r="B66" s="5">
        <f t="shared" si="12"/>
        <v>34</v>
      </c>
      <c r="C66" s="5">
        <f t="shared" si="13"/>
        <v>9</v>
      </c>
      <c r="D66" s="5">
        <f t="shared" si="14"/>
        <v>7</v>
      </c>
      <c r="E66" s="13">
        <f>'Christopher-IRA'!E66+'Carley-IRA'!E66</f>
        <v>0</v>
      </c>
      <c r="F66" s="13">
        <f>'Christopher-IRA'!F66+'Carley-IRA'!F66</f>
        <v>0</v>
      </c>
      <c r="G66" s="13">
        <f>'Christopher-IRA'!G66+'Carley-IRA'!G66</f>
        <v>0</v>
      </c>
      <c r="H66" s="13">
        <f>'Christopher-IRA'!H66+'Carley-IRA'!H66</f>
        <v>0</v>
      </c>
      <c r="I66" s="13">
        <f>'Christopher-IRA'!I66+'Carley-IRA'!I66</f>
        <v>0</v>
      </c>
      <c r="J66" s="13">
        <f>'Christopher-IRA'!J66+'Carley-IRA'!J66</f>
        <v>68.291081819479274</v>
      </c>
      <c r="K66" s="13">
        <f>'Christopher-IRA'!K66+'Carley-IRA'!K66</f>
        <v>0</v>
      </c>
      <c r="L66" s="13">
        <f>'Christopher-IRA'!L66+'Carley-IRA'!L66</f>
        <v>5000</v>
      </c>
      <c r="M66" s="13">
        <f>'Christopher-IRA'!M66+'Carley-IRA'!M66</f>
        <v>192.95050193236366</v>
      </c>
      <c r="N66" s="8">
        <f t="shared" si="15"/>
        <v>6897.3992637674073</v>
      </c>
    </row>
    <row r="67" spans="1:14" x14ac:dyDescent="0.25">
      <c r="A67" s="11">
        <v>37376</v>
      </c>
      <c r="B67" s="5">
        <f t="shared" si="12"/>
        <v>35</v>
      </c>
      <c r="C67" s="5">
        <f t="shared" si="13"/>
        <v>10</v>
      </c>
      <c r="D67" s="5">
        <f t="shared" si="14"/>
        <v>7</v>
      </c>
      <c r="E67" s="13">
        <f>'Christopher-IRA'!E67+'Carley-IRA'!E67</f>
        <v>0</v>
      </c>
      <c r="F67" s="13">
        <f>'Christopher-IRA'!F67+'Carley-IRA'!F67</f>
        <v>0</v>
      </c>
      <c r="G67" s="13">
        <f>'Christopher-IRA'!G67+'Carley-IRA'!G67</f>
        <v>0</v>
      </c>
      <c r="H67" s="13">
        <f>'Christopher-IRA'!H67+'Carley-IRA'!H67</f>
        <v>0</v>
      </c>
      <c r="I67" s="13">
        <f>'Christopher-IRA'!I67+'Carley-IRA'!I67</f>
        <v>0</v>
      </c>
      <c r="J67" s="13">
        <f>'Christopher-IRA'!J67+'Carley-IRA'!J67</f>
        <v>68.973992637674087</v>
      </c>
      <c r="K67" s="13">
        <f>'Christopher-IRA'!K67+'Carley-IRA'!K67</f>
        <v>0</v>
      </c>
      <c r="L67" s="13">
        <f>'Christopher-IRA'!L67+'Carley-IRA'!L67</f>
        <v>5000</v>
      </c>
      <c r="M67" s="13">
        <f>'Christopher-IRA'!M67+'Carley-IRA'!M67</f>
        <v>261.92449457003772</v>
      </c>
      <c r="N67" s="8">
        <f t="shared" si="15"/>
        <v>6966.3732564050815</v>
      </c>
    </row>
    <row r="68" spans="1:14" x14ac:dyDescent="0.25">
      <c r="A68" s="11">
        <v>37407</v>
      </c>
      <c r="B68" s="5">
        <f t="shared" si="12"/>
        <v>35</v>
      </c>
      <c r="C68" s="5">
        <f t="shared" si="13"/>
        <v>10</v>
      </c>
      <c r="D68" s="5">
        <f t="shared" si="14"/>
        <v>7</v>
      </c>
      <c r="E68" s="13">
        <f>'Christopher-IRA'!E68+'Carley-IRA'!E68</f>
        <v>0</v>
      </c>
      <c r="F68" s="13">
        <f>'Christopher-IRA'!F68+'Carley-IRA'!F68</f>
        <v>0</v>
      </c>
      <c r="G68" s="13">
        <f>'Christopher-IRA'!G68+'Carley-IRA'!G68</f>
        <v>0</v>
      </c>
      <c r="H68" s="13">
        <f>'Christopher-IRA'!H68+'Carley-IRA'!H68</f>
        <v>0</v>
      </c>
      <c r="I68" s="13">
        <f>'Christopher-IRA'!I68+'Carley-IRA'!I68</f>
        <v>0</v>
      </c>
      <c r="J68" s="13">
        <f>'Christopher-IRA'!J68+'Carley-IRA'!J68</f>
        <v>69.663732564050818</v>
      </c>
      <c r="K68" s="13">
        <f>'Christopher-IRA'!K68+'Carley-IRA'!K68</f>
        <v>0</v>
      </c>
      <c r="L68" s="13">
        <f>'Christopher-IRA'!L68+'Carley-IRA'!L68</f>
        <v>5000</v>
      </c>
      <c r="M68" s="13">
        <f>'Christopher-IRA'!M68+'Carley-IRA'!M68</f>
        <v>331.58822713408858</v>
      </c>
      <c r="N68" s="8">
        <f t="shared" si="15"/>
        <v>7036.0369889691319</v>
      </c>
    </row>
    <row r="69" spans="1:14" x14ac:dyDescent="0.25">
      <c r="A69" s="11">
        <v>37437</v>
      </c>
      <c r="B69" s="5">
        <f t="shared" si="12"/>
        <v>35</v>
      </c>
      <c r="C69" s="5">
        <f t="shared" si="13"/>
        <v>10</v>
      </c>
      <c r="D69" s="5">
        <f t="shared" si="14"/>
        <v>7</v>
      </c>
      <c r="E69" s="13">
        <f>'Christopher-IRA'!E69+'Carley-IRA'!E69</f>
        <v>0</v>
      </c>
      <c r="F69" s="13">
        <f>'Christopher-IRA'!F69+'Carley-IRA'!F69</f>
        <v>0</v>
      </c>
      <c r="G69" s="13">
        <f>'Christopher-IRA'!G69+'Carley-IRA'!G69</f>
        <v>0</v>
      </c>
      <c r="H69" s="13">
        <f>'Christopher-IRA'!H69+'Carley-IRA'!H69</f>
        <v>0</v>
      </c>
      <c r="I69" s="13">
        <f>'Christopher-IRA'!I69+'Carley-IRA'!I69</f>
        <v>0</v>
      </c>
      <c r="J69" s="13">
        <f>'Christopher-IRA'!J69+'Carley-IRA'!J69</f>
        <v>70.360369889691327</v>
      </c>
      <c r="K69" s="13">
        <f>'Christopher-IRA'!K69+'Carley-IRA'!K69</f>
        <v>0</v>
      </c>
      <c r="L69" s="13">
        <f>'Christopher-IRA'!L69+'Carley-IRA'!L69</f>
        <v>5000</v>
      </c>
      <c r="M69" s="13">
        <f>'Christopher-IRA'!M69+'Carley-IRA'!M69</f>
        <v>401.94859702377988</v>
      </c>
      <c r="N69" s="8">
        <f t="shared" si="15"/>
        <v>7106.3973588588233</v>
      </c>
    </row>
    <row r="70" spans="1:14" x14ac:dyDescent="0.25">
      <c r="A70" s="11">
        <v>37468</v>
      </c>
      <c r="B70" s="5">
        <f t="shared" ref="B70:B85" si="16">ROUND((A70-$B$1-210)/365,0)</f>
        <v>35</v>
      </c>
      <c r="C70" s="5">
        <f t="shared" ref="C70:C85" si="17">ROUND((A70-$C$1-210)/365,0)</f>
        <v>10</v>
      </c>
      <c r="D70" s="5">
        <f t="shared" ref="D70:D85" si="18">ROUND((A70-$D$1-210)/365,0)</f>
        <v>7</v>
      </c>
      <c r="E70" s="13">
        <f>'Christopher-IRA'!E70+'Carley-IRA'!E70</f>
        <v>0</v>
      </c>
      <c r="F70" s="13">
        <f>'Christopher-IRA'!F70+'Carley-IRA'!F70</f>
        <v>0</v>
      </c>
      <c r="G70" s="13">
        <f>'Christopher-IRA'!G70+'Carley-IRA'!G70</f>
        <v>0</v>
      </c>
      <c r="H70" s="13">
        <f>'Christopher-IRA'!H70+'Carley-IRA'!H70</f>
        <v>0</v>
      </c>
      <c r="I70" s="13">
        <f>'Christopher-IRA'!I70+'Carley-IRA'!I70</f>
        <v>0</v>
      </c>
      <c r="J70" s="13">
        <f>'Christopher-IRA'!J70+'Carley-IRA'!J70</f>
        <v>71.06397358858824</v>
      </c>
      <c r="K70" s="13">
        <f>'Christopher-IRA'!K70+'Carley-IRA'!K70</f>
        <v>0</v>
      </c>
      <c r="L70" s="13">
        <f>'Christopher-IRA'!L70+'Carley-IRA'!L70</f>
        <v>5000</v>
      </c>
      <c r="M70" s="13">
        <f>'Christopher-IRA'!M70+'Carley-IRA'!M70</f>
        <v>473.01257061236811</v>
      </c>
      <c r="N70" s="8">
        <f t="shared" si="15"/>
        <v>7177.4613324474112</v>
      </c>
    </row>
    <row r="71" spans="1:14" x14ac:dyDescent="0.25">
      <c r="A71" s="11">
        <v>37499</v>
      </c>
      <c r="B71" s="5">
        <f t="shared" si="16"/>
        <v>35</v>
      </c>
      <c r="C71" s="5">
        <f t="shared" si="17"/>
        <v>10</v>
      </c>
      <c r="D71" s="5">
        <f t="shared" si="18"/>
        <v>7</v>
      </c>
      <c r="E71" s="13">
        <f>'Christopher-IRA'!E71+'Carley-IRA'!E71</f>
        <v>0</v>
      </c>
      <c r="F71" s="13">
        <f>'Christopher-IRA'!F71+'Carley-IRA'!F71</f>
        <v>0</v>
      </c>
      <c r="G71" s="13">
        <f>'Christopher-IRA'!G71+'Carley-IRA'!G71</f>
        <v>0</v>
      </c>
      <c r="H71" s="13">
        <f>'Christopher-IRA'!H71+'Carley-IRA'!H71</f>
        <v>0</v>
      </c>
      <c r="I71" s="13">
        <f>'Christopher-IRA'!I71+'Carley-IRA'!I71</f>
        <v>0</v>
      </c>
      <c r="J71" s="13">
        <f>'Christopher-IRA'!J71+'Carley-IRA'!J71</f>
        <v>71.774613324474117</v>
      </c>
      <c r="K71" s="13">
        <f>'Christopher-IRA'!K71+'Carley-IRA'!K71</f>
        <v>0</v>
      </c>
      <c r="L71" s="13">
        <f>'Christopher-IRA'!L71+'Carley-IRA'!L71</f>
        <v>5000</v>
      </c>
      <c r="M71" s="13">
        <f>'Christopher-IRA'!M71+'Carley-IRA'!M71</f>
        <v>544.78718393684221</v>
      </c>
      <c r="N71" s="8">
        <f t="shared" si="15"/>
        <v>7249.2359457718858</v>
      </c>
    </row>
    <row r="72" spans="1:14" x14ac:dyDescent="0.25">
      <c r="A72" s="11">
        <v>37529</v>
      </c>
      <c r="B72" s="5">
        <f t="shared" si="16"/>
        <v>35</v>
      </c>
      <c r="C72" s="5">
        <f t="shared" si="17"/>
        <v>10</v>
      </c>
      <c r="D72" s="5">
        <f t="shared" si="18"/>
        <v>7</v>
      </c>
      <c r="E72" s="13">
        <f>'Christopher-IRA'!E72+'Carley-IRA'!E72</f>
        <v>0</v>
      </c>
      <c r="F72" s="13">
        <f>'Christopher-IRA'!F72+'Carley-IRA'!F72</f>
        <v>0</v>
      </c>
      <c r="G72" s="13">
        <f>'Christopher-IRA'!G72+'Carley-IRA'!G72</f>
        <v>0</v>
      </c>
      <c r="H72" s="13">
        <f>'Christopher-IRA'!H72+'Carley-IRA'!H72</f>
        <v>0</v>
      </c>
      <c r="I72" s="13">
        <f>'Christopher-IRA'!I72+'Carley-IRA'!I72</f>
        <v>0</v>
      </c>
      <c r="J72" s="13">
        <f>'Christopher-IRA'!J72+'Carley-IRA'!J72</f>
        <v>72.492359457718862</v>
      </c>
      <c r="K72" s="13">
        <f>'Christopher-IRA'!K72+'Carley-IRA'!K72</f>
        <v>0</v>
      </c>
      <c r="L72" s="13">
        <f>'Christopher-IRA'!L72+'Carley-IRA'!L72</f>
        <v>5000</v>
      </c>
      <c r="M72" s="13">
        <f>'Christopher-IRA'!M72+'Carley-IRA'!M72</f>
        <v>617.27954339456119</v>
      </c>
      <c r="N72" s="8">
        <f t="shared" si="15"/>
        <v>7321.7283052296043</v>
      </c>
    </row>
    <row r="73" spans="1:14" x14ac:dyDescent="0.25">
      <c r="A73" s="11">
        <v>37560</v>
      </c>
      <c r="B73" s="5">
        <f t="shared" si="16"/>
        <v>35</v>
      </c>
      <c r="C73" s="5">
        <f t="shared" si="17"/>
        <v>10</v>
      </c>
      <c r="D73" s="5">
        <f t="shared" si="18"/>
        <v>7</v>
      </c>
      <c r="E73" s="13">
        <f>'Christopher-IRA'!E73+'Carley-IRA'!E73</f>
        <v>0</v>
      </c>
      <c r="F73" s="13">
        <f>'Christopher-IRA'!F73+'Carley-IRA'!F73</f>
        <v>0</v>
      </c>
      <c r="G73" s="13">
        <f>'Christopher-IRA'!G73+'Carley-IRA'!G73</f>
        <v>0</v>
      </c>
      <c r="H73" s="13">
        <f>'Christopher-IRA'!H73+'Carley-IRA'!H73</f>
        <v>0</v>
      </c>
      <c r="I73" s="13">
        <f>'Christopher-IRA'!I73+'Carley-IRA'!I73</f>
        <v>0</v>
      </c>
      <c r="J73" s="13">
        <f>'Christopher-IRA'!J73+'Carley-IRA'!J73</f>
        <v>73.217283052296054</v>
      </c>
      <c r="K73" s="13">
        <f>'Christopher-IRA'!K73+'Carley-IRA'!K73</f>
        <v>0</v>
      </c>
      <c r="L73" s="13">
        <f>'Christopher-IRA'!L73+'Carley-IRA'!L73</f>
        <v>5000</v>
      </c>
      <c r="M73" s="13">
        <f>'Christopher-IRA'!M73+'Carley-IRA'!M73</f>
        <v>690.49682644685709</v>
      </c>
      <c r="N73" s="8">
        <f t="shared" si="15"/>
        <v>7394.9455882819002</v>
      </c>
    </row>
    <row r="74" spans="1:14" x14ac:dyDescent="0.25">
      <c r="A74" s="11">
        <v>37590</v>
      </c>
      <c r="B74" s="5">
        <f t="shared" si="16"/>
        <v>35</v>
      </c>
      <c r="C74" s="5">
        <f t="shared" si="17"/>
        <v>10</v>
      </c>
      <c r="D74" s="5">
        <f t="shared" si="18"/>
        <v>7</v>
      </c>
      <c r="E74" s="13">
        <f>'Christopher-IRA'!E74+'Carley-IRA'!E74</f>
        <v>0</v>
      </c>
      <c r="F74" s="13">
        <f>'Christopher-IRA'!F74+'Carley-IRA'!F74</f>
        <v>0</v>
      </c>
      <c r="G74" s="13">
        <f>'Christopher-IRA'!G74+'Carley-IRA'!G74</f>
        <v>0</v>
      </c>
      <c r="H74" s="13">
        <f>'Christopher-IRA'!H74+'Carley-IRA'!H74</f>
        <v>0</v>
      </c>
      <c r="I74" s="13">
        <f>'Christopher-IRA'!I74+'Carley-IRA'!I74</f>
        <v>0</v>
      </c>
      <c r="J74" s="13">
        <f>'Christopher-IRA'!J74+'Carley-IRA'!J74</f>
        <v>73.949455882819009</v>
      </c>
      <c r="K74" s="13">
        <f>'Christopher-IRA'!K74+'Carley-IRA'!K74</f>
        <v>0</v>
      </c>
      <c r="L74" s="13">
        <f>'Christopher-IRA'!L74+'Carley-IRA'!L74</f>
        <v>5000</v>
      </c>
      <c r="M74" s="13">
        <f>'Christopher-IRA'!M74+'Carley-IRA'!M74</f>
        <v>764.44628232967614</v>
      </c>
      <c r="N74" s="8">
        <f t="shared" si="15"/>
        <v>7468.8950441647194</v>
      </c>
    </row>
    <row r="75" spans="1:14" x14ac:dyDescent="0.25">
      <c r="A75" s="11">
        <v>37621</v>
      </c>
      <c r="B75" s="5">
        <f t="shared" si="16"/>
        <v>35</v>
      </c>
      <c r="C75" s="5">
        <f t="shared" si="17"/>
        <v>10</v>
      </c>
      <c r="D75" s="5">
        <f t="shared" si="18"/>
        <v>7</v>
      </c>
      <c r="E75" s="13">
        <f>'Christopher-IRA'!E75+'Carley-IRA'!E75</f>
        <v>0</v>
      </c>
      <c r="F75" s="13">
        <f>'Christopher-IRA'!F75+'Carley-IRA'!F75</f>
        <v>0</v>
      </c>
      <c r="G75" s="13">
        <f>'Christopher-IRA'!G75+'Carley-IRA'!G75</f>
        <v>0</v>
      </c>
      <c r="H75" s="13">
        <f>'Christopher-IRA'!H75+'Carley-IRA'!H75</f>
        <v>0</v>
      </c>
      <c r="I75" s="13">
        <f>'Christopher-IRA'!I75+'Carley-IRA'!I75</f>
        <v>0</v>
      </c>
      <c r="J75" s="13">
        <f>'Christopher-IRA'!J75+'Carley-IRA'!J75</f>
        <v>74.688950441647208</v>
      </c>
      <c r="K75" s="13">
        <f>'Christopher-IRA'!K75+'Carley-IRA'!K75</f>
        <v>0</v>
      </c>
      <c r="L75" s="13">
        <f>'Christopher-IRA'!L75+'Carley-IRA'!L75</f>
        <v>5000</v>
      </c>
      <c r="M75" s="13">
        <f>'Christopher-IRA'!M75+'Carley-IRA'!M75</f>
        <v>839.13523277132333</v>
      </c>
      <c r="N75" s="8">
        <f t="shared" ref="N75:N90" si="19">IF(K75=0,N74+E75+F75+G75+H75+I75+J75,N74+E75+F75+G75+H75+I75+K75)</f>
        <v>7543.583994606367</v>
      </c>
    </row>
    <row r="76" spans="1:14" x14ac:dyDescent="0.25">
      <c r="A76" s="11">
        <v>37652</v>
      </c>
      <c r="B76" s="5">
        <f t="shared" si="16"/>
        <v>35</v>
      </c>
      <c r="C76" s="5">
        <f t="shared" si="17"/>
        <v>10</v>
      </c>
      <c r="D76" s="5">
        <f t="shared" si="18"/>
        <v>7</v>
      </c>
      <c r="E76" s="13">
        <f>'Christopher-IRA'!E76+'Carley-IRA'!E76</f>
        <v>1000</v>
      </c>
      <c r="F76" s="13">
        <f>'Christopher-IRA'!F76+'Carley-IRA'!F76</f>
        <v>0</v>
      </c>
      <c r="G76" s="13">
        <f>'Christopher-IRA'!G76+'Carley-IRA'!G76</f>
        <v>0</v>
      </c>
      <c r="H76" s="13">
        <f>'Christopher-IRA'!H76+'Carley-IRA'!H76</f>
        <v>0</v>
      </c>
      <c r="I76" s="13">
        <f>'Christopher-IRA'!I76+'Carley-IRA'!I76</f>
        <v>0</v>
      </c>
      <c r="J76" s="13">
        <f>'Christopher-IRA'!J76+'Carley-IRA'!J76</f>
        <v>75.43583994606368</v>
      </c>
      <c r="K76" s="13">
        <f>'Christopher-IRA'!K76+'Carley-IRA'!K76</f>
        <v>0</v>
      </c>
      <c r="L76" s="13">
        <f>'Christopher-IRA'!L76+'Carley-IRA'!L76</f>
        <v>6000</v>
      </c>
      <c r="M76" s="13">
        <f>'Christopher-IRA'!M76+'Carley-IRA'!M76</f>
        <v>75.43583994606368</v>
      </c>
      <c r="N76" s="8">
        <f t="shared" si="19"/>
        <v>8619.0198345524313</v>
      </c>
    </row>
    <row r="77" spans="1:14" x14ac:dyDescent="0.25">
      <c r="A77" s="11">
        <v>37680</v>
      </c>
      <c r="B77" s="5">
        <f t="shared" si="16"/>
        <v>35</v>
      </c>
      <c r="C77" s="5">
        <f t="shared" si="17"/>
        <v>10</v>
      </c>
      <c r="D77" s="5">
        <f t="shared" si="18"/>
        <v>8</v>
      </c>
      <c r="E77" s="13">
        <f>'Christopher-IRA'!E77+'Carley-IRA'!E77</f>
        <v>0</v>
      </c>
      <c r="F77" s="13">
        <f>'Christopher-IRA'!F77+'Carley-IRA'!F77</f>
        <v>0</v>
      </c>
      <c r="G77" s="13">
        <f>'Christopher-IRA'!G77+'Carley-IRA'!G77</f>
        <v>0</v>
      </c>
      <c r="H77" s="13">
        <f>'Christopher-IRA'!H77+'Carley-IRA'!H77</f>
        <v>0</v>
      </c>
      <c r="I77" s="13">
        <f>'Christopher-IRA'!I77+'Carley-IRA'!I77</f>
        <v>0</v>
      </c>
      <c r="J77" s="13">
        <f>'Christopher-IRA'!J77+'Carley-IRA'!J77</f>
        <v>86.190198345524323</v>
      </c>
      <c r="K77" s="13">
        <f>'Christopher-IRA'!K77+'Carley-IRA'!K77</f>
        <v>0</v>
      </c>
      <c r="L77" s="13">
        <f>'Christopher-IRA'!L77+'Carley-IRA'!L77</f>
        <v>6000</v>
      </c>
      <c r="M77" s="13">
        <f>'Christopher-IRA'!M77+'Carley-IRA'!M77</f>
        <v>161.62603829158797</v>
      </c>
      <c r="N77" s="8">
        <f t="shared" si="19"/>
        <v>8705.2100328979559</v>
      </c>
    </row>
    <row r="78" spans="1:14" x14ac:dyDescent="0.25">
      <c r="A78" s="11">
        <v>37711</v>
      </c>
      <c r="B78" s="5">
        <f t="shared" si="16"/>
        <v>35</v>
      </c>
      <c r="C78" s="5">
        <f t="shared" si="17"/>
        <v>10</v>
      </c>
      <c r="D78" s="5">
        <f t="shared" si="18"/>
        <v>8</v>
      </c>
      <c r="E78" s="13">
        <f>'Christopher-IRA'!E78+'Carley-IRA'!E78</f>
        <v>0</v>
      </c>
      <c r="F78" s="13">
        <f>'Christopher-IRA'!F78+'Carley-IRA'!F78</f>
        <v>0</v>
      </c>
      <c r="G78" s="13">
        <f>'Christopher-IRA'!G78+'Carley-IRA'!G78</f>
        <v>0</v>
      </c>
      <c r="H78" s="13">
        <f>'Christopher-IRA'!H78+'Carley-IRA'!H78</f>
        <v>0</v>
      </c>
      <c r="I78" s="13">
        <f>'Christopher-IRA'!I78+'Carley-IRA'!I78</f>
        <v>0</v>
      </c>
      <c r="J78" s="13">
        <f>'Christopher-IRA'!J78+'Carley-IRA'!J78</f>
        <v>87.052100328979549</v>
      </c>
      <c r="K78" s="13">
        <f>'Christopher-IRA'!K78+'Carley-IRA'!K78</f>
        <v>0</v>
      </c>
      <c r="L78" s="13">
        <f>'Christopher-IRA'!L78+'Carley-IRA'!L78</f>
        <v>6000</v>
      </c>
      <c r="M78" s="13">
        <f>'Christopher-IRA'!M78+'Carley-IRA'!M78</f>
        <v>248.67813862056755</v>
      </c>
      <c r="N78" s="8">
        <f t="shared" si="19"/>
        <v>8792.2621332269355</v>
      </c>
    </row>
    <row r="79" spans="1:14" x14ac:dyDescent="0.25">
      <c r="A79" s="11">
        <v>37741</v>
      </c>
      <c r="B79" s="5">
        <f t="shared" si="16"/>
        <v>36</v>
      </c>
      <c r="C79" s="5">
        <f t="shared" si="17"/>
        <v>11</v>
      </c>
      <c r="D79" s="5">
        <f t="shared" si="18"/>
        <v>8</v>
      </c>
      <c r="E79" s="13">
        <f>'Christopher-IRA'!E79+'Carley-IRA'!E79</f>
        <v>0</v>
      </c>
      <c r="F79" s="13">
        <f>'Christopher-IRA'!F79+'Carley-IRA'!F79</f>
        <v>0</v>
      </c>
      <c r="G79" s="13">
        <f>'Christopher-IRA'!G79+'Carley-IRA'!G79</f>
        <v>0</v>
      </c>
      <c r="H79" s="13">
        <f>'Christopher-IRA'!H79+'Carley-IRA'!H79</f>
        <v>0</v>
      </c>
      <c r="I79" s="13">
        <f>'Christopher-IRA'!I79+'Carley-IRA'!I79</f>
        <v>0</v>
      </c>
      <c r="J79" s="13">
        <f>'Christopher-IRA'!J79+'Carley-IRA'!J79</f>
        <v>87.922621332269358</v>
      </c>
      <c r="K79" s="13">
        <f>'Christopher-IRA'!K79+'Carley-IRA'!K79</f>
        <v>0</v>
      </c>
      <c r="L79" s="13">
        <f>'Christopher-IRA'!L79+'Carley-IRA'!L79</f>
        <v>6000</v>
      </c>
      <c r="M79" s="13">
        <f>'Christopher-IRA'!M79+'Carley-IRA'!M79</f>
        <v>336.60075995283694</v>
      </c>
      <c r="N79" s="8">
        <f t="shared" si="19"/>
        <v>8880.1847545592045</v>
      </c>
    </row>
    <row r="80" spans="1:14" x14ac:dyDescent="0.25">
      <c r="A80" s="11">
        <v>37772</v>
      </c>
      <c r="B80" s="5">
        <f t="shared" si="16"/>
        <v>36</v>
      </c>
      <c r="C80" s="5">
        <f t="shared" si="17"/>
        <v>11</v>
      </c>
      <c r="D80" s="5">
        <f t="shared" si="18"/>
        <v>8</v>
      </c>
      <c r="E80" s="13">
        <f>'Christopher-IRA'!E80+'Carley-IRA'!E80</f>
        <v>0</v>
      </c>
      <c r="F80" s="13">
        <f>'Christopher-IRA'!F80+'Carley-IRA'!F80</f>
        <v>0</v>
      </c>
      <c r="G80" s="13">
        <f>'Christopher-IRA'!G80+'Carley-IRA'!G80</f>
        <v>0</v>
      </c>
      <c r="H80" s="13">
        <f>'Christopher-IRA'!H80+'Carley-IRA'!H80</f>
        <v>0</v>
      </c>
      <c r="I80" s="13">
        <f>'Christopher-IRA'!I80+'Carley-IRA'!I80</f>
        <v>0</v>
      </c>
      <c r="J80" s="13">
        <f>'Christopher-IRA'!J80+'Carley-IRA'!J80</f>
        <v>88.80184754559204</v>
      </c>
      <c r="K80" s="13">
        <f>'Christopher-IRA'!K80+'Carley-IRA'!K80</f>
        <v>0</v>
      </c>
      <c r="L80" s="13">
        <f>'Christopher-IRA'!L80+'Carley-IRA'!L80</f>
        <v>6000</v>
      </c>
      <c r="M80" s="13">
        <f>'Christopher-IRA'!M80+'Carley-IRA'!M80</f>
        <v>425.40260749842895</v>
      </c>
      <c r="N80" s="8">
        <f t="shared" si="19"/>
        <v>8968.9866021047965</v>
      </c>
    </row>
    <row r="81" spans="1:14" x14ac:dyDescent="0.25">
      <c r="A81" s="11">
        <v>37802</v>
      </c>
      <c r="B81" s="5">
        <f t="shared" si="16"/>
        <v>36</v>
      </c>
      <c r="C81" s="5">
        <f t="shared" si="17"/>
        <v>11</v>
      </c>
      <c r="D81" s="5">
        <f t="shared" si="18"/>
        <v>8</v>
      </c>
      <c r="E81" s="13">
        <f>'Christopher-IRA'!E81+'Carley-IRA'!E81</f>
        <v>0</v>
      </c>
      <c r="F81" s="13">
        <f>'Christopher-IRA'!F81+'Carley-IRA'!F81</f>
        <v>0</v>
      </c>
      <c r="G81" s="13">
        <f>'Christopher-IRA'!G81+'Carley-IRA'!G81</f>
        <v>0</v>
      </c>
      <c r="H81" s="13">
        <f>'Christopher-IRA'!H81+'Carley-IRA'!H81</f>
        <v>0</v>
      </c>
      <c r="I81" s="13">
        <f>'Christopher-IRA'!I81+'Carley-IRA'!I81</f>
        <v>0</v>
      </c>
      <c r="J81" s="13">
        <f>'Christopher-IRA'!J81+'Carley-IRA'!J81</f>
        <v>89.689866021047962</v>
      </c>
      <c r="K81" s="13">
        <f>'Christopher-IRA'!K81+'Carley-IRA'!K81</f>
        <v>0</v>
      </c>
      <c r="L81" s="13">
        <f>'Christopher-IRA'!L81+'Carley-IRA'!L81</f>
        <v>6000</v>
      </c>
      <c r="M81" s="13">
        <f>'Christopher-IRA'!M81+'Carley-IRA'!M81</f>
        <v>515.09247351947693</v>
      </c>
      <c r="N81" s="8">
        <f t="shared" si="19"/>
        <v>9058.6764681258446</v>
      </c>
    </row>
    <row r="82" spans="1:14" x14ac:dyDescent="0.25">
      <c r="A82" s="11">
        <v>37833</v>
      </c>
      <c r="B82" s="5">
        <f t="shared" si="16"/>
        <v>36</v>
      </c>
      <c r="C82" s="5">
        <f t="shared" si="17"/>
        <v>11</v>
      </c>
      <c r="D82" s="5">
        <f t="shared" si="18"/>
        <v>8</v>
      </c>
      <c r="E82" s="13">
        <f>'Christopher-IRA'!E82+'Carley-IRA'!E82</f>
        <v>0</v>
      </c>
      <c r="F82" s="13">
        <f>'Christopher-IRA'!F82+'Carley-IRA'!F82</f>
        <v>0</v>
      </c>
      <c r="G82" s="13">
        <f>'Christopher-IRA'!G82+'Carley-IRA'!G82</f>
        <v>0</v>
      </c>
      <c r="H82" s="13">
        <f>'Christopher-IRA'!H82+'Carley-IRA'!H82</f>
        <v>0</v>
      </c>
      <c r="I82" s="13">
        <f>'Christopher-IRA'!I82+'Carley-IRA'!I82</f>
        <v>0</v>
      </c>
      <c r="J82" s="13">
        <f>'Christopher-IRA'!J82+'Carley-IRA'!J82</f>
        <v>90.586764681258444</v>
      </c>
      <c r="K82" s="13">
        <f>'Christopher-IRA'!K82+'Carley-IRA'!K82</f>
        <v>0</v>
      </c>
      <c r="L82" s="13">
        <f>'Christopher-IRA'!L82+'Carley-IRA'!L82</f>
        <v>6000</v>
      </c>
      <c r="M82" s="13">
        <f>'Christopher-IRA'!M82+'Carley-IRA'!M82</f>
        <v>605.67923820073531</v>
      </c>
      <c r="N82" s="8">
        <f t="shared" si="19"/>
        <v>9149.2632328071031</v>
      </c>
    </row>
    <row r="83" spans="1:14" x14ac:dyDescent="0.25">
      <c r="A83" s="11">
        <v>37864</v>
      </c>
      <c r="B83" s="5">
        <f t="shared" si="16"/>
        <v>36</v>
      </c>
      <c r="C83" s="5">
        <f t="shared" si="17"/>
        <v>11</v>
      </c>
      <c r="D83" s="5">
        <f t="shared" si="18"/>
        <v>8</v>
      </c>
      <c r="E83" s="13">
        <f>'Christopher-IRA'!E83+'Carley-IRA'!E83</f>
        <v>0</v>
      </c>
      <c r="F83" s="13">
        <f>'Christopher-IRA'!F83+'Carley-IRA'!F83</f>
        <v>0</v>
      </c>
      <c r="G83" s="13">
        <f>'Christopher-IRA'!G83+'Carley-IRA'!G83</f>
        <v>0</v>
      </c>
      <c r="H83" s="13">
        <f>'Christopher-IRA'!H83+'Carley-IRA'!H83</f>
        <v>0</v>
      </c>
      <c r="I83" s="13">
        <f>'Christopher-IRA'!I83+'Carley-IRA'!I83</f>
        <v>0</v>
      </c>
      <c r="J83" s="13">
        <f>'Christopher-IRA'!J83+'Carley-IRA'!J83</f>
        <v>91.492632328071039</v>
      </c>
      <c r="K83" s="13">
        <f>'Christopher-IRA'!K83+'Carley-IRA'!K83</f>
        <v>0</v>
      </c>
      <c r="L83" s="13">
        <f>'Christopher-IRA'!L83+'Carley-IRA'!L83</f>
        <v>6000</v>
      </c>
      <c r="M83" s="13">
        <f>'Christopher-IRA'!M83+'Carley-IRA'!M83</f>
        <v>697.17187052880627</v>
      </c>
      <c r="N83" s="8">
        <f t="shared" si="19"/>
        <v>9240.7558651351737</v>
      </c>
    </row>
    <row r="84" spans="1:14" x14ac:dyDescent="0.25">
      <c r="A84" s="11">
        <v>37894</v>
      </c>
      <c r="B84" s="5">
        <f t="shared" si="16"/>
        <v>36</v>
      </c>
      <c r="C84" s="5">
        <f t="shared" si="17"/>
        <v>11</v>
      </c>
      <c r="D84" s="5">
        <f t="shared" si="18"/>
        <v>8</v>
      </c>
      <c r="E84" s="13">
        <f>'Christopher-IRA'!E84+'Carley-IRA'!E84</f>
        <v>0</v>
      </c>
      <c r="F84" s="13">
        <f>'Christopher-IRA'!F84+'Carley-IRA'!F84</f>
        <v>0</v>
      </c>
      <c r="G84" s="13">
        <f>'Christopher-IRA'!G84+'Carley-IRA'!G84</f>
        <v>0</v>
      </c>
      <c r="H84" s="13">
        <f>'Christopher-IRA'!H84+'Carley-IRA'!H84</f>
        <v>0</v>
      </c>
      <c r="I84" s="13">
        <f>'Christopher-IRA'!I84+'Carley-IRA'!I84</f>
        <v>0</v>
      </c>
      <c r="J84" s="13">
        <f>'Christopher-IRA'!J84+'Carley-IRA'!J84</f>
        <v>92.407558651351735</v>
      </c>
      <c r="K84" s="13">
        <f>'Christopher-IRA'!K84+'Carley-IRA'!K84</f>
        <v>0</v>
      </c>
      <c r="L84" s="13">
        <f>'Christopher-IRA'!L84+'Carley-IRA'!L84</f>
        <v>6000</v>
      </c>
      <c r="M84" s="13">
        <f>'Christopher-IRA'!M84+'Carley-IRA'!M84</f>
        <v>789.57942918015806</v>
      </c>
      <c r="N84" s="8">
        <f t="shared" si="19"/>
        <v>9333.1634237865255</v>
      </c>
    </row>
    <row r="85" spans="1:14" x14ac:dyDescent="0.25">
      <c r="A85" s="11">
        <v>37925</v>
      </c>
      <c r="B85" s="5">
        <f t="shared" si="16"/>
        <v>36</v>
      </c>
      <c r="C85" s="5">
        <f t="shared" si="17"/>
        <v>11</v>
      </c>
      <c r="D85" s="5">
        <f t="shared" si="18"/>
        <v>8</v>
      </c>
      <c r="E85" s="13">
        <f>'Christopher-IRA'!E85+'Carley-IRA'!E85</f>
        <v>0</v>
      </c>
      <c r="F85" s="13">
        <f>'Christopher-IRA'!F85+'Carley-IRA'!F85</f>
        <v>0</v>
      </c>
      <c r="G85" s="13">
        <f>'Christopher-IRA'!G85+'Carley-IRA'!G85</f>
        <v>0</v>
      </c>
      <c r="H85" s="13">
        <f>'Christopher-IRA'!H85+'Carley-IRA'!H85</f>
        <v>0</v>
      </c>
      <c r="I85" s="13">
        <f>'Christopher-IRA'!I85+'Carley-IRA'!I85</f>
        <v>0</v>
      </c>
      <c r="J85" s="13">
        <f>'Christopher-IRA'!J85+'Carley-IRA'!J85</f>
        <v>93.331634237865259</v>
      </c>
      <c r="K85" s="13">
        <f>'Christopher-IRA'!K85+'Carley-IRA'!K85</f>
        <v>0</v>
      </c>
      <c r="L85" s="13">
        <f>'Christopher-IRA'!L85+'Carley-IRA'!L85</f>
        <v>6000</v>
      </c>
      <c r="M85" s="13">
        <f>'Christopher-IRA'!M85+'Carley-IRA'!M85</f>
        <v>882.91106341802333</v>
      </c>
      <c r="N85" s="8">
        <f t="shared" si="19"/>
        <v>9426.4950580243913</v>
      </c>
    </row>
    <row r="86" spans="1:14" x14ac:dyDescent="0.25">
      <c r="A86" s="11">
        <v>37955</v>
      </c>
      <c r="B86" s="5">
        <f t="shared" ref="B86:B101" si="20">ROUND((A86-$B$1-210)/365,0)</f>
        <v>36</v>
      </c>
      <c r="C86" s="5">
        <f t="shared" ref="C86:C101" si="21">ROUND((A86-$C$1-210)/365,0)</f>
        <v>11</v>
      </c>
      <c r="D86" s="5">
        <f t="shared" ref="D86:D101" si="22">ROUND((A86-$D$1-210)/365,0)</f>
        <v>8</v>
      </c>
      <c r="E86" s="13">
        <f>'Christopher-IRA'!E86+'Carley-IRA'!E86</f>
        <v>0</v>
      </c>
      <c r="F86" s="13">
        <f>'Christopher-IRA'!F86+'Carley-IRA'!F86</f>
        <v>0</v>
      </c>
      <c r="G86" s="13">
        <f>'Christopher-IRA'!G86+'Carley-IRA'!G86</f>
        <v>0</v>
      </c>
      <c r="H86" s="13">
        <f>'Christopher-IRA'!H86+'Carley-IRA'!H86</f>
        <v>0</v>
      </c>
      <c r="I86" s="13">
        <f>'Christopher-IRA'!I86+'Carley-IRA'!I86</f>
        <v>0</v>
      </c>
      <c r="J86" s="13">
        <f>'Christopher-IRA'!J86+'Carley-IRA'!J86</f>
        <v>94.264950580243919</v>
      </c>
      <c r="K86" s="13">
        <f>'Christopher-IRA'!K86+'Carley-IRA'!K86</f>
        <v>0</v>
      </c>
      <c r="L86" s="13">
        <f>'Christopher-IRA'!L86+'Carley-IRA'!L86</f>
        <v>6000</v>
      </c>
      <c r="M86" s="13">
        <f>'Christopher-IRA'!M86+'Carley-IRA'!M86</f>
        <v>977.17601399826719</v>
      </c>
      <c r="N86" s="8">
        <f t="shared" si="19"/>
        <v>9520.760008604635</v>
      </c>
    </row>
    <row r="87" spans="1:14" x14ac:dyDescent="0.25">
      <c r="A87" s="11">
        <v>37986</v>
      </c>
      <c r="B87" s="5">
        <f t="shared" si="20"/>
        <v>36</v>
      </c>
      <c r="C87" s="5">
        <f t="shared" si="21"/>
        <v>11</v>
      </c>
      <c r="D87" s="5">
        <f t="shared" si="22"/>
        <v>8</v>
      </c>
      <c r="E87" s="13">
        <f>'Christopher-IRA'!E87+'Carley-IRA'!E87</f>
        <v>0</v>
      </c>
      <c r="F87" s="13">
        <f>'Christopher-IRA'!F87+'Carley-IRA'!F87</f>
        <v>0</v>
      </c>
      <c r="G87" s="13">
        <f>'Christopher-IRA'!G87+'Carley-IRA'!G87</f>
        <v>0</v>
      </c>
      <c r="H87" s="13">
        <f>'Christopher-IRA'!H87+'Carley-IRA'!H87</f>
        <v>0</v>
      </c>
      <c r="I87" s="13">
        <f>'Christopher-IRA'!I87+'Carley-IRA'!I87</f>
        <v>0</v>
      </c>
      <c r="J87" s="13">
        <f>'Christopher-IRA'!J87+'Carley-IRA'!J87</f>
        <v>95.207600086046341</v>
      </c>
      <c r="K87" s="13">
        <f>'Christopher-IRA'!K87+'Carley-IRA'!K87</f>
        <v>0</v>
      </c>
      <c r="L87" s="13">
        <f>'Christopher-IRA'!L87+'Carley-IRA'!L87</f>
        <v>6000</v>
      </c>
      <c r="M87" s="13">
        <f>'Christopher-IRA'!M87+'Carley-IRA'!M87</f>
        <v>1072.3836140843136</v>
      </c>
      <c r="N87" s="8">
        <f t="shared" si="19"/>
        <v>9615.967608690682</v>
      </c>
    </row>
    <row r="88" spans="1:14" x14ac:dyDescent="0.25">
      <c r="A88" s="11">
        <v>38017</v>
      </c>
      <c r="B88" s="5">
        <f t="shared" si="20"/>
        <v>36</v>
      </c>
      <c r="C88" s="5">
        <f t="shared" si="21"/>
        <v>11</v>
      </c>
      <c r="D88" s="5">
        <f t="shared" si="22"/>
        <v>8</v>
      </c>
      <c r="E88" s="13">
        <f>'Christopher-IRA'!E88+'Carley-IRA'!E88</f>
        <v>1000</v>
      </c>
      <c r="F88" s="13">
        <f>'Christopher-IRA'!F88+'Carley-IRA'!F88</f>
        <v>0</v>
      </c>
      <c r="G88" s="13">
        <f>'Christopher-IRA'!G88+'Carley-IRA'!G88</f>
        <v>0</v>
      </c>
      <c r="H88" s="13">
        <f>'Christopher-IRA'!H88+'Carley-IRA'!H88</f>
        <v>0</v>
      </c>
      <c r="I88" s="13">
        <f>'Christopher-IRA'!I88+'Carley-IRA'!I88</f>
        <v>0</v>
      </c>
      <c r="J88" s="13">
        <f>'Christopher-IRA'!J88+'Carley-IRA'!J88</f>
        <v>96.159676086906813</v>
      </c>
      <c r="K88" s="13">
        <f>'Christopher-IRA'!K88+'Carley-IRA'!K88</f>
        <v>0</v>
      </c>
      <c r="L88" s="13">
        <f>'Christopher-IRA'!L88+'Carley-IRA'!L88</f>
        <v>7000</v>
      </c>
      <c r="M88" s="13">
        <f>'Christopher-IRA'!M88+'Carley-IRA'!M88</f>
        <v>96.159676086906813</v>
      </c>
      <c r="N88" s="8">
        <f t="shared" si="19"/>
        <v>10712.127284777589</v>
      </c>
    </row>
    <row r="89" spans="1:14" x14ac:dyDescent="0.25">
      <c r="A89" s="11">
        <v>38046</v>
      </c>
      <c r="B89" s="5">
        <f t="shared" si="20"/>
        <v>36</v>
      </c>
      <c r="C89" s="5">
        <f t="shared" si="21"/>
        <v>11</v>
      </c>
      <c r="D89" s="5">
        <f t="shared" si="22"/>
        <v>9</v>
      </c>
      <c r="E89" s="13">
        <f>'Christopher-IRA'!E89+'Carley-IRA'!E89</f>
        <v>0</v>
      </c>
      <c r="F89" s="13">
        <f>'Christopher-IRA'!F89+'Carley-IRA'!F89</f>
        <v>0</v>
      </c>
      <c r="G89" s="13">
        <f>'Christopher-IRA'!G89+'Carley-IRA'!G89</f>
        <v>0</v>
      </c>
      <c r="H89" s="13">
        <f>'Christopher-IRA'!H89+'Carley-IRA'!H89</f>
        <v>0</v>
      </c>
      <c r="I89" s="13">
        <f>'Christopher-IRA'!I89+'Carley-IRA'!I89</f>
        <v>0</v>
      </c>
      <c r="J89" s="13">
        <f>'Christopher-IRA'!J89+'Carley-IRA'!J89</f>
        <v>107.12127284777588</v>
      </c>
      <c r="K89" s="13">
        <f>'Christopher-IRA'!K89+'Carley-IRA'!K89</f>
        <v>0</v>
      </c>
      <c r="L89" s="13">
        <f>'Christopher-IRA'!L89+'Carley-IRA'!L89</f>
        <v>7000</v>
      </c>
      <c r="M89" s="13">
        <f>'Christopher-IRA'!M89+'Carley-IRA'!M89</f>
        <v>203.28094893468267</v>
      </c>
      <c r="N89" s="8">
        <f t="shared" si="19"/>
        <v>10819.248557625366</v>
      </c>
    </row>
    <row r="90" spans="1:14" x14ac:dyDescent="0.25">
      <c r="A90" s="11">
        <v>38077</v>
      </c>
      <c r="B90" s="5">
        <f t="shared" si="20"/>
        <v>36</v>
      </c>
      <c r="C90" s="5">
        <f t="shared" si="21"/>
        <v>11</v>
      </c>
      <c r="D90" s="5">
        <f t="shared" si="22"/>
        <v>9</v>
      </c>
      <c r="E90" s="13">
        <f>'Christopher-IRA'!E90+'Carley-IRA'!E90</f>
        <v>0</v>
      </c>
      <c r="F90" s="13">
        <f>'Christopher-IRA'!F90+'Carley-IRA'!F90</f>
        <v>0</v>
      </c>
      <c r="G90" s="13">
        <f>'Christopher-IRA'!G90+'Carley-IRA'!G90</f>
        <v>0</v>
      </c>
      <c r="H90" s="13">
        <f>'Christopher-IRA'!H90+'Carley-IRA'!H90</f>
        <v>0</v>
      </c>
      <c r="I90" s="13">
        <f>'Christopher-IRA'!I90+'Carley-IRA'!I90</f>
        <v>0</v>
      </c>
      <c r="J90" s="13">
        <f>'Christopher-IRA'!J90+'Carley-IRA'!J90</f>
        <v>108.19248557625363</v>
      </c>
      <c r="K90" s="13">
        <f>'Christopher-IRA'!K90+'Carley-IRA'!K90</f>
        <v>0</v>
      </c>
      <c r="L90" s="13">
        <f>'Christopher-IRA'!L90+'Carley-IRA'!L90</f>
        <v>7000</v>
      </c>
      <c r="M90" s="13">
        <f>'Christopher-IRA'!M90+'Carley-IRA'!M90</f>
        <v>311.47343451093627</v>
      </c>
      <c r="N90" s="8">
        <f t="shared" si="19"/>
        <v>10927.441043201619</v>
      </c>
    </row>
    <row r="91" spans="1:14" x14ac:dyDescent="0.25">
      <c r="A91" s="11">
        <v>38107</v>
      </c>
      <c r="B91" s="5">
        <f t="shared" si="20"/>
        <v>37</v>
      </c>
      <c r="C91" s="5">
        <f t="shared" si="21"/>
        <v>12</v>
      </c>
      <c r="D91" s="5">
        <f t="shared" si="22"/>
        <v>9</v>
      </c>
      <c r="E91" s="13">
        <f>'Christopher-IRA'!E91+'Carley-IRA'!E91</f>
        <v>0</v>
      </c>
      <c r="F91" s="13">
        <f>'Christopher-IRA'!F91+'Carley-IRA'!F91</f>
        <v>0</v>
      </c>
      <c r="G91" s="13">
        <f>'Christopher-IRA'!G91+'Carley-IRA'!G91</f>
        <v>0</v>
      </c>
      <c r="H91" s="13">
        <f>'Christopher-IRA'!H91+'Carley-IRA'!H91</f>
        <v>0</v>
      </c>
      <c r="I91" s="13">
        <f>'Christopher-IRA'!I91+'Carley-IRA'!I91</f>
        <v>0</v>
      </c>
      <c r="J91" s="13">
        <f>'Christopher-IRA'!J91+'Carley-IRA'!J91</f>
        <v>109.27441043201617</v>
      </c>
      <c r="K91" s="13">
        <f>'Christopher-IRA'!K91+'Carley-IRA'!K91</f>
        <v>0</v>
      </c>
      <c r="L91" s="13">
        <f>'Christopher-IRA'!L91+'Carley-IRA'!L91</f>
        <v>7000</v>
      </c>
      <c r="M91" s="13">
        <f>'Christopher-IRA'!M91+'Carley-IRA'!M91</f>
        <v>420.7478449429525</v>
      </c>
      <c r="N91" s="8">
        <f t="shared" ref="N91:N106" si="23">IF(K91=0,N90+E91+F91+G91+H91+I91+J91,N90+E91+F91+G91+H91+I91+K91)</f>
        <v>11036.715453633635</v>
      </c>
    </row>
    <row r="92" spans="1:14" x14ac:dyDescent="0.25">
      <c r="A92" s="11">
        <v>38138</v>
      </c>
      <c r="B92" s="5">
        <f t="shared" si="20"/>
        <v>37</v>
      </c>
      <c r="C92" s="5">
        <f t="shared" si="21"/>
        <v>12</v>
      </c>
      <c r="D92" s="5">
        <f t="shared" si="22"/>
        <v>9</v>
      </c>
      <c r="E92" s="13">
        <f>'Christopher-IRA'!E92+'Carley-IRA'!E92</f>
        <v>0</v>
      </c>
      <c r="F92" s="13">
        <f>'Christopher-IRA'!F92+'Carley-IRA'!F92</f>
        <v>0</v>
      </c>
      <c r="G92" s="13">
        <f>'Christopher-IRA'!G92+'Carley-IRA'!G92</f>
        <v>0</v>
      </c>
      <c r="H92" s="13">
        <f>'Christopher-IRA'!H92+'Carley-IRA'!H92</f>
        <v>0</v>
      </c>
      <c r="I92" s="13">
        <f>'Christopher-IRA'!I92+'Carley-IRA'!I92</f>
        <v>0</v>
      </c>
      <c r="J92" s="13">
        <f>'Christopher-IRA'!J92+'Carley-IRA'!J92</f>
        <v>110.36715453633633</v>
      </c>
      <c r="K92" s="13">
        <f>'Christopher-IRA'!K92+'Carley-IRA'!K92</f>
        <v>0</v>
      </c>
      <c r="L92" s="13">
        <f>'Christopher-IRA'!L92+'Carley-IRA'!L92</f>
        <v>7000</v>
      </c>
      <c r="M92" s="13">
        <f>'Christopher-IRA'!M92+'Carley-IRA'!M92</f>
        <v>531.11499947928883</v>
      </c>
      <c r="N92" s="8">
        <f t="shared" si="23"/>
        <v>11147.082608169971</v>
      </c>
    </row>
    <row r="93" spans="1:14" x14ac:dyDescent="0.25">
      <c r="A93" s="11">
        <v>38168</v>
      </c>
      <c r="B93" s="5">
        <f t="shared" si="20"/>
        <v>37</v>
      </c>
      <c r="C93" s="5">
        <f t="shared" si="21"/>
        <v>12</v>
      </c>
      <c r="D93" s="5">
        <f t="shared" si="22"/>
        <v>9</v>
      </c>
      <c r="E93" s="13">
        <f>'Christopher-IRA'!E93+'Carley-IRA'!E93</f>
        <v>0</v>
      </c>
      <c r="F93" s="13">
        <f>'Christopher-IRA'!F93+'Carley-IRA'!F93</f>
        <v>0</v>
      </c>
      <c r="G93" s="13">
        <f>'Christopher-IRA'!G93+'Carley-IRA'!G93</f>
        <v>0</v>
      </c>
      <c r="H93" s="13">
        <f>'Christopher-IRA'!H93+'Carley-IRA'!H93</f>
        <v>0</v>
      </c>
      <c r="I93" s="13">
        <f>'Christopher-IRA'!I93+'Carley-IRA'!I93</f>
        <v>0</v>
      </c>
      <c r="J93" s="13">
        <f>'Christopher-IRA'!J93+'Carley-IRA'!J93</f>
        <v>111.4708260816997</v>
      </c>
      <c r="K93" s="13">
        <f>'Christopher-IRA'!K93+'Carley-IRA'!K93</f>
        <v>0</v>
      </c>
      <c r="L93" s="13">
        <f>'Christopher-IRA'!L93+'Carley-IRA'!L93</f>
        <v>7000</v>
      </c>
      <c r="M93" s="13">
        <f>'Christopher-IRA'!M93+'Carley-IRA'!M93</f>
        <v>642.5858255609885</v>
      </c>
      <c r="N93" s="8">
        <f t="shared" si="23"/>
        <v>11258.553434251671</v>
      </c>
    </row>
    <row r="94" spans="1:14" x14ac:dyDescent="0.25">
      <c r="A94" s="11">
        <v>38199</v>
      </c>
      <c r="B94" s="5">
        <f t="shared" si="20"/>
        <v>37</v>
      </c>
      <c r="C94" s="5">
        <f t="shared" si="21"/>
        <v>12</v>
      </c>
      <c r="D94" s="5">
        <f t="shared" si="22"/>
        <v>9</v>
      </c>
      <c r="E94" s="13">
        <f>'Christopher-IRA'!E94+'Carley-IRA'!E94</f>
        <v>0</v>
      </c>
      <c r="F94" s="13">
        <f>'Christopher-IRA'!F94+'Carley-IRA'!F94</f>
        <v>0</v>
      </c>
      <c r="G94" s="13">
        <f>'Christopher-IRA'!G94+'Carley-IRA'!G94</f>
        <v>0</v>
      </c>
      <c r="H94" s="13">
        <f>'Christopher-IRA'!H94+'Carley-IRA'!H94</f>
        <v>0</v>
      </c>
      <c r="I94" s="13">
        <f>'Christopher-IRA'!I94+'Carley-IRA'!I94</f>
        <v>0</v>
      </c>
      <c r="J94" s="13">
        <f>'Christopher-IRA'!J94+'Carley-IRA'!J94</f>
        <v>112.5855343425167</v>
      </c>
      <c r="K94" s="13">
        <f>'Christopher-IRA'!K94+'Carley-IRA'!K94</f>
        <v>0</v>
      </c>
      <c r="L94" s="13">
        <f>'Christopher-IRA'!L94+'Carley-IRA'!L94</f>
        <v>7000</v>
      </c>
      <c r="M94" s="13">
        <f>'Christopher-IRA'!M94+'Carley-IRA'!M94</f>
        <v>755.17135990350516</v>
      </c>
      <c r="N94" s="8">
        <f t="shared" si="23"/>
        <v>11371.138968594189</v>
      </c>
    </row>
    <row r="95" spans="1:14" x14ac:dyDescent="0.25">
      <c r="A95" s="11">
        <v>38230</v>
      </c>
      <c r="B95" s="5">
        <f t="shared" si="20"/>
        <v>37</v>
      </c>
      <c r="C95" s="5">
        <f t="shared" si="21"/>
        <v>12</v>
      </c>
      <c r="D95" s="5">
        <f t="shared" si="22"/>
        <v>9</v>
      </c>
      <c r="E95" s="13">
        <f>'Christopher-IRA'!E95+'Carley-IRA'!E95</f>
        <v>0</v>
      </c>
      <c r="F95" s="13">
        <f>'Christopher-IRA'!F95+'Carley-IRA'!F95</f>
        <v>0</v>
      </c>
      <c r="G95" s="13">
        <f>'Christopher-IRA'!G95+'Carley-IRA'!G95</f>
        <v>0</v>
      </c>
      <c r="H95" s="13">
        <f>'Christopher-IRA'!H95+'Carley-IRA'!H95</f>
        <v>0</v>
      </c>
      <c r="I95" s="13">
        <f>'Christopher-IRA'!I95+'Carley-IRA'!I95</f>
        <v>0</v>
      </c>
      <c r="J95" s="13">
        <f>'Christopher-IRA'!J95+'Carley-IRA'!J95</f>
        <v>113.71138968594187</v>
      </c>
      <c r="K95" s="13">
        <f>'Christopher-IRA'!K95+'Carley-IRA'!K95</f>
        <v>0</v>
      </c>
      <c r="L95" s="13">
        <f>'Christopher-IRA'!L95+'Carley-IRA'!L95</f>
        <v>7000</v>
      </c>
      <c r="M95" s="13">
        <f>'Christopher-IRA'!M95+'Carley-IRA'!M95</f>
        <v>868.88274958944703</v>
      </c>
      <c r="N95" s="8">
        <f t="shared" si="23"/>
        <v>11484.850358280131</v>
      </c>
    </row>
    <row r="96" spans="1:14" x14ac:dyDescent="0.25">
      <c r="A96" s="11">
        <v>38260</v>
      </c>
      <c r="B96" s="5">
        <f t="shared" si="20"/>
        <v>37</v>
      </c>
      <c r="C96" s="5">
        <f t="shared" si="21"/>
        <v>12</v>
      </c>
      <c r="D96" s="5">
        <f t="shared" si="22"/>
        <v>9</v>
      </c>
      <c r="E96" s="13">
        <f>'Christopher-IRA'!E96+'Carley-IRA'!E96</f>
        <v>0</v>
      </c>
      <c r="F96" s="13">
        <f>'Christopher-IRA'!F96+'Carley-IRA'!F96</f>
        <v>0</v>
      </c>
      <c r="G96" s="13">
        <f>'Christopher-IRA'!G96+'Carley-IRA'!G96</f>
        <v>0</v>
      </c>
      <c r="H96" s="13">
        <f>'Christopher-IRA'!H96+'Carley-IRA'!H96</f>
        <v>0</v>
      </c>
      <c r="I96" s="13">
        <f>'Christopher-IRA'!I96+'Carley-IRA'!I96</f>
        <v>0</v>
      </c>
      <c r="J96" s="13">
        <f>'Christopher-IRA'!J96+'Carley-IRA'!J96</f>
        <v>114.84850358280127</v>
      </c>
      <c r="K96" s="13">
        <f>'Christopher-IRA'!K96+'Carley-IRA'!K96</f>
        <v>0</v>
      </c>
      <c r="L96" s="13">
        <f>'Christopher-IRA'!L96+'Carley-IRA'!L96</f>
        <v>7000</v>
      </c>
      <c r="M96" s="13">
        <f>'Christopher-IRA'!M96+'Carley-IRA'!M96</f>
        <v>983.73125317224833</v>
      </c>
      <c r="N96" s="8">
        <f t="shared" si="23"/>
        <v>11599.698861862933</v>
      </c>
    </row>
    <row r="97" spans="1:14" x14ac:dyDescent="0.25">
      <c r="A97" s="11">
        <v>38291</v>
      </c>
      <c r="B97" s="5">
        <f t="shared" si="20"/>
        <v>37</v>
      </c>
      <c r="C97" s="5">
        <f t="shared" si="21"/>
        <v>12</v>
      </c>
      <c r="D97" s="5">
        <f t="shared" si="22"/>
        <v>9</v>
      </c>
      <c r="E97" s="13">
        <f>'Christopher-IRA'!E97+'Carley-IRA'!E97</f>
        <v>0</v>
      </c>
      <c r="F97" s="13">
        <f>'Christopher-IRA'!F97+'Carley-IRA'!F97</f>
        <v>0</v>
      </c>
      <c r="G97" s="13">
        <f>'Christopher-IRA'!G97+'Carley-IRA'!G97</f>
        <v>0</v>
      </c>
      <c r="H97" s="13">
        <f>'Christopher-IRA'!H97+'Carley-IRA'!H97</f>
        <v>0</v>
      </c>
      <c r="I97" s="13">
        <f>'Christopher-IRA'!I97+'Carley-IRA'!I97</f>
        <v>0</v>
      </c>
      <c r="J97" s="13">
        <f>'Christopher-IRA'!J97+'Carley-IRA'!J97</f>
        <v>115.99698861862927</v>
      </c>
      <c r="K97" s="13">
        <f>'Christopher-IRA'!K97+'Carley-IRA'!K97</f>
        <v>0</v>
      </c>
      <c r="L97" s="13">
        <f>'Christopher-IRA'!L97+'Carley-IRA'!L97</f>
        <v>7000</v>
      </c>
      <c r="M97" s="13">
        <f>'Christopher-IRA'!M97+'Carley-IRA'!M97</f>
        <v>1099.7282417908777</v>
      </c>
      <c r="N97" s="8">
        <f t="shared" si="23"/>
        <v>11715.695850481563</v>
      </c>
    </row>
    <row r="98" spans="1:14" x14ac:dyDescent="0.25">
      <c r="A98" s="11">
        <v>38321</v>
      </c>
      <c r="B98" s="5">
        <f t="shared" si="20"/>
        <v>37</v>
      </c>
      <c r="C98" s="5">
        <f t="shared" si="21"/>
        <v>12</v>
      </c>
      <c r="D98" s="5">
        <f t="shared" si="22"/>
        <v>9</v>
      </c>
      <c r="E98" s="13">
        <f>'Christopher-IRA'!E98+'Carley-IRA'!E98</f>
        <v>0</v>
      </c>
      <c r="F98" s="13">
        <f>'Christopher-IRA'!F98+'Carley-IRA'!F98</f>
        <v>0</v>
      </c>
      <c r="G98" s="13">
        <f>'Christopher-IRA'!G98+'Carley-IRA'!G98</f>
        <v>0</v>
      </c>
      <c r="H98" s="13">
        <f>'Christopher-IRA'!H98+'Carley-IRA'!H98</f>
        <v>0</v>
      </c>
      <c r="I98" s="13">
        <f>'Christopher-IRA'!I98+'Carley-IRA'!I98</f>
        <v>0</v>
      </c>
      <c r="J98" s="13">
        <f>'Christopher-IRA'!J98+'Carley-IRA'!J98</f>
        <v>117.15695850481559</v>
      </c>
      <c r="K98" s="13">
        <f>'Christopher-IRA'!K98+'Carley-IRA'!K98</f>
        <v>0</v>
      </c>
      <c r="L98" s="13">
        <f>'Christopher-IRA'!L98+'Carley-IRA'!L98</f>
        <v>7000</v>
      </c>
      <c r="M98" s="13">
        <f>'Christopher-IRA'!M98+'Carley-IRA'!M98</f>
        <v>1216.8852002956933</v>
      </c>
      <c r="N98" s="8">
        <f t="shared" si="23"/>
        <v>11832.852808986379</v>
      </c>
    </row>
    <row r="99" spans="1:14" x14ac:dyDescent="0.25">
      <c r="A99" s="11">
        <v>38352</v>
      </c>
      <c r="B99" s="5">
        <f t="shared" si="20"/>
        <v>37</v>
      </c>
      <c r="C99" s="5">
        <f t="shared" si="21"/>
        <v>12</v>
      </c>
      <c r="D99" s="5">
        <f t="shared" si="22"/>
        <v>9</v>
      </c>
      <c r="E99" s="13">
        <f>'Christopher-IRA'!E99+'Carley-IRA'!E99</f>
        <v>0</v>
      </c>
      <c r="F99" s="13">
        <f>'Christopher-IRA'!F99+'Carley-IRA'!F99</f>
        <v>0</v>
      </c>
      <c r="G99" s="13">
        <f>'Christopher-IRA'!G99+'Carley-IRA'!G99</f>
        <v>0</v>
      </c>
      <c r="H99" s="13">
        <f>'Christopher-IRA'!H99+'Carley-IRA'!H99</f>
        <v>0</v>
      </c>
      <c r="I99" s="13">
        <f>'Christopher-IRA'!I99+'Carley-IRA'!I99</f>
        <v>0</v>
      </c>
      <c r="J99" s="13">
        <f>'Christopher-IRA'!J99+'Carley-IRA'!J99</f>
        <v>118.32852808986374</v>
      </c>
      <c r="K99" s="13">
        <f>'Christopher-IRA'!K99+'Carley-IRA'!K99</f>
        <v>0</v>
      </c>
      <c r="L99" s="13">
        <f>'Christopher-IRA'!L99+'Carley-IRA'!L99</f>
        <v>7000</v>
      </c>
      <c r="M99" s="13">
        <f>'Christopher-IRA'!M99+'Carley-IRA'!M99</f>
        <v>1335.2137283855568</v>
      </c>
      <c r="N99" s="8">
        <f t="shared" si="23"/>
        <v>11951.181337076243</v>
      </c>
    </row>
    <row r="100" spans="1:14" x14ac:dyDescent="0.25">
      <c r="A100" s="11">
        <v>38383</v>
      </c>
      <c r="B100" s="5">
        <f t="shared" si="20"/>
        <v>37</v>
      </c>
      <c r="C100" s="5">
        <f t="shared" si="21"/>
        <v>12</v>
      </c>
      <c r="D100" s="5">
        <f t="shared" si="22"/>
        <v>9</v>
      </c>
      <c r="E100" s="13">
        <f>'Christopher-IRA'!E100+'Carley-IRA'!E100</f>
        <v>1000</v>
      </c>
      <c r="F100" s="13">
        <f>'Christopher-IRA'!F100+'Carley-IRA'!F100</f>
        <v>0</v>
      </c>
      <c r="G100" s="13">
        <f>'Christopher-IRA'!G100+'Carley-IRA'!G100</f>
        <v>0</v>
      </c>
      <c r="H100" s="13">
        <f>'Christopher-IRA'!H100+'Carley-IRA'!H100</f>
        <v>0</v>
      </c>
      <c r="I100" s="13">
        <f>'Christopher-IRA'!I100+'Carley-IRA'!I100</f>
        <v>0</v>
      </c>
      <c r="J100" s="13">
        <f>'Christopher-IRA'!J100+'Carley-IRA'!J100</f>
        <v>119.51181337076235</v>
      </c>
      <c r="K100" s="13">
        <f>'Christopher-IRA'!K100+'Carley-IRA'!K100</f>
        <v>0</v>
      </c>
      <c r="L100" s="13">
        <f>'Christopher-IRA'!L100+'Carley-IRA'!L100</f>
        <v>8000</v>
      </c>
      <c r="M100" s="13">
        <f>'Christopher-IRA'!M100+'Carley-IRA'!M100</f>
        <v>119.51181337076235</v>
      </c>
      <c r="N100" s="8">
        <f t="shared" si="23"/>
        <v>13070.693150447005</v>
      </c>
    </row>
    <row r="101" spans="1:14" x14ac:dyDescent="0.25">
      <c r="A101" s="11">
        <v>38411</v>
      </c>
      <c r="B101" s="5">
        <f t="shared" si="20"/>
        <v>37</v>
      </c>
      <c r="C101" s="5">
        <f t="shared" si="21"/>
        <v>12</v>
      </c>
      <c r="D101" s="5">
        <f t="shared" si="22"/>
        <v>10</v>
      </c>
      <c r="E101" s="13">
        <f>'Christopher-IRA'!E101+'Carley-IRA'!E101</f>
        <v>0</v>
      </c>
      <c r="F101" s="13">
        <f>'Christopher-IRA'!F101+'Carley-IRA'!F101</f>
        <v>0</v>
      </c>
      <c r="G101" s="13">
        <f>'Christopher-IRA'!G101+'Carley-IRA'!G101</f>
        <v>0</v>
      </c>
      <c r="H101" s="13">
        <f>'Christopher-IRA'!H101+'Carley-IRA'!H101</f>
        <v>0</v>
      </c>
      <c r="I101" s="13">
        <f>'Christopher-IRA'!I101+'Carley-IRA'!I101</f>
        <v>0</v>
      </c>
      <c r="J101" s="13">
        <f>'Christopher-IRA'!J101+'Carley-IRA'!J101</f>
        <v>130.70693150446999</v>
      </c>
      <c r="K101" s="13">
        <f>'Christopher-IRA'!K101+'Carley-IRA'!K101</f>
        <v>0</v>
      </c>
      <c r="L101" s="13">
        <f>'Christopher-IRA'!L101+'Carley-IRA'!L101</f>
        <v>8000</v>
      </c>
      <c r="M101" s="13">
        <f>'Christopher-IRA'!M101+'Carley-IRA'!M101</f>
        <v>250.21874487523235</v>
      </c>
      <c r="N101" s="8">
        <f t="shared" si="23"/>
        <v>13201.400081951475</v>
      </c>
    </row>
    <row r="102" spans="1:14" x14ac:dyDescent="0.25">
      <c r="A102" s="11">
        <v>38442</v>
      </c>
      <c r="B102" s="5">
        <f t="shared" ref="B102:B117" si="24">ROUND((A102-$B$1-210)/365,0)</f>
        <v>37</v>
      </c>
      <c r="C102" s="5">
        <f t="shared" ref="C102:C117" si="25">ROUND((A102-$C$1-210)/365,0)</f>
        <v>12</v>
      </c>
      <c r="D102" s="5">
        <f t="shared" ref="D102:D117" si="26">ROUND((A102-$D$1-210)/365,0)</f>
        <v>10</v>
      </c>
      <c r="E102" s="13">
        <f>'Christopher-IRA'!E102+'Carley-IRA'!E102</f>
        <v>0</v>
      </c>
      <c r="F102" s="13">
        <f>'Christopher-IRA'!F102+'Carley-IRA'!F102</f>
        <v>0</v>
      </c>
      <c r="G102" s="13">
        <f>'Christopher-IRA'!G102+'Carley-IRA'!G102</f>
        <v>0</v>
      </c>
      <c r="H102" s="13">
        <f>'Christopher-IRA'!H102+'Carley-IRA'!H102</f>
        <v>0</v>
      </c>
      <c r="I102" s="13">
        <f>'Christopher-IRA'!I102+'Carley-IRA'!I102</f>
        <v>0</v>
      </c>
      <c r="J102" s="13">
        <f>'Christopher-IRA'!J102+'Carley-IRA'!J102</f>
        <v>132.01400081951471</v>
      </c>
      <c r="K102" s="13">
        <f>'Christopher-IRA'!K102+'Carley-IRA'!K102</f>
        <v>0</v>
      </c>
      <c r="L102" s="13">
        <f>'Christopher-IRA'!L102+'Carley-IRA'!L102</f>
        <v>8000</v>
      </c>
      <c r="M102" s="13">
        <f>'Christopher-IRA'!M102+'Carley-IRA'!M102</f>
        <v>382.23274569474705</v>
      </c>
      <c r="N102" s="8">
        <f t="shared" si="23"/>
        <v>13333.414082770989</v>
      </c>
    </row>
    <row r="103" spans="1:14" x14ac:dyDescent="0.25">
      <c r="A103" s="11">
        <v>38472</v>
      </c>
      <c r="B103" s="5">
        <f t="shared" si="24"/>
        <v>38</v>
      </c>
      <c r="C103" s="5">
        <f t="shared" si="25"/>
        <v>13</v>
      </c>
      <c r="D103" s="5">
        <f t="shared" si="26"/>
        <v>10</v>
      </c>
      <c r="E103" s="13">
        <f>'Christopher-IRA'!E103+'Carley-IRA'!E103</f>
        <v>0</v>
      </c>
      <c r="F103" s="13">
        <f>'Christopher-IRA'!F103+'Carley-IRA'!F103</f>
        <v>0</v>
      </c>
      <c r="G103" s="13">
        <f>'Christopher-IRA'!G103+'Carley-IRA'!G103</f>
        <v>0</v>
      </c>
      <c r="H103" s="13">
        <f>'Christopher-IRA'!H103+'Carley-IRA'!H103</f>
        <v>0</v>
      </c>
      <c r="I103" s="13">
        <f>'Christopher-IRA'!I103+'Carley-IRA'!I103</f>
        <v>0</v>
      </c>
      <c r="J103" s="13">
        <f>'Christopher-IRA'!J103+'Carley-IRA'!J103</f>
        <v>133.33414082770986</v>
      </c>
      <c r="K103" s="13">
        <f>'Christopher-IRA'!K103+'Carley-IRA'!K103</f>
        <v>0</v>
      </c>
      <c r="L103" s="13">
        <f>'Christopher-IRA'!L103+'Carley-IRA'!L103</f>
        <v>8000</v>
      </c>
      <c r="M103" s="13">
        <f>'Christopher-IRA'!M103+'Carley-IRA'!M103</f>
        <v>515.56688652245691</v>
      </c>
      <c r="N103" s="8">
        <f t="shared" si="23"/>
        <v>13466.748223598699</v>
      </c>
    </row>
    <row r="104" spans="1:14" x14ac:dyDescent="0.25">
      <c r="A104" s="11">
        <v>38503</v>
      </c>
      <c r="B104" s="5">
        <f t="shared" si="24"/>
        <v>38</v>
      </c>
      <c r="C104" s="5">
        <f t="shared" si="25"/>
        <v>13</v>
      </c>
      <c r="D104" s="5">
        <f t="shared" si="26"/>
        <v>10</v>
      </c>
      <c r="E104" s="13">
        <f>'Christopher-IRA'!E104+'Carley-IRA'!E104</f>
        <v>0</v>
      </c>
      <c r="F104" s="13">
        <f>'Christopher-IRA'!F104+'Carley-IRA'!F104</f>
        <v>0</v>
      </c>
      <c r="G104" s="13">
        <f>'Christopher-IRA'!G104+'Carley-IRA'!G104</f>
        <v>0</v>
      </c>
      <c r="H104" s="13">
        <f>'Christopher-IRA'!H104+'Carley-IRA'!H104</f>
        <v>0</v>
      </c>
      <c r="I104" s="13">
        <f>'Christopher-IRA'!I104+'Carley-IRA'!I104</f>
        <v>0</v>
      </c>
      <c r="J104" s="13">
        <f>'Christopher-IRA'!J104+'Carley-IRA'!J104</f>
        <v>134.66748223598694</v>
      </c>
      <c r="K104" s="13">
        <f>'Christopher-IRA'!K104+'Carley-IRA'!K104</f>
        <v>0</v>
      </c>
      <c r="L104" s="13">
        <f>'Christopher-IRA'!L104+'Carley-IRA'!L104</f>
        <v>8000</v>
      </c>
      <c r="M104" s="13">
        <f>'Christopher-IRA'!M104+'Carley-IRA'!M104</f>
        <v>650.23436875844391</v>
      </c>
      <c r="N104" s="8">
        <f t="shared" si="23"/>
        <v>13601.415705834686</v>
      </c>
    </row>
    <row r="105" spans="1:14" x14ac:dyDescent="0.25">
      <c r="A105" s="11">
        <v>38533</v>
      </c>
      <c r="B105" s="5">
        <f t="shared" si="24"/>
        <v>38</v>
      </c>
      <c r="C105" s="5">
        <f t="shared" si="25"/>
        <v>13</v>
      </c>
      <c r="D105" s="5">
        <f t="shared" si="26"/>
        <v>10</v>
      </c>
      <c r="E105" s="13">
        <f>'Christopher-IRA'!E105+'Carley-IRA'!E105</f>
        <v>0</v>
      </c>
      <c r="F105" s="13">
        <f>'Christopher-IRA'!F105+'Carley-IRA'!F105</f>
        <v>0</v>
      </c>
      <c r="G105" s="13">
        <f>'Christopher-IRA'!G105+'Carley-IRA'!G105</f>
        <v>0</v>
      </c>
      <c r="H105" s="13">
        <f>'Christopher-IRA'!H105+'Carley-IRA'!H105</f>
        <v>0</v>
      </c>
      <c r="I105" s="13">
        <f>'Christopher-IRA'!I105+'Carley-IRA'!I105</f>
        <v>0</v>
      </c>
      <c r="J105" s="13">
        <f>'Christopher-IRA'!J105+'Carley-IRA'!J105</f>
        <v>136.01415705834683</v>
      </c>
      <c r="K105" s="13">
        <f>'Christopher-IRA'!K105+'Carley-IRA'!K105</f>
        <v>0</v>
      </c>
      <c r="L105" s="13">
        <f>'Christopher-IRA'!L105+'Carley-IRA'!L105</f>
        <v>8000</v>
      </c>
      <c r="M105" s="13">
        <f>'Christopher-IRA'!M105+'Carley-IRA'!M105</f>
        <v>786.24852581679067</v>
      </c>
      <c r="N105" s="8">
        <f t="shared" si="23"/>
        <v>13737.429862893034</v>
      </c>
    </row>
    <row r="106" spans="1:14" x14ac:dyDescent="0.25">
      <c r="A106" s="11">
        <v>38564</v>
      </c>
      <c r="B106" s="5">
        <f t="shared" si="24"/>
        <v>38</v>
      </c>
      <c r="C106" s="5">
        <f t="shared" si="25"/>
        <v>13</v>
      </c>
      <c r="D106" s="5">
        <f t="shared" si="26"/>
        <v>10</v>
      </c>
      <c r="E106" s="13">
        <f>'Christopher-IRA'!E106+'Carley-IRA'!E106</f>
        <v>0</v>
      </c>
      <c r="F106" s="13">
        <f>'Christopher-IRA'!F106+'Carley-IRA'!F106</f>
        <v>0</v>
      </c>
      <c r="G106" s="13">
        <f>'Christopher-IRA'!G106+'Carley-IRA'!G106</f>
        <v>0</v>
      </c>
      <c r="H106" s="13">
        <f>'Christopher-IRA'!H106+'Carley-IRA'!H106</f>
        <v>0</v>
      </c>
      <c r="I106" s="13">
        <f>'Christopher-IRA'!I106+'Carley-IRA'!I106</f>
        <v>0</v>
      </c>
      <c r="J106" s="13">
        <f>'Christopher-IRA'!J106+'Carley-IRA'!J106</f>
        <v>137.37429862893026</v>
      </c>
      <c r="K106" s="13">
        <f>'Christopher-IRA'!K106+'Carley-IRA'!K106</f>
        <v>0</v>
      </c>
      <c r="L106" s="13">
        <f>'Christopher-IRA'!L106+'Carley-IRA'!L106</f>
        <v>8000</v>
      </c>
      <c r="M106" s="13">
        <f>'Christopher-IRA'!M106+'Carley-IRA'!M106</f>
        <v>923.62282444572099</v>
      </c>
      <c r="N106" s="8">
        <f t="shared" si="23"/>
        <v>13874.804161521964</v>
      </c>
    </row>
    <row r="107" spans="1:14" x14ac:dyDescent="0.25">
      <c r="A107" s="11">
        <v>38595</v>
      </c>
      <c r="B107" s="5">
        <f t="shared" si="24"/>
        <v>38</v>
      </c>
      <c r="C107" s="5">
        <f t="shared" si="25"/>
        <v>13</v>
      </c>
      <c r="D107" s="5">
        <f t="shared" si="26"/>
        <v>10</v>
      </c>
      <c r="E107" s="13">
        <f>'Christopher-IRA'!E107+'Carley-IRA'!E107</f>
        <v>0</v>
      </c>
      <c r="F107" s="13">
        <f>'Christopher-IRA'!F107+'Carley-IRA'!F107</f>
        <v>0</v>
      </c>
      <c r="G107" s="13">
        <f>'Christopher-IRA'!G107+'Carley-IRA'!G107</f>
        <v>0</v>
      </c>
      <c r="H107" s="13">
        <f>'Christopher-IRA'!H107+'Carley-IRA'!H107</f>
        <v>0</v>
      </c>
      <c r="I107" s="13">
        <f>'Christopher-IRA'!I107+'Carley-IRA'!I107</f>
        <v>0</v>
      </c>
      <c r="J107" s="13">
        <f>'Christopher-IRA'!J107+'Carley-IRA'!J107</f>
        <v>138.74804161521959</v>
      </c>
      <c r="K107" s="13">
        <f>'Christopher-IRA'!K107+'Carley-IRA'!K107</f>
        <v>0</v>
      </c>
      <c r="L107" s="13">
        <f>'Christopher-IRA'!L107+'Carley-IRA'!L107</f>
        <v>8000</v>
      </c>
      <c r="M107" s="13">
        <f>'Christopher-IRA'!M107+'Carley-IRA'!M107</f>
        <v>1062.3708660609407</v>
      </c>
      <c r="N107" s="8">
        <f t="shared" ref="N107:N122" si="27">IF(K107=0,N106+E107+F107+G107+H107+I107+J107,N106+E107+F107+G107+H107+I107+K107)</f>
        <v>14013.552203137184</v>
      </c>
    </row>
    <row r="108" spans="1:14" x14ac:dyDescent="0.25">
      <c r="A108" s="11">
        <v>38625</v>
      </c>
      <c r="B108" s="5">
        <f t="shared" si="24"/>
        <v>38</v>
      </c>
      <c r="C108" s="5">
        <f t="shared" si="25"/>
        <v>13</v>
      </c>
      <c r="D108" s="5">
        <f t="shared" si="26"/>
        <v>10</v>
      </c>
      <c r="E108" s="13">
        <f>'Christopher-IRA'!E108+'Carley-IRA'!E108</f>
        <v>0</v>
      </c>
      <c r="F108" s="13">
        <f>'Christopher-IRA'!F108+'Carley-IRA'!F108</f>
        <v>0</v>
      </c>
      <c r="G108" s="13">
        <f>'Christopher-IRA'!G108+'Carley-IRA'!G108</f>
        <v>0</v>
      </c>
      <c r="H108" s="13">
        <f>'Christopher-IRA'!H108+'Carley-IRA'!H108</f>
        <v>0</v>
      </c>
      <c r="I108" s="13">
        <f>'Christopher-IRA'!I108+'Carley-IRA'!I108</f>
        <v>0</v>
      </c>
      <c r="J108" s="13">
        <f>'Christopher-IRA'!J108+'Carley-IRA'!J108</f>
        <v>140.13552203137178</v>
      </c>
      <c r="K108" s="13">
        <f>'Christopher-IRA'!K108+'Carley-IRA'!K108</f>
        <v>0</v>
      </c>
      <c r="L108" s="13">
        <f>'Christopher-IRA'!L108+'Carley-IRA'!L108</f>
        <v>8000</v>
      </c>
      <c r="M108" s="13">
        <f>'Christopher-IRA'!M108+'Carley-IRA'!M108</f>
        <v>1202.5063880923124</v>
      </c>
      <c r="N108" s="8">
        <f t="shared" si="27"/>
        <v>14153.687725168556</v>
      </c>
    </row>
    <row r="109" spans="1:14" x14ac:dyDescent="0.25">
      <c r="A109" s="11">
        <v>38656</v>
      </c>
      <c r="B109" s="5">
        <f t="shared" si="24"/>
        <v>38</v>
      </c>
      <c r="C109" s="5">
        <f t="shared" si="25"/>
        <v>13</v>
      </c>
      <c r="D109" s="5">
        <f t="shared" si="26"/>
        <v>10</v>
      </c>
      <c r="E109" s="13">
        <f>'Christopher-IRA'!E109+'Carley-IRA'!E109</f>
        <v>0</v>
      </c>
      <c r="F109" s="13">
        <f>'Christopher-IRA'!F109+'Carley-IRA'!F109</f>
        <v>0</v>
      </c>
      <c r="G109" s="13">
        <f>'Christopher-IRA'!G109+'Carley-IRA'!G109</f>
        <v>0</v>
      </c>
      <c r="H109" s="13">
        <f>'Christopher-IRA'!H109+'Carley-IRA'!H109</f>
        <v>0</v>
      </c>
      <c r="I109" s="13">
        <f>'Christopher-IRA'!I109+'Carley-IRA'!I109</f>
        <v>0</v>
      </c>
      <c r="J109" s="13">
        <f>'Christopher-IRA'!J109+'Carley-IRA'!J109</f>
        <v>141.5368772516855</v>
      </c>
      <c r="K109" s="13">
        <f>'Christopher-IRA'!K109+'Carley-IRA'!K109</f>
        <v>0</v>
      </c>
      <c r="L109" s="13">
        <f>'Christopher-IRA'!L109+'Carley-IRA'!L109</f>
        <v>8000</v>
      </c>
      <c r="M109" s="13">
        <f>'Christopher-IRA'!M109+'Carley-IRA'!M109</f>
        <v>1344.043265343998</v>
      </c>
      <c r="N109" s="8">
        <f t="shared" si="27"/>
        <v>14295.224602420241</v>
      </c>
    </row>
    <row r="110" spans="1:14" x14ac:dyDescent="0.25">
      <c r="A110" s="11">
        <v>38686</v>
      </c>
      <c r="B110" s="5">
        <f t="shared" si="24"/>
        <v>38</v>
      </c>
      <c r="C110" s="5">
        <f t="shared" si="25"/>
        <v>13</v>
      </c>
      <c r="D110" s="5">
        <f t="shared" si="26"/>
        <v>10</v>
      </c>
      <c r="E110" s="13">
        <f>'Christopher-IRA'!E110+'Carley-IRA'!E110</f>
        <v>0</v>
      </c>
      <c r="F110" s="13">
        <f>'Christopher-IRA'!F110+'Carley-IRA'!F110</f>
        <v>0</v>
      </c>
      <c r="G110" s="13">
        <f>'Christopher-IRA'!G110+'Carley-IRA'!G110</f>
        <v>0</v>
      </c>
      <c r="H110" s="13">
        <f>'Christopher-IRA'!H110+'Carley-IRA'!H110</f>
        <v>0</v>
      </c>
      <c r="I110" s="13">
        <f>'Christopher-IRA'!I110+'Carley-IRA'!I110</f>
        <v>0</v>
      </c>
      <c r="J110" s="13">
        <f>'Christopher-IRA'!J110+'Carley-IRA'!J110</f>
        <v>142.95224602420237</v>
      </c>
      <c r="K110" s="13">
        <f>'Christopher-IRA'!K110+'Carley-IRA'!K110</f>
        <v>0</v>
      </c>
      <c r="L110" s="13">
        <f>'Christopher-IRA'!L110+'Carley-IRA'!L110</f>
        <v>8000</v>
      </c>
      <c r="M110" s="13">
        <f>'Christopher-IRA'!M110+'Carley-IRA'!M110</f>
        <v>1486.9955113682004</v>
      </c>
      <c r="N110" s="8">
        <f t="shared" si="27"/>
        <v>14438.176848444444</v>
      </c>
    </row>
    <row r="111" spans="1:14" x14ac:dyDescent="0.25">
      <c r="A111" s="11">
        <v>38717</v>
      </c>
      <c r="B111" s="5">
        <f t="shared" si="24"/>
        <v>38</v>
      </c>
      <c r="C111" s="5">
        <f t="shared" si="25"/>
        <v>13</v>
      </c>
      <c r="D111" s="5">
        <f t="shared" si="26"/>
        <v>10</v>
      </c>
      <c r="E111" s="13">
        <f>'Christopher-IRA'!E111+'Carley-IRA'!E111</f>
        <v>0</v>
      </c>
      <c r="F111" s="13">
        <f>'Christopher-IRA'!F111+'Carley-IRA'!F111</f>
        <v>0</v>
      </c>
      <c r="G111" s="13">
        <f>'Christopher-IRA'!G111+'Carley-IRA'!G111</f>
        <v>0</v>
      </c>
      <c r="H111" s="13">
        <f>'Christopher-IRA'!H111+'Carley-IRA'!H111</f>
        <v>0</v>
      </c>
      <c r="I111" s="13">
        <f>'Christopher-IRA'!I111+'Carley-IRA'!I111</f>
        <v>0</v>
      </c>
      <c r="J111" s="13">
        <f>'Christopher-IRA'!J111+'Carley-IRA'!J111</f>
        <v>144.38176848444436</v>
      </c>
      <c r="K111" s="13">
        <f>'Christopher-IRA'!K111+'Carley-IRA'!K111</f>
        <v>0</v>
      </c>
      <c r="L111" s="13">
        <f>'Christopher-IRA'!L111+'Carley-IRA'!L111</f>
        <v>8000</v>
      </c>
      <c r="M111" s="13">
        <f>'Christopher-IRA'!M111+'Carley-IRA'!M111</f>
        <v>1631.3772798526447</v>
      </c>
      <c r="N111" s="8">
        <f t="shared" si="27"/>
        <v>14582.558616928887</v>
      </c>
    </row>
    <row r="112" spans="1:14" x14ac:dyDescent="0.25">
      <c r="A112" s="11">
        <v>38748</v>
      </c>
      <c r="B112" s="5">
        <f t="shared" si="24"/>
        <v>38</v>
      </c>
      <c r="C112" s="5">
        <f t="shared" si="25"/>
        <v>13</v>
      </c>
      <c r="D112" s="5">
        <f t="shared" si="26"/>
        <v>10</v>
      </c>
      <c r="E112" s="13">
        <f>'Christopher-IRA'!E112+'Carley-IRA'!E112</f>
        <v>1000</v>
      </c>
      <c r="F112" s="13">
        <f>'Christopher-IRA'!F112+'Carley-IRA'!F112</f>
        <v>0</v>
      </c>
      <c r="G112" s="13">
        <f>'Christopher-IRA'!G112+'Carley-IRA'!G112</f>
        <v>0</v>
      </c>
      <c r="H112" s="13">
        <f>'Christopher-IRA'!H112+'Carley-IRA'!H112</f>
        <v>0</v>
      </c>
      <c r="I112" s="13">
        <f>'Christopher-IRA'!I112+'Carley-IRA'!I112</f>
        <v>0</v>
      </c>
      <c r="J112" s="13">
        <f>'Christopher-IRA'!J112+'Carley-IRA'!J112</f>
        <v>145.82558616928884</v>
      </c>
      <c r="K112" s="13">
        <f>'Christopher-IRA'!K112+'Carley-IRA'!K112</f>
        <v>0</v>
      </c>
      <c r="L112" s="13">
        <f>'Christopher-IRA'!L112+'Carley-IRA'!L112</f>
        <v>9000</v>
      </c>
      <c r="M112" s="13">
        <f>'Christopher-IRA'!M112+'Carley-IRA'!M112</f>
        <v>145.82558616928884</v>
      </c>
      <c r="N112" s="8">
        <f t="shared" si="27"/>
        <v>15728.384203098176</v>
      </c>
    </row>
    <row r="113" spans="1:14" x14ac:dyDescent="0.25">
      <c r="A113" s="11">
        <v>38776</v>
      </c>
      <c r="B113" s="5">
        <f t="shared" si="24"/>
        <v>38</v>
      </c>
      <c r="C113" s="5">
        <f t="shared" si="25"/>
        <v>13</v>
      </c>
      <c r="D113" s="5">
        <f t="shared" si="26"/>
        <v>11</v>
      </c>
      <c r="E113" s="13">
        <f>'Christopher-IRA'!E113+'Carley-IRA'!E113</f>
        <v>0</v>
      </c>
      <c r="F113" s="13">
        <f>'Christopher-IRA'!F113+'Carley-IRA'!F113</f>
        <v>0</v>
      </c>
      <c r="G113" s="13">
        <f>'Christopher-IRA'!G113+'Carley-IRA'!G113</f>
        <v>0</v>
      </c>
      <c r="H113" s="13">
        <f>'Christopher-IRA'!H113+'Carley-IRA'!H113</f>
        <v>0</v>
      </c>
      <c r="I113" s="13">
        <f>'Christopher-IRA'!I113+'Carley-IRA'!I113</f>
        <v>0</v>
      </c>
      <c r="J113" s="13">
        <f>'Christopher-IRA'!J113+'Carley-IRA'!J113</f>
        <v>157.2838420309817</v>
      </c>
      <c r="K113" s="13">
        <f>'Christopher-IRA'!K113+'Carley-IRA'!K113</f>
        <v>0</v>
      </c>
      <c r="L113" s="13">
        <f>'Christopher-IRA'!L113+'Carley-IRA'!L113</f>
        <v>9000</v>
      </c>
      <c r="M113" s="13">
        <f>'Christopher-IRA'!M113+'Carley-IRA'!M113</f>
        <v>303.10942820027054</v>
      </c>
      <c r="N113" s="8">
        <f t="shared" si="27"/>
        <v>15885.668045129158</v>
      </c>
    </row>
    <row r="114" spans="1:14" x14ac:dyDescent="0.25">
      <c r="A114" s="11">
        <v>38807</v>
      </c>
      <c r="B114" s="5">
        <f t="shared" si="24"/>
        <v>38</v>
      </c>
      <c r="C114" s="5">
        <f t="shared" si="25"/>
        <v>13</v>
      </c>
      <c r="D114" s="5">
        <f t="shared" si="26"/>
        <v>11</v>
      </c>
      <c r="E114" s="13">
        <f>'Christopher-IRA'!E114+'Carley-IRA'!E114</f>
        <v>0</v>
      </c>
      <c r="F114" s="13">
        <f>'Christopher-IRA'!F114+'Carley-IRA'!F114</f>
        <v>0</v>
      </c>
      <c r="G114" s="13">
        <f>'Christopher-IRA'!G114+'Carley-IRA'!G114</f>
        <v>0</v>
      </c>
      <c r="H114" s="13">
        <f>'Christopher-IRA'!H114+'Carley-IRA'!H114</f>
        <v>0</v>
      </c>
      <c r="I114" s="13">
        <f>'Christopher-IRA'!I114+'Carley-IRA'!I114</f>
        <v>0</v>
      </c>
      <c r="J114" s="13">
        <f>'Christopher-IRA'!J114+'Carley-IRA'!J114</f>
        <v>158.85668045129154</v>
      </c>
      <c r="K114" s="13">
        <f>'Christopher-IRA'!K114+'Carley-IRA'!K114</f>
        <v>0</v>
      </c>
      <c r="L114" s="13">
        <f>'Christopher-IRA'!L114+'Carley-IRA'!L114</f>
        <v>9000</v>
      </c>
      <c r="M114" s="13">
        <f>'Christopher-IRA'!M114+'Carley-IRA'!M114</f>
        <v>461.96610865156208</v>
      </c>
      <c r="N114" s="8">
        <f t="shared" si="27"/>
        <v>16044.52472558045</v>
      </c>
    </row>
    <row r="115" spans="1:14" x14ac:dyDescent="0.25">
      <c r="A115" s="11">
        <v>38837</v>
      </c>
      <c r="B115" s="5">
        <f t="shared" si="24"/>
        <v>39</v>
      </c>
      <c r="C115" s="5">
        <f t="shared" si="25"/>
        <v>14</v>
      </c>
      <c r="D115" s="5">
        <f t="shared" si="26"/>
        <v>11</v>
      </c>
      <c r="E115" s="13">
        <f>'Christopher-IRA'!E115+'Carley-IRA'!E115</f>
        <v>0</v>
      </c>
      <c r="F115" s="13">
        <f>'Christopher-IRA'!F115+'Carley-IRA'!F115</f>
        <v>0</v>
      </c>
      <c r="G115" s="13">
        <f>'Christopher-IRA'!G115+'Carley-IRA'!G115</f>
        <v>0</v>
      </c>
      <c r="H115" s="13">
        <f>'Christopher-IRA'!H115+'Carley-IRA'!H115</f>
        <v>0</v>
      </c>
      <c r="I115" s="13">
        <f>'Christopher-IRA'!I115+'Carley-IRA'!I115</f>
        <v>0</v>
      </c>
      <c r="J115" s="13">
        <f>'Christopher-IRA'!J115+'Carley-IRA'!J115</f>
        <v>160.44524725580442</v>
      </c>
      <c r="K115" s="13">
        <f>'Christopher-IRA'!K115+'Carley-IRA'!K115</f>
        <v>0</v>
      </c>
      <c r="L115" s="13">
        <f>'Christopher-IRA'!L115+'Carley-IRA'!L115</f>
        <v>9000</v>
      </c>
      <c r="M115" s="13">
        <f>'Christopher-IRA'!M115+'Carley-IRA'!M115</f>
        <v>622.41135590736644</v>
      </c>
      <c r="N115" s="8">
        <f t="shared" si="27"/>
        <v>16204.969972836254</v>
      </c>
    </row>
    <row r="116" spans="1:14" x14ac:dyDescent="0.25">
      <c r="A116" s="11">
        <v>38868</v>
      </c>
      <c r="B116" s="5">
        <f t="shared" si="24"/>
        <v>39</v>
      </c>
      <c r="C116" s="5">
        <f t="shared" si="25"/>
        <v>14</v>
      </c>
      <c r="D116" s="5">
        <f t="shared" si="26"/>
        <v>11</v>
      </c>
      <c r="E116" s="13">
        <f>'Christopher-IRA'!E116+'Carley-IRA'!E116</f>
        <v>0</v>
      </c>
      <c r="F116" s="13">
        <f>'Christopher-IRA'!F116+'Carley-IRA'!F116</f>
        <v>0</v>
      </c>
      <c r="G116" s="13">
        <f>'Christopher-IRA'!G116+'Carley-IRA'!G116</f>
        <v>0</v>
      </c>
      <c r="H116" s="13">
        <f>'Christopher-IRA'!H116+'Carley-IRA'!H116</f>
        <v>0</v>
      </c>
      <c r="I116" s="13">
        <f>'Christopher-IRA'!I116+'Carley-IRA'!I116</f>
        <v>0</v>
      </c>
      <c r="J116" s="13">
        <f>'Christopher-IRA'!J116+'Carley-IRA'!J116</f>
        <v>162.04969972836247</v>
      </c>
      <c r="K116" s="13">
        <f>'Christopher-IRA'!K116+'Carley-IRA'!K116</f>
        <v>0</v>
      </c>
      <c r="L116" s="13">
        <f>'Christopher-IRA'!L116+'Carley-IRA'!L116</f>
        <v>9000</v>
      </c>
      <c r="M116" s="13">
        <f>'Christopher-IRA'!M116+'Carley-IRA'!M116</f>
        <v>784.46105563572894</v>
      </c>
      <c r="N116" s="8">
        <f t="shared" si="27"/>
        <v>16367.019672564616</v>
      </c>
    </row>
    <row r="117" spans="1:14" x14ac:dyDescent="0.25">
      <c r="A117" s="11">
        <v>38898</v>
      </c>
      <c r="B117" s="5">
        <f t="shared" si="24"/>
        <v>39</v>
      </c>
      <c r="C117" s="5">
        <f t="shared" si="25"/>
        <v>14</v>
      </c>
      <c r="D117" s="5">
        <f t="shared" si="26"/>
        <v>11</v>
      </c>
      <c r="E117" s="13">
        <f>'Christopher-IRA'!E117+'Carley-IRA'!E117</f>
        <v>0</v>
      </c>
      <c r="F117" s="13">
        <f>'Christopher-IRA'!F117+'Carley-IRA'!F117</f>
        <v>0</v>
      </c>
      <c r="G117" s="13">
        <f>'Christopher-IRA'!G117+'Carley-IRA'!G117</f>
        <v>0</v>
      </c>
      <c r="H117" s="13">
        <f>'Christopher-IRA'!H117+'Carley-IRA'!H117</f>
        <v>0</v>
      </c>
      <c r="I117" s="13">
        <f>'Christopher-IRA'!I117+'Carley-IRA'!I117</f>
        <v>0</v>
      </c>
      <c r="J117" s="13">
        <f>'Christopher-IRA'!J117+'Carley-IRA'!J117</f>
        <v>163.67019672564609</v>
      </c>
      <c r="K117" s="13">
        <f>'Christopher-IRA'!K117+'Carley-IRA'!K117</f>
        <v>0</v>
      </c>
      <c r="L117" s="13">
        <f>'Christopher-IRA'!L117+'Carley-IRA'!L117</f>
        <v>9000</v>
      </c>
      <c r="M117" s="13">
        <f>'Christopher-IRA'!M117+'Carley-IRA'!M117</f>
        <v>948.131252361375</v>
      </c>
      <c r="N117" s="8">
        <f t="shared" si="27"/>
        <v>16530.689869290261</v>
      </c>
    </row>
    <row r="118" spans="1:14" x14ac:dyDescent="0.25">
      <c r="A118" s="11">
        <v>38929</v>
      </c>
      <c r="B118" s="5">
        <f t="shared" ref="B118:B133" si="28">ROUND((A118-$B$1-210)/365,0)</f>
        <v>39</v>
      </c>
      <c r="C118" s="5">
        <f t="shared" ref="C118:C133" si="29">ROUND((A118-$C$1-210)/365,0)</f>
        <v>14</v>
      </c>
      <c r="D118" s="5">
        <f t="shared" ref="D118:D133" si="30">ROUND((A118-$D$1-210)/365,0)</f>
        <v>11</v>
      </c>
      <c r="E118" s="13">
        <f>'Christopher-IRA'!E118+'Carley-IRA'!E118</f>
        <v>0</v>
      </c>
      <c r="F118" s="13">
        <f>'Christopher-IRA'!F118+'Carley-IRA'!F118</f>
        <v>0</v>
      </c>
      <c r="G118" s="13">
        <f>'Christopher-IRA'!G118+'Carley-IRA'!G118</f>
        <v>0</v>
      </c>
      <c r="H118" s="13">
        <f>'Christopher-IRA'!H118+'Carley-IRA'!H118</f>
        <v>0</v>
      </c>
      <c r="I118" s="13">
        <f>'Christopher-IRA'!I118+'Carley-IRA'!I118</f>
        <v>0</v>
      </c>
      <c r="J118" s="13">
        <f>'Christopher-IRA'!J118+'Carley-IRA'!J118</f>
        <v>165.30689869290256</v>
      </c>
      <c r="K118" s="13">
        <f>'Christopher-IRA'!K118+'Carley-IRA'!K118</f>
        <v>0</v>
      </c>
      <c r="L118" s="13">
        <f>'Christopher-IRA'!L118+'Carley-IRA'!L118</f>
        <v>9000</v>
      </c>
      <c r="M118" s="13">
        <f>'Christopher-IRA'!M118+'Carley-IRA'!M118</f>
        <v>1113.4381510542776</v>
      </c>
      <c r="N118" s="8">
        <f t="shared" si="27"/>
        <v>16695.996767983164</v>
      </c>
    </row>
    <row r="119" spans="1:14" x14ac:dyDescent="0.25">
      <c r="A119" s="11">
        <v>38960</v>
      </c>
      <c r="B119" s="5">
        <f t="shared" si="28"/>
        <v>39</v>
      </c>
      <c r="C119" s="5">
        <f t="shared" si="29"/>
        <v>14</v>
      </c>
      <c r="D119" s="5">
        <f t="shared" si="30"/>
        <v>11</v>
      </c>
      <c r="E119" s="13">
        <f>'Christopher-IRA'!E119+'Carley-IRA'!E119</f>
        <v>0</v>
      </c>
      <c r="F119" s="13">
        <f>'Christopher-IRA'!F119+'Carley-IRA'!F119</f>
        <v>0</v>
      </c>
      <c r="G119" s="13">
        <f>'Christopher-IRA'!G119+'Carley-IRA'!G119</f>
        <v>0</v>
      </c>
      <c r="H119" s="13">
        <f>'Christopher-IRA'!H119+'Carley-IRA'!H119</f>
        <v>0</v>
      </c>
      <c r="I119" s="13">
        <f>'Christopher-IRA'!I119+'Carley-IRA'!I119</f>
        <v>0</v>
      </c>
      <c r="J119" s="13">
        <f>'Christopher-IRA'!J119+'Carley-IRA'!J119</f>
        <v>166.95996767983161</v>
      </c>
      <c r="K119" s="13">
        <f>'Christopher-IRA'!K119+'Carley-IRA'!K119</f>
        <v>0</v>
      </c>
      <c r="L119" s="13">
        <f>'Christopher-IRA'!L119+'Carley-IRA'!L119</f>
        <v>9000</v>
      </c>
      <c r="M119" s="13">
        <f>'Christopher-IRA'!M119+'Carley-IRA'!M119</f>
        <v>1280.3981187341092</v>
      </c>
      <c r="N119" s="8">
        <f t="shared" si="27"/>
        <v>16862.956735662996</v>
      </c>
    </row>
    <row r="120" spans="1:14" x14ac:dyDescent="0.25">
      <c r="A120" s="11">
        <v>38990</v>
      </c>
      <c r="B120" s="5">
        <f t="shared" si="28"/>
        <v>39</v>
      </c>
      <c r="C120" s="5">
        <f t="shared" si="29"/>
        <v>14</v>
      </c>
      <c r="D120" s="5">
        <f t="shared" si="30"/>
        <v>11</v>
      </c>
      <c r="E120" s="13">
        <f>'Christopher-IRA'!E120+'Carley-IRA'!E120</f>
        <v>0</v>
      </c>
      <c r="F120" s="13">
        <f>'Christopher-IRA'!F120+'Carley-IRA'!F120</f>
        <v>0</v>
      </c>
      <c r="G120" s="13">
        <f>'Christopher-IRA'!G120+'Carley-IRA'!G120</f>
        <v>0</v>
      </c>
      <c r="H120" s="13">
        <f>'Christopher-IRA'!H120+'Carley-IRA'!H120</f>
        <v>0</v>
      </c>
      <c r="I120" s="13">
        <f>'Christopher-IRA'!I120+'Carley-IRA'!I120</f>
        <v>0</v>
      </c>
      <c r="J120" s="13">
        <f>'Christopher-IRA'!J120+'Carley-IRA'!J120</f>
        <v>168.62956735662991</v>
      </c>
      <c r="K120" s="13">
        <f>'Christopher-IRA'!K120+'Carley-IRA'!K120</f>
        <v>0</v>
      </c>
      <c r="L120" s="13">
        <f>'Christopher-IRA'!L120+'Carley-IRA'!L120</f>
        <v>9000</v>
      </c>
      <c r="M120" s="13">
        <f>'Christopher-IRA'!M120+'Carley-IRA'!M120</f>
        <v>1449.0276860907391</v>
      </c>
      <c r="N120" s="8">
        <f t="shared" si="27"/>
        <v>17031.586303019627</v>
      </c>
    </row>
    <row r="121" spans="1:14" x14ac:dyDescent="0.25">
      <c r="A121" s="11">
        <v>39021</v>
      </c>
      <c r="B121" s="5">
        <f t="shared" si="28"/>
        <v>39</v>
      </c>
      <c r="C121" s="5">
        <f t="shared" si="29"/>
        <v>14</v>
      </c>
      <c r="D121" s="5">
        <f t="shared" si="30"/>
        <v>11</v>
      </c>
      <c r="E121" s="13">
        <f>'Christopher-IRA'!E121+'Carley-IRA'!E121</f>
        <v>0</v>
      </c>
      <c r="F121" s="13">
        <f>'Christopher-IRA'!F121+'Carley-IRA'!F121</f>
        <v>0</v>
      </c>
      <c r="G121" s="13">
        <f>'Christopher-IRA'!G121+'Carley-IRA'!G121</f>
        <v>0</v>
      </c>
      <c r="H121" s="13">
        <f>'Christopher-IRA'!H121+'Carley-IRA'!H121</f>
        <v>0</v>
      </c>
      <c r="I121" s="13">
        <f>'Christopher-IRA'!I121+'Carley-IRA'!I121</f>
        <v>0</v>
      </c>
      <c r="J121" s="13">
        <f>'Christopher-IRA'!J121+'Carley-IRA'!J121</f>
        <v>170.31586303019617</v>
      </c>
      <c r="K121" s="13">
        <f>'Christopher-IRA'!K121+'Carley-IRA'!K121</f>
        <v>0</v>
      </c>
      <c r="L121" s="13">
        <f>'Christopher-IRA'!L121+'Carley-IRA'!L121</f>
        <v>9000</v>
      </c>
      <c r="M121" s="13">
        <f>'Christopher-IRA'!M121+'Carley-IRA'!M121</f>
        <v>1619.3435491209352</v>
      </c>
      <c r="N121" s="8">
        <f t="shared" si="27"/>
        <v>17201.902166049822</v>
      </c>
    </row>
    <row r="122" spans="1:14" x14ac:dyDescent="0.25">
      <c r="A122" s="11">
        <v>39051</v>
      </c>
      <c r="B122" s="5">
        <f t="shared" si="28"/>
        <v>39</v>
      </c>
      <c r="C122" s="5">
        <f t="shared" si="29"/>
        <v>14</v>
      </c>
      <c r="D122" s="5">
        <f t="shared" si="30"/>
        <v>11</v>
      </c>
      <c r="E122" s="13">
        <f>'Christopher-IRA'!E122+'Carley-IRA'!E122</f>
        <v>0</v>
      </c>
      <c r="F122" s="13">
        <f>'Christopher-IRA'!F122+'Carley-IRA'!F122</f>
        <v>0</v>
      </c>
      <c r="G122" s="13">
        <f>'Christopher-IRA'!G122+'Carley-IRA'!G122</f>
        <v>0</v>
      </c>
      <c r="H122" s="13">
        <f>'Christopher-IRA'!H122+'Carley-IRA'!H122</f>
        <v>0</v>
      </c>
      <c r="I122" s="13">
        <f>'Christopher-IRA'!I122+'Carley-IRA'!I122</f>
        <v>0</v>
      </c>
      <c r="J122" s="13">
        <f>'Christopher-IRA'!J122+'Carley-IRA'!J122</f>
        <v>172.01902166049814</v>
      </c>
      <c r="K122" s="13">
        <f>'Christopher-IRA'!K122+'Carley-IRA'!K122</f>
        <v>0</v>
      </c>
      <c r="L122" s="13">
        <f>'Christopher-IRA'!L122+'Carley-IRA'!L122</f>
        <v>9000</v>
      </c>
      <c r="M122" s="13">
        <f>'Christopher-IRA'!M122+'Carley-IRA'!M122</f>
        <v>1791.3625707814333</v>
      </c>
      <c r="N122" s="8">
        <f t="shared" si="27"/>
        <v>17373.921187710319</v>
      </c>
    </row>
    <row r="123" spans="1:14" x14ac:dyDescent="0.25">
      <c r="A123" s="11">
        <v>39082</v>
      </c>
      <c r="B123" s="5">
        <f t="shared" si="28"/>
        <v>39</v>
      </c>
      <c r="C123" s="5">
        <f t="shared" si="29"/>
        <v>14</v>
      </c>
      <c r="D123" s="5">
        <f t="shared" si="30"/>
        <v>11</v>
      </c>
      <c r="E123" s="13">
        <f>'Christopher-IRA'!E123+'Carley-IRA'!E123</f>
        <v>0</v>
      </c>
      <c r="F123" s="13">
        <f>'Christopher-IRA'!F123+'Carley-IRA'!F123</f>
        <v>0</v>
      </c>
      <c r="G123" s="13">
        <f>'Christopher-IRA'!G123+'Carley-IRA'!G123</f>
        <v>0</v>
      </c>
      <c r="H123" s="13">
        <f>'Christopher-IRA'!H123+'Carley-IRA'!H123</f>
        <v>0</v>
      </c>
      <c r="I123" s="13">
        <f>'Christopher-IRA'!I123+'Carley-IRA'!I123</f>
        <v>0</v>
      </c>
      <c r="J123" s="13">
        <f>'Christopher-IRA'!J123+'Carley-IRA'!J123</f>
        <v>173.73921187710312</v>
      </c>
      <c r="K123" s="13">
        <f>'Christopher-IRA'!K123+'Carley-IRA'!K123</f>
        <v>0</v>
      </c>
      <c r="L123" s="13">
        <f>'Christopher-IRA'!L123+'Carley-IRA'!L123</f>
        <v>9000</v>
      </c>
      <c r="M123" s="13">
        <f>'Christopher-IRA'!M123+'Carley-IRA'!M123</f>
        <v>1965.1017826585366</v>
      </c>
      <c r="N123" s="8">
        <f t="shared" ref="N123:N138" si="31">IF(K123=0,N122+E123+F123+G123+H123+I123+J123,N122+E123+F123+G123+H123+I123+K123)</f>
        <v>17547.660399587421</v>
      </c>
    </row>
    <row r="124" spans="1:14" x14ac:dyDescent="0.25">
      <c r="A124" s="11">
        <v>39113</v>
      </c>
      <c r="B124" s="5">
        <f t="shared" si="28"/>
        <v>39</v>
      </c>
      <c r="C124" s="5">
        <f t="shared" si="29"/>
        <v>14</v>
      </c>
      <c r="D124" s="5">
        <f t="shared" si="30"/>
        <v>11</v>
      </c>
      <c r="E124" s="13">
        <f>'Christopher-IRA'!E124+'Carley-IRA'!E124</f>
        <v>1000</v>
      </c>
      <c r="F124" s="13">
        <f>'Christopher-IRA'!F124+'Carley-IRA'!F124</f>
        <v>0</v>
      </c>
      <c r="G124" s="13">
        <f>'Christopher-IRA'!G124+'Carley-IRA'!G124</f>
        <v>0</v>
      </c>
      <c r="H124" s="13">
        <f>'Christopher-IRA'!H124+'Carley-IRA'!H124</f>
        <v>0</v>
      </c>
      <c r="I124" s="13">
        <f>'Christopher-IRA'!I124+'Carley-IRA'!I124</f>
        <v>0</v>
      </c>
      <c r="J124" s="13">
        <f>'Christopher-IRA'!J124+'Carley-IRA'!J124</f>
        <v>175.47660399587414</v>
      </c>
      <c r="K124" s="13">
        <f>'Christopher-IRA'!K124+'Carley-IRA'!K124</f>
        <v>0</v>
      </c>
      <c r="L124" s="13">
        <f>'Christopher-IRA'!L124+'Carley-IRA'!L124</f>
        <v>10000</v>
      </c>
      <c r="M124" s="13">
        <f>'Christopher-IRA'!M124+'Carley-IRA'!M124</f>
        <v>175.47660399587414</v>
      </c>
      <c r="N124" s="8">
        <f t="shared" si="31"/>
        <v>18723.137003583295</v>
      </c>
    </row>
    <row r="125" spans="1:14" x14ac:dyDescent="0.25">
      <c r="A125" s="11">
        <v>39141</v>
      </c>
      <c r="B125" s="5">
        <f t="shared" si="28"/>
        <v>39</v>
      </c>
      <c r="C125" s="5">
        <f t="shared" si="29"/>
        <v>14</v>
      </c>
      <c r="D125" s="5">
        <f t="shared" si="30"/>
        <v>12</v>
      </c>
      <c r="E125" s="13">
        <f>'Christopher-IRA'!E125+'Carley-IRA'!E125</f>
        <v>0</v>
      </c>
      <c r="F125" s="13">
        <f>'Christopher-IRA'!F125+'Carley-IRA'!F125</f>
        <v>0</v>
      </c>
      <c r="G125" s="13">
        <f>'Christopher-IRA'!G125+'Carley-IRA'!G125</f>
        <v>0</v>
      </c>
      <c r="H125" s="13">
        <f>'Christopher-IRA'!H125+'Carley-IRA'!H125</f>
        <v>0</v>
      </c>
      <c r="I125" s="13">
        <f>'Christopher-IRA'!I125+'Carley-IRA'!I125</f>
        <v>0</v>
      </c>
      <c r="J125" s="13">
        <f>'Christopher-IRA'!J125+'Carley-IRA'!J125</f>
        <v>187.23137003583287</v>
      </c>
      <c r="K125" s="13">
        <f>'Christopher-IRA'!K125+'Carley-IRA'!K125</f>
        <v>0</v>
      </c>
      <c r="L125" s="13">
        <f>'Christopher-IRA'!L125+'Carley-IRA'!L125</f>
        <v>10000</v>
      </c>
      <c r="M125" s="13">
        <f>'Christopher-IRA'!M125+'Carley-IRA'!M125</f>
        <v>362.70797403170701</v>
      </c>
      <c r="N125" s="8">
        <f t="shared" si="31"/>
        <v>18910.368373619127</v>
      </c>
    </row>
    <row r="126" spans="1:14" x14ac:dyDescent="0.25">
      <c r="A126" s="11">
        <v>39172</v>
      </c>
      <c r="B126" s="5">
        <f t="shared" si="28"/>
        <v>39</v>
      </c>
      <c r="C126" s="5">
        <f t="shared" si="29"/>
        <v>14</v>
      </c>
      <c r="D126" s="5">
        <f t="shared" si="30"/>
        <v>12</v>
      </c>
      <c r="E126" s="13">
        <f>'Christopher-IRA'!E126+'Carley-IRA'!E126</f>
        <v>0</v>
      </c>
      <c r="F126" s="13">
        <f>'Christopher-IRA'!F126+'Carley-IRA'!F126</f>
        <v>0</v>
      </c>
      <c r="G126" s="13">
        <f>'Christopher-IRA'!G126+'Carley-IRA'!G126</f>
        <v>0</v>
      </c>
      <c r="H126" s="13">
        <f>'Christopher-IRA'!H126+'Carley-IRA'!H126</f>
        <v>0</v>
      </c>
      <c r="I126" s="13">
        <f>'Christopher-IRA'!I126+'Carley-IRA'!I126</f>
        <v>0</v>
      </c>
      <c r="J126" s="13">
        <f>'Christopher-IRA'!J126+'Carley-IRA'!J126</f>
        <v>189.10368373619121</v>
      </c>
      <c r="K126" s="13">
        <f>'Christopher-IRA'!K126+'Carley-IRA'!K126</f>
        <v>0</v>
      </c>
      <c r="L126" s="13">
        <f>'Christopher-IRA'!L126+'Carley-IRA'!L126</f>
        <v>10000</v>
      </c>
      <c r="M126" s="13">
        <f>'Christopher-IRA'!M126+'Carley-IRA'!M126</f>
        <v>551.81165776789817</v>
      </c>
      <c r="N126" s="8">
        <f t="shared" si="31"/>
        <v>19099.472057355317</v>
      </c>
    </row>
    <row r="127" spans="1:14" x14ac:dyDescent="0.25">
      <c r="A127" s="11">
        <v>39202</v>
      </c>
      <c r="B127" s="5">
        <f t="shared" si="28"/>
        <v>40</v>
      </c>
      <c r="C127" s="5">
        <f t="shared" si="29"/>
        <v>15</v>
      </c>
      <c r="D127" s="5">
        <f t="shared" si="30"/>
        <v>12</v>
      </c>
      <c r="E127" s="13">
        <f>'Christopher-IRA'!E127+'Carley-IRA'!E127</f>
        <v>0</v>
      </c>
      <c r="F127" s="13">
        <f>'Christopher-IRA'!F127+'Carley-IRA'!F127</f>
        <v>0</v>
      </c>
      <c r="G127" s="13">
        <f>'Christopher-IRA'!G127+'Carley-IRA'!G127</f>
        <v>0</v>
      </c>
      <c r="H127" s="13">
        <f>'Christopher-IRA'!H127+'Carley-IRA'!H127</f>
        <v>0</v>
      </c>
      <c r="I127" s="13">
        <f>'Christopher-IRA'!I127+'Carley-IRA'!I127</f>
        <v>0</v>
      </c>
      <c r="J127" s="13">
        <f>'Christopher-IRA'!J127+'Carley-IRA'!J127</f>
        <v>190.99472057355314</v>
      </c>
      <c r="K127" s="13">
        <f>'Christopher-IRA'!K127+'Carley-IRA'!K127</f>
        <v>0</v>
      </c>
      <c r="L127" s="13">
        <f>'Christopher-IRA'!L127+'Carley-IRA'!L127</f>
        <v>10000</v>
      </c>
      <c r="M127" s="13">
        <f>'Christopher-IRA'!M127+'Carley-IRA'!M127</f>
        <v>742.80637834145136</v>
      </c>
      <c r="N127" s="8">
        <f t="shared" si="31"/>
        <v>19290.466777928868</v>
      </c>
    </row>
    <row r="128" spans="1:14" x14ac:dyDescent="0.25">
      <c r="A128" s="11">
        <v>39233</v>
      </c>
      <c r="B128" s="5">
        <f t="shared" si="28"/>
        <v>40</v>
      </c>
      <c r="C128" s="5">
        <f t="shared" si="29"/>
        <v>15</v>
      </c>
      <c r="D128" s="5">
        <f t="shared" si="30"/>
        <v>12</v>
      </c>
      <c r="E128" s="13">
        <f>'Christopher-IRA'!E128+'Carley-IRA'!E128</f>
        <v>0</v>
      </c>
      <c r="F128" s="13">
        <f>'Christopher-IRA'!F128+'Carley-IRA'!F128</f>
        <v>0</v>
      </c>
      <c r="G128" s="13">
        <f>'Christopher-IRA'!G128+'Carley-IRA'!G128</f>
        <v>0</v>
      </c>
      <c r="H128" s="13">
        <f>'Christopher-IRA'!H128+'Carley-IRA'!H128</f>
        <v>0</v>
      </c>
      <c r="I128" s="13">
        <f>'Christopher-IRA'!I128+'Carley-IRA'!I128</f>
        <v>0</v>
      </c>
      <c r="J128" s="13">
        <f>'Christopher-IRA'!J128+'Carley-IRA'!J128</f>
        <v>192.90466777928867</v>
      </c>
      <c r="K128" s="13">
        <f>'Christopher-IRA'!K128+'Carley-IRA'!K128</f>
        <v>0</v>
      </c>
      <c r="L128" s="13">
        <f>'Christopher-IRA'!L128+'Carley-IRA'!L128</f>
        <v>10000</v>
      </c>
      <c r="M128" s="13">
        <f>'Christopher-IRA'!M128+'Carley-IRA'!M128</f>
        <v>935.71104612074009</v>
      </c>
      <c r="N128" s="8">
        <f t="shared" si="31"/>
        <v>19483.371445708159</v>
      </c>
    </row>
    <row r="129" spans="1:14" x14ac:dyDescent="0.25">
      <c r="A129" s="11">
        <v>39263</v>
      </c>
      <c r="B129" s="5">
        <f t="shared" si="28"/>
        <v>40</v>
      </c>
      <c r="C129" s="5">
        <f t="shared" si="29"/>
        <v>15</v>
      </c>
      <c r="D129" s="5">
        <f t="shared" si="30"/>
        <v>12</v>
      </c>
      <c r="E129" s="13">
        <f>'Christopher-IRA'!E129+'Carley-IRA'!E129</f>
        <v>0</v>
      </c>
      <c r="F129" s="13">
        <f>'Christopher-IRA'!F129+'Carley-IRA'!F129</f>
        <v>0</v>
      </c>
      <c r="G129" s="13">
        <f>'Christopher-IRA'!G129+'Carley-IRA'!G129</f>
        <v>0</v>
      </c>
      <c r="H129" s="13">
        <f>'Christopher-IRA'!H129+'Carley-IRA'!H129</f>
        <v>0</v>
      </c>
      <c r="I129" s="13">
        <f>'Christopher-IRA'!I129+'Carley-IRA'!I129</f>
        <v>0</v>
      </c>
      <c r="J129" s="13">
        <f>'Christopher-IRA'!J129+'Carley-IRA'!J129</f>
        <v>194.83371445708156</v>
      </c>
      <c r="K129" s="13">
        <f>'Christopher-IRA'!K129+'Carley-IRA'!K129</f>
        <v>0</v>
      </c>
      <c r="L129" s="13">
        <f>'Christopher-IRA'!L129+'Carley-IRA'!L129</f>
        <v>10000</v>
      </c>
      <c r="M129" s="13">
        <f>'Christopher-IRA'!M129+'Carley-IRA'!M129</f>
        <v>1130.5447605778215</v>
      </c>
      <c r="N129" s="8">
        <f t="shared" si="31"/>
        <v>19678.205160165242</v>
      </c>
    </row>
    <row r="130" spans="1:14" x14ac:dyDescent="0.25">
      <c r="A130" s="11">
        <v>39294</v>
      </c>
      <c r="B130" s="5">
        <f t="shared" si="28"/>
        <v>40</v>
      </c>
      <c r="C130" s="5">
        <f t="shared" si="29"/>
        <v>15</v>
      </c>
      <c r="D130" s="5">
        <f t="shared" si="30"/>
        <v>12</v>
      </c>
      <c r="E130" s="13">
        <f>'Christopher-IRA'!E130+'Carley-IRA'!E130</f>
        <v>0</v>
      </c>
      <c r="F130" s="13">
        <f>'Christopher-IRA'!F130+'Carley-IRA'!F130</f>
        <v>0</v>
      </c>
      <c r="G130" s="13">
        <f>'Christopher-IRA'!G130+'Carley-IRA'!G130</f>
        <v>0</v>
      </c>
      <c r="H130" s="13">
        <f>'Christopher-IRA'!H130+'Carley-IRA'!H130</f>
        <v>0</v>
      </c>
      <c r="I130" s="13">
        <f>'Christopher-IRA'!I130+'Carley-IRA'!I130</f>
        <v>0</v>
      </c>
      <c r="J130" s="13">
        <f>'Christopher-IRA'!J130+'Carley-IRA'!J130</f>
        <v>196.78205160165237</v>
      </c>
      <c r="K130" s="13">
        <f>'Christopher-IRA'!K130+'Carley-IRA'!K130</f>
        <v>0</v>
      </c>
      <c r="L130" s="13">
        <f>'Christopher-IRA'!L130+'Carley-IRA'!L130</f>
        <v>10000</v>
      </c>
      <c r="M130" s="13">
        <f>'Christopher-IRA'!M130+'Carley-IRA'!M130</f>
        <v>1327.326812179474</v>
      </c>
      <c r="N130" s="8">
        <f t="shared" si="31"/>
        <v>19874.987211766893</v>
      </c>
    </row>
    <row r="131" spans="1:14" x14ac:dyDescent="0.25">
      <c r="A131" s="11">
        <v>39325</v>
      </c>
      <c r="B131" s="5">
        <f t="shared" si="28"/>
        <v>40</v>
      </c>
      <c r="C131" s="5">
        <f t="shared" si="29"/>
        <v>15</v>
      </c>
      <c r="D131" s="5">
        <f t="shared" si="30"/>
        <v>12</v>
      </c>
      <c r="E131" s="13">
        <f>'Christopher-IRA'!E131+'Carley-IRA'!E131</f>
        <v>0</v>
      </c>
      <c r="F131" s="13">
        <f>'Christopher-IRA'!F131+'Carley-IRA'!F131</f>
        <v>0</v>
      </c>
      <c r="G131" s="13">
        <f>'Christopher-IRA'!G131+'Carley-IRA'!G131</f>
        <v>0</v>
      </c>
      <c r="H131" s="13">
        <f>'Christopher-IRA'!H131+'Carley-IRA'!H131</f>
        <v>0</v>
      </c>
      <c r="I131" s="13">
        <f>'Christopher-IRA'!I131+'Carley-IRA'!I131</f>
        <v>0</v>
      </c>
      <c r="J131" s="13">
        <f>'Christopher-IRA'!J131+'Carley-IRA'!J131</f>
        <v>198.74987211766887</v>
      </c>
      <c r="K131" s="13">
        <f>'Christopher-IRA'!K131+'Carley-IRA'!K131</f>
        <v>0</v>
      </c>
      <c r="L131" s="13">
        <f>'Christopher-IRA'!L131+'Carley-IRA'!L131</f>
        <v>10000</v>
      </c>
      <c r="M131" s="13">
        <f>'Christopher-IRA'!M131+'Carley-IRA'!M131</f>
        <v>1526.0766842971427</v>
      </c>
      <c r="N131" s="8">
        <f t="shared" si="31"/>
        <v>20073.73708388456</v>
      </c>
    </row>
    <row r="132" spans="1:14" x14ac:dyDescent="0.25">
      <c r="A132" s="11">
        <v>39355</v>
      </c>
      <c r="B132" s="5">
        <f t="shared" si="28"/>
        <v>40</v>
      </c>
      <c r="C132" s="5">
        <f t="shared" si="29"/>
        <v>15</v>
      </c>
      <c r="D132" s="5">
        <f t="shared" si="30"/>
        <v>12</v>
      </c>
      <c r="E132" s="13">
        <f>'Christopher-IRA'!E132+'Carley-IRA'!E132</f>
        <v>0</v>
      </c>
      <c r="F132" s="13">
        <f>'Christopher-IRA'!F132+'Carley-IRA'!F132</f>
        <v>0</v>
      </c>
      <c r="G132" s="13">
        <f>'Christopher-IRA'!G132+'Carley-IRA'!G132</f>
        <v>0</v>
      </c>
      <c r="H132" s="13">
        <f>'Christopher-IRA'!H132+'Carley-IRA'!H132</f>
        <v>0</v>
      </c>
      <c r="I132" s="13">
        <f>'Christopher-IRA'!I132+'Carley-IRA'!I132</f>
        <v>0</v>
      </c>
      <c r="J132" s="13">
        <f>'Christopher-IRA'!J132+'Carley-IRA'!J132</f>
        <v>200.73737083884558</v>
      </c>
      <c r="K132" s="13">
        <f>'Christopher-IRA'!K132+'Carley-IRA'!K132</f>
        <v>0</v>
      </c>
      <c r="L132" s="13">
        <f>'Christopher-IRA'!L132+'Carley-IRA'!L132</f>
        <v>10000</v>
      </c>
      <c r="M132" s="13">
        <f>'Christopher-IRA'!M132+'Carley-IRA'!M132</f>
        <v>1726.8140551359884</v>
      </c>
      <c r="N132" s="8">
        <f t="shared" si="31"/>
        <v>20274.474454723404</v>
      </c>
    </row>
    <row r="133" spans="1:14" x14ac:dyDescent="0.25">
      <c r="A133" s="11">
        <v>39386</v>
      </c>
      <c r="B133" s="5">
        <f t="shared" si="28"/>
        <v>40</v>
      </c>
      <c r="C133" s="5">
        <f t="shared" si="29"/>
        <v>15</v>
      </c>
      <c r="D133" s="5">
        <f t="shared" si="30"/>
        <v>12</v>
      </c>
      <c r="E133" s="13">
        <f>'Christopher-IRA'!E133+'Carley-IRA'!E133</f>
        <v>0</v>
      </c>
      <c r="F133" s="13">
        <f>'Christopher-IRA'!F133+'Carley-IRA'!F133</f>
        <v>0</v>
      </c>
      <c r="G133" s="13">
        <f>'Christopher-IRA'!G133+'Carley-IRA'!G133</f>
        <v>0</v>
      </c>
      <c r="H133" s="13">
        <f>'Christopher-IRA'!H133+'Carley-IRA'!H133</f>
        <v>0</v>
      </c>
      <c r="I133" s="13">
        <f>'Christopher-IRA'!I133+'Carley-IRA'!I133</f>
        <v>0</v>
      </c>
      <c r="J133" s="13">
        <f>'Christopher-IRA'!J133+'Carley-IRA'!J133</f>
        <v>202.74474454723401</v>
      </c>
      <c r="K133" s="13">
        <f>'Christopher-IRA'!K133+'Carley-IRA'!K133</f>
        <v>0</v>
      </c>
      <c r="L133" s="13">
        <f>'Christopher-IRA'!L133+'Carley-IRA'!L133</f>
        <v>10000</v>
      </c>
      <c r="M133" s="13">
        <f>'Christopher-IRA'!M133+'Carley-IRA'!M133</f>
        <v>1929.5587996832223</v>
      </c>
      <c r="N133" s="8">
        <f t="shared" si="31"/>
        <v>20477.219199270639</v>
      </c>
    </row>
    <row r="134" spans="1:14" x14ac:dyDescent="0.25">
      <c r="A134" s="11">
        <v>39416</v>
      </c>
      <c r="B134" s="5">
        <f t="shared" ref="B134:B149" si="32">ROUND((A134-$B$1-210)/365,0)</f>
        <v>40</v>
      </c>
      <c r="C134" s="5">
        <f t="shared" ref="C134:C149" si="33">ROUND((A134-$C$1-210)/365,0)</f>
        <v>15</v>
      </c>
      <c r="D134" s="5">
        <f t="shared" ref="D134:D149" si="34">ROUND((A134-$D$1-210)/365,0)</f>
        <v>12</v>
      </c>
      <c r="E134" s="13">
        <f>'Christopher-IRA'!E134+'Carley-IRA'!E134</f>
        <v>0</v>
      </c>
      <c r="F134" s="13">
        <f>'Christopher-IRA'!F134+'Carley-IRA'!F134</f>
        <v>0</v>
      </c>
      <c r="G134" s="13">
        <f>'Christopher-IRA'!G134+'Carley-IRA'!G134</f>
        <v>0</v>
      </c>
      <c r="H134" s="13">
        <f>'Christopher-IRA'!H134+'Carley-IRA'!H134</f>
        <v>0</v>
      </c>
      <c r="I134" s="13">
        <f>'Christopher-IRA'!I134+'Carley-IRA'!I134</f>
        <v>0</v>
      </c>
      <c r="J134" s="13">
        <f>'Christopher-IRA'!J134+'Carley-IRA'!J134</f>
        <v>204.77219199270638</v>
      </c>
      <c r="K134" s="13">
        <f>'Christopher-IRA'!K134+'Carley-IRA'!K134</f>
        <v>0</v>
      </c>
      <c r="L134" s="13">
        <f>'Christopher-IRA'!L134+'Carley-IRA'!L134</f>
        <v>10000</v>
      </c>
      <c r="M134" s="13">
        <f>'Christopher-IRA'!M134+'Carley-IRA'!M134</f>
        <v>2134.330991675929</v>
      </c>
      <c r="N134" s="8">
        <f t="shared" si="31"/>
        <v>20681.991391263346</v>
      </c>
    </row>
    <row r="135" spans="1:14" x14ac:dyDescent="0.25">
      <c r="A135" s="11">
        <v>39447</v>
      </c>
      <c r="B135" s="5">
        <f t="shared" si="32"/>
        <v>40</v>
      </c>
      <c r="C135" s="5">
        <f t="shared" si="33"/>
        <v>15</v>
      </c>
      <c r="D135" s="5">
        <f t="shared" si="34"/>
        <v>12</v>
      </c>
      <c r="E135" s="13">
        <f>'Christopher-IRA'!E135+'Carley-IRA'!E135</f>
        <v>0</v>
      </c>
      <c r="F135" s="13">
        <f>'Christopher-IRA'!F135+'Carley-IRA'!F135</f>
        <v>0</v>
      </c>
      <c r="G135" s="13">
        <f>'Christopher-IRA'!G135+'Carley-IRA'!G135</f>
        <v>0</v>
      </c>
      <c r="H135" s="13">
        <f>'Christopher-IRA'!H135+'Carley-IRA'!H135</f>
        <v>0</v>
      </c>
      <c r="I135" s="13">
        <f>'Christopher-IRA'!I135+'Carley-IRA'!I135</f>
        <v>0</v>
      </c>
      <c r="J135" s="13">
        <f>'Christopher-IRA'!J135+'Carley-IRA'!J135</f>
        <v>206.81991391263344</v>
      </c>
      <c r="K135" s="13">
        <f>'Christopher-IRA'!K135+'Carley-IRA'!K135</f>
        <v>0</v>
      </c>
      <c r="L135" s="13">
        <f>'Christopher-IRA'!L135+'Carley-IRA'!L135</f>
        <v>10000</v>
      </c>
      <c r="M135" s="13">
        <f>'Christopher-IRA'!M135+'Carley-IRA'!M135</f>
        <v>2341.1509055885626</v>
      </c>
      <c r="N135" s="8">
        <f t="shared" si="31"/>
        <v>20888.811305175979</v>
      </c>
    </row>
    <row r="136" spans="1:14" x14ac:dyDescent="0.25">
      <c r="A136" s="11">
        <v>39478</v>
      </c>
      <c r="B136" s="5">
        <f t="shared" si="32"/>
        <v>40</v>
      </c>
      <c r="C136" s="5">
        <f t="shared" si="33"/>
        <v>15</v>
      </c>
      <c r="D136" s="5">
        <f t="shared" si="34"/>
        <v>12</v>
      </c>
      <c r="E136" s="13">
        <f>'Christopher-IRA'!E136+'Carley-IRA'!E136</f>
        <v>1000</v>
      </c>
      <c r="F136" s="13">
        <f>'Christopher-IRA'!F136+'Carley-IRA'!F136</f>
        <v>0</v>
      </c>
      <c r="G136" s="13">
        <f>'Christopher-IRA'!G136+'Carley-IRA'!G136</f>
        <v>0</v>
      </c>
      <c r="H136" s="13">
        <f>'Christopher-IRA'!H136+'Carley-IRA'!H136</f>
        <v>0</v>
      </c>
      <c r="I136" s="13">
        <f>'Christopher-IRA'!I136+'Carley-IRA'!I136</f>
        <v>0</v>
      </c>
      <c r="J136" s="13">
        <f>'Christopher-IRA'!J136+'Carley-IRA'!J136</f>
        <v>208.88811305175977</v>
      </c>
      <c r="K136" s="13">
        <f>'Christopher-IRA'!K136+'Carley-IRA'!K136</f>
        <v>0</v>
      </c>
      <c r="L136" s="13">
        <f>'Christopher-IRA'!L136+'Carley-IRA'!L136</f>
        <v>11000</v>
      </c>
      <c r="M136" s="13">
        <f>'Christopher-IRA'!M136+'Carley-IRA'!M136</f>
        <v>208.88811305175977</v>
      </c>
      <c r="N136" s="8">
        <f t="shared" si="31"/>
        <v>22097.699418227738</v>
      </c>
    </row>
    <row r="137" spans="1:14" x14ac:dyDescent="0.25">
      <c r="A137" s="11">
        <v>39507</v>
      </c>
      <c r="B137" s="5">
        <f t="shared" si="32"/>
        <v>40</v>
      </c>
      <c r="C137" s="5">
        <f t="shared" si="33"/>
        <v>15</v>
      </c>
      <c r="D137" s="5">
        <f t="shared" si="34"/>
        <v>13</v>
      </c>
      <c r="E137" s="13">
        <f>'Christopher-IRA'!E137+'Carley-IRA'!E137</f>
        <v>0</v>
      </c>
      <c r="F137" s="13">
        <f>'Christopher-IRA'!F137+'Carley-IRA'!F137</f>
        <v>0</v>
      </c>
      <c r="G137" s="13">
        <f>'Christopher-IRA'!G137+'Carley-IRA'!G137</f>
        <v>0</v>
      </c>
      <c r="H137" s="13">
        <f>'Christopher-IRA'!H137+'Carley-IRA'!H137</f>
        <v>0</v>
      </c>
      <c r="I137" s="13">
        <f>'Christopher-IRA'!I137+'Carley-IRA'!I137</f>
        <v>0</v>
      </c>
      <c r="J137" s="13">
        <f>'Christopher-IRA'!J137+'Carley-IRA'!J137</f>
        <v>220.97699418227739</v>
      </c>
      <c r="K137" s="13">
        <f>'Christopher-IRA'!K137+'Carley-IRA'!K137</f>
        <v>0</v>
      </c>
      <c r="L137" s="13">
        <f>'Christopher-IRA'!L137+'Carley-IRA'!L137</f>
        <v>11000</v>
      </c>
      <c r="M137" s="13">
        <f>'Christopher-IRA'!M137+'Carley-IRA'!M137</f>
        <v>429.86510723403717</v>
      </c>
      <c r="N137" s="8">
        <f t="shared" si="31"/>
        <v>22318.676412410015</v>
      </c>
    </row>
    <row r="138" spans="1:14" x14ac:dyDescent="0.25">
      <c r="A138" s="11">
        <v>39538</v>
      </c>
      <c r="B138" s="5">
        <f t="shared" si="32"/>
        <v>40</v>
      </c>
      <c r="C138" s="5">
        <f t="shared" si="33"/>
        <v>15</v>
      </c>
      <c r="D138" s="5">
        <f t="shared" si="34"/>
        <v>13</v>
      </c>
      <c r="E138" s="13">
        <f>'Christopher-IRA'!E138+'Carley-IRA'!E138</f>
        <v>0</v>
      </c>
      <c r="F138" s="13">
        <f>'Christopher-IRA'!F138+'Carley-IRA'!F138</f>
        <v>0</v>
      </c>
      <c r="G138" s="13">
        <f>'Christopher-IRA'!G138+'Carley-IRA'!G138</f>
        <v>0</v>
      </c>
      <c r="H138" s="13">
        <f>'Christopher-IRA'!H138+'Carley-IRA'!H138</f>
        <v>0</v>
      </c>
      <c r="I138" s="13">
        <f>'Christopher-IRA'!I138+'Carley-IRA'!I138</f>
        <v>0</v>
      </c>
      <c r="J138" s="13">
        <f>'Christopher-IRA'!J138+'Carley-IRA'!J138</f>
        <v>223.18676412410014</v>
      </c>
      <c r="K138" s="13">
        <f>'Christopher-IRA'!K138+'Carley-IRA'!K138</f>
        <v>0</v>
      </c>
      <c r="L138" s="13">
        <f>'Christopher-IRA'!L138+'Carley-IRA'!L138</f>
        <v>11000</v>
      </c>
      <c r="M138" s="13">
        <f>'Christopher-IRA'!M138+'Carley-IRA'!M138</f>
        <v>653.0518713581373</v>
      </c>
      <c r="N138" s="8">
        <f t="shared" si="31"/>
        <v>22541.863176534116</v>
      </c>
    </row>
    <row r="139" spans="1:14" x14ac:dyDescent="0.25">
      <c r="A139" s="11">
        <v>39568</v>
      </c>
      <c r="B139" s="5">
        <f t="shared" si="32"/>
        <v>41</v>
      </c>
      <c r="C139" s="5">
        <f t="shared" si="33"/>
        <v>16</v>
      </c>
      <c r="D139" s="5">
        <f t="shared" si="34"/>
        <v>13</v>
      </c>
      <c r="E139" s="13">
        <f>'Christopher-IRA'!E139+'Carley-IRA'!E139</f>
        <v>0</v>
      </c>
      <c r="F139" s="13">
        <f>'Christopher-IRA'!F139+'Carley-IRA'!F139</f>
        <v>0</v>
      </c>
      <c r="G139" s="13">
        <f>'Christopher-IRA'!G139+'Carley-IRA'!G139</f>
        <v>0</v>
      </c>
      <c r="H139" s="13">
        <f>'Christopher-IRA'!H139+'Carley-IRA'!H139</f>
        <v>0</v>
      </c>
      <c r="I139" s="13">
        <f>'Christopher-IRA'!I139+'Carley-IRA'!I139</f>
        <v>0</v>
      </c>
      <c r="J139" s="13">
        <f>'Christopher-IRA'!J139+'Carley-IRA'!J139</f>
        <v>225.41863176534116</v>
      </c>
      <c r="K139" s="13">
        <f>'Christopher-IRA'!K139+'Carley-IRA'!K139</f>
        <v>0</v>
      </c>
      <c r="L139" s="13">
        <f>'Christopher-IRA'!L139+'Carley-IRA'!L139</f>
        <v>11000</v>
      </c>
      <c r="M139" s="13">
        <f>'Christopher-IRA'!M139+'Carley-IRA'!M139</f>
        <v>878.47050312347847</v>
      </c>
      <c r="N139" s="8">
        <f t="shared" ref="N139:N154" si="35">IF(K139=0,N138+E139+F139+G139+H139+I139+J139,N138+E139+F139+G139+H139+I139+K139)</f>
        <v>22767.281808299456</v>
      </c>
    </row>
    <row r="140" spans="1:14" x14ac:dyDescent="0.25">
      <c r="A140" s="11">
        <v>39599</v>
      </c>
      <c r="B140" s="5">
        <f t="shared" si="32"/>
        <v>41</v>
      </c>
      <c r="C140" s="5">
        <f t="shared" si="33"/>
        <v>16</v>
      </c>
      <c r="D140" s="5">
        <f t="shared" si="34"/>
        <v>13</v>
      </c>
      <c r="E140" s="13">
        <f>'Christopher-IRA'!E140+'Carley-IRA'!E140</f>
        <v>0</v>
      </c>
      <c r="F140" s="13">
        <f>'Christopher-IRA'!F140+'Carley-IRA'!F140</f>
        <v>0</v>
      </c>
      <c r="G140" s="13">
        <f>'Christopher-IRA'!G140+'Carley-IRA'!G140</f>
        <v>0</v>
      </c>
      <c r="H140" s="13">
        <f>'Christopher-IRA'!H140+'Carley-IRA'!H140</f>
        <v>0</v>
      </c>
      <c r="I140" s="13">
        <f>'Christopher-IRA'!I140+'Carley-IRA'!I140</f>
        <v>0</v>
      </c>
      <c r="J140" s="13">
        <f>'Christopher-IRA'!J140+'Carley-IRA'!J140</f>
        <v>227.67281808299458</v>
      </c>
      <c r="K140" s="13">
        <f>'Christopher-IRA'!K140+'Carley-IRA'!K140</f>
        <v>0</v>
      </c>
      <c r="L140" s="13">
        <f>'Christopher-IRA'!L140+'Carley-IRA'!L140</f>
        <v>11000</v>
      </c>
      <c r="M140" s="13">
        <f>'Christopher-IRA'!M140+'Carley-IRA'!M140</f>
        <v>1106.143321206473</v>
      </c>
      <c r="N140" s="8">
        <f t="shared" si="35"/>
        <v>22994.954626382452</v>
      </c>
    </row>
    <row r="141" spans="1:14" x14ac:dyDescent="0.25">
      <c r="A141" s="11">
        <v>39629</v>
      </c>
      <c r="B141" s="5">
        <f t="shared" si="32"/>
        <v>41</v>
      </c>
      <c r="C141" s="5">
        <f t="shared" si="33"/>
        <v>16</v>
      </c>
      <c r="D141" s="5">
        <f t="shared" si="34"/>
        <v>13</v>
      </c>
      <c r="E141" s="13">
        <f>'Christopher-IRA'!E141+'Carley-IRA'!E141</f>
        <v>0</v>
      </c>
      <c r="F141" s="13">
        <f>'Christopher-IRA'!F141+'Carley-IRA'!F141</f>
        <v>0</v>
      </c>
      <c r="G141" s="13">
        <f>'Christopher-IRA'!G141+'Carley-IRA'!G141</f>
        <v>0</v>
      </c>
      <c r="H141" s="13">
        <f>'Christopher-IRA'!H141+'Carley-IRA'!H141</f>
        <v>0</v>
      </c>
      <c r="I141" s="13">
        <f>'Christopher-IRA'!I141+'Carley-IRA'!I141</f>
        <v>0</v>
      </c>
      <c r="J141" s="13">
        <f>'Christopher-IRA'!J141+'Carley-IRA'!J141</f>
        <v>229.94954626382452</v>
      </c>
      <c r="K141" s="13">
        <f>'Christopher-IRA'!K141+'Carley-IRA'!K141</f>
        <v>0</v>
      </c>
      <c r="L141" s="13">
        <f>'Christopher-IRA'!L141+'Carley-IRA'!L141</f>
        <v>11000</v>
      </c>
      <c r="M141" s="13">
        <f>'Christopher-IRA'!M141+'Carley-IRA'!M141</f>
        <v>1336.0928674702977</v>
      </c>
      <c r="N141" s="8">
        <f t="shared" si="35"/>
        <v>23224.904172646278</v>
      </c>
    </row>
    <row r="142" spans="1:14" x14ac:dyDescent="0.25">
      <c r="A142" s="11">
        <v>39660</v>
      </c>
      <c r="B142" s="5">
        <f t="shared" si="32"/>
        <v>41</v>
      </c>
      <c r="C142" s="5">
        <f t="shared" si="33"/>
        <v>16</v>
      </c>
      <c r="D142" s="5">
        <f t="shared" si="34"/>
        <v>13</v>
      </c>
      <c r="E142" s="13">
        <f>'Christopher-IRA'!E142+'Carley-IRA'!E142</f>
        <v>0</v>
      </c>
      <c r="F142" s="13">
        <f>'Christopher-IRA'!F142+'Carley-IRA'!F142</f>
        <v>0</v>
      </c>
      <c r="G142" s="13">
        <f>'Christopher-IRA'!G142+'Carley-IRA'!G142</f>
        <v>0</v>
      </c>
      <c r="H142" s="13">
        <f>'Christopher-IRA'!H142+'Carley-IRA'!H142</f>
        <v>0</v>
      </c>
      <c r="I142" s="13">
        <f>'Christopher-IRA'!I142+'Carley-IRA'!I142</f>
        <v>0</v>
      </c>
      <c r="J142" s="13">
        <f>'Christopher-IRA'!J142+'Carley-IRA'!J142</f>
        <v>232.24904172646279</v>
      </c>
      <c r="K142" s="13">
        <f>'Christopher-IRA'!K142+'Carley-IRA'!K142</f>
        <v>0</v>
      </c>
      <c r="L142" s="13">
        <f>'Christopher-IRA'!L142+'Carley-IRA'!L142</f>
        <v>11000</v>
      </c>
      <c r="M142" s="13">
        <f>'Christopher-IRA'!M142+'Carley-IRA'!M142</f>
        <v>1568.3419091967603</v>
      </c>
      <c r="N142" s="8">
        <f t="shared" si="35"/>
        <v>23457.153214372742</v>
      </c>
    </row>
    <row r="143" spans="1:14" x14ac:dyDescent="0.25">
      <c r="A143" s="11">
        <v>39691</v>
      </c>
      <c r="B143" s="5">
        <f t="shared" si="32"/>
        <v>41</v>
      </c>
      <c r="C143" s="5">
        <f t="shared" si="33"/>
        <v>16</v>
      </c>
      <c r="D143" s="5">
        <f t="shared" si="34"/>
        <v>13</v>
      </c>
      <c r="E143" s="13">
        <f>'Christopher-IRA'!E143+'Carley-IRA'!E143</f>
        <v>0</v>
      </c>
      <c r="F143" s="13">
        <f>'Christopher-IRA'!F143+'Carley-IRA'!F143</f>
        <v>0</v>
      </c>
      <c r="G143" s="13">
        <f>'Christopher-IRA'!G143+'Carley-IRA'!G143</f>
        <v>0</v>
      </c>
      <c r="H143" s="13">
        <f>'Christopher-IRA'!H143+'Carley-IRA'!H143</f>
        <v>0</v>
      </c>
      <c r="I143" s="13">
        <f>'Christopher-IRA'!I143+'Carley-IRA'!I143</f>
        <v>0</v>
      </c>
      <c r="J143" s="13">
        <f>'Christopher-IRA'!J143+'Carley-IRA'!J143</f>
        <v>234.57153214372741</v>
      </c>
      <c r="K143" s="13">
        <f>'Christopher-IRA'!K143+'Carley-IRA'!K143</f>
        <v>0</v>
      </c>
      <c r="L143" s="13">
        <f>'Christopher-IRA'!L143+'Carley-IRA'!L143</f>
        <v>11000</v>
      </c>
      <c r="M143" s="13">
        <f>'Christopher-IRA'!M143+'Carley-IRA'!M143</f>
        <v>1802.9134413404877</v>
      </c>
      <c r="N143" s="8">
        <f t="shared" si="35"/>
        <v>23691.724746516469</v>
      </c>
    </row>
    <row r="144" spans="1:14" x14ac:dyDescent="0.25">
      <c r="A144" s="11">
        <v>39721</v>
      </c>
      <c r="B144" s="5">
        <f t="shared" si="32"/>
        <v>41</v>
      </c>
      <c r="C144" s="5">
        <f t="shared" si="33"/>
        <v>16</v>
      </c>
      <c r="D144" s="5">
        <f t="shared" si="34"/>
        <v>13</v>
      </c>
      <c r="E144" s="13">
        <f>'Christopher-IRA'!E144+'Carley-IRA'!E144</f>
        <v>0</v>
      </c>
      <c r="F144" s="13">
        <f>'Christopher-IRA'!F144+'Carley-IRA'!F144</f>
        <v>0</v>
      </c>
      <c r="G144" s="13">
        <f>'Christopher-IRA'!G144+'Carley-IRA'!G144</f>
        <v>0</v>
      </c>
      <c r="H144" s="13">
        <f>'Christopher-IRA'!H144+'Carley-IRA'!H144</f>
        <v>0</v>
      </c>
      <c r="I144" s="13">
        <f>'Christopher-IRA'!I144+'Carley-IRA'!I144</f>
        <v>0</v>
      </c>
      <c r="J144" s="13">
        <f>'Christopher-IRA'!J144+'Carley-IRA'!J144</f>
        <v>236.91724746516468</v>
      </c>
      <c r="K144" s="13">
        <f>'Christopher-IRA'!K144+'Carley-IRA'!K144</f>
        <v>0</v>
      </c>
      <c r="L144" s="13">
        <f>'Christopher-IRA'!L144+'Carley-IRA'!L144</f>
        <v>11000</v>
      </c>
      <c r="M144" s="13">
        <f>'Christopher-IRA'!M144+'Carley-IRA'!M144</f>
        <v>2039.8306888056525</v>
      </c>
      <c r="N144" s="8">
        <f t="shared" si="35"/>
        <v>23928.641993981633</v>
      </c>
    </row>
    <row r="145" spans="1:14" x14ac:dyDescent="0.25">
      <c r="A145" s="11">
        <v>39752</v>
      </c>
      <c r="B145" s="5">
        <f t="shared" si="32"/>
        <v>41</v>
      </c>
      <c r="C145" s="5">
        <f t="shared" si="33"/>
        <v>16</v>
      </c>
      <c r="D145" s="5">
        <f t="shared" si="34"/>
        <v>13</v>
      </c>
      <c r="E145" s="13">
        <f>'Christopher-IRA'!E145+'Carley-IRA'!E145</f>
        <v>0</v>
      </c>
      <c r="F145" s="13">
        <f>'Christopher-IRA'!F145+'Carley-IRA'!F145</f>
        <v>0</v>
      </c>
      <c r="G145" s="13">
        <f>'Christopher-IRA'!G145+'Carley-IRA'!G145</f>
        <v>0</v>
      </c>
      <c r="H145" s="13">
        <f>'Christopher-IRA'!H145+'Carley-IRA'!H145</f>
        <v>0</v>
      </c>
      <c r="I145" s="13">
        <f>'Christopher-IRA'!I145+'Carley-IRA'!I145</f>
        <v>0</v>
      </c>
      <c r="J145" s="13">
        <f>'Christopher-IRA'!J145+'Carley-IRA'!J145</f>
        <v>239.28641993981637</v>
      </c>
      <c r="K145" s="13">
        <f>'Christopher-IRA'!K145+'Carley-IRA'!K145</f>
        <v>0</v>
      </c>
      <c r="L145" s="13">
        <f>'Christopher-IRA'!L145+'Carley-IRA'!L145</f>
        <v>11000</v>
      </c>
      <c r="M145" s="13">
        <f>'Christopher-IRA'!M145+'Carley-IRA'!M145</f>
        <v>2279.1171087454686</v>
      </c>
      <c r="N145" s="8">
        <f t="shared" si="35"/>
        <v>24167.928413921451</v>
      </c>
    </row>
    <row r="146" spans="1:14" x14ac:dyDescent="0.25">
      <c r="A146" s="11">
        <v>39782</v>
      </c>
      <c r="B146" s="5">
        <f t="shared" si="32"/>
        <v>41</v>
      </c>
      <c r="C146" s="5">
        <f t="shared" si="33"/>
        <v>16</v>
      </c>
      <c r="D146" s="5">
        <f t="shared" si="34"/>
        <v>13</v>
      </c>
      <c r="E146" s="13">
        <f>'Christopher-IRA'!E146+'Carley-IRA'!E146</f>
        <v>0</v>
      </c>
      <c r="F146" s="13">
        <f>'Christopher-IRA'!F146+'Carley-IRA'!F146</f>
        <v>0</v>
      </c>
      <c r="G146" s="13">
        <f>'Christopher-IRA'!G146+'Carley-IRA'!G146</f>
        <v>0</v>
      </c>
      <c r="H146" s="13">
        <f>'Christopher-IRA'!H146+'Carley-IRA'!H146</f>
        <v>0</v>
      </c>
      <c r="I146" s="13">
        <f>'Christopher-IRA'!I146+'Carley-IRA'!I146</f>
        <v>0</v>
      </c>
      <c r="J146" s="13">
        <f>'Christopher-IRA'!J146+'Carley-IRA'!J146</f>
        <v>241.6792841392145</v>
      </c>
      <c r="K146" s="13">
        <f>'Christopher-IRA'!K146+'Carley-IRA'!K146</f>
        <v>0</v>
      </c>
      <c r="L146" s="13">
        <f>'Christopher-IRA'!L146+'Carley-IRA'!L146</f>
        <v>11000</v>
      </c>
      <c r="M146" s="13">
        <f>'Christopher-IRA'!M146+'Carley-IRA'!M146</f>
        <v>2520.796392884683</v>
      </c>
      <c r="N146" s="8">
        <f t="shared" si="35"/>
        <v>24409.607698060667</v>
      </c>
    </row>
    <row r="147" spans="1:14" x14ac:dyDescent="0.25">
      <c r="A147" s="11">
        <v>39813</v>
      </c>
      <c r="B147" s="5">
        <f t="shared" si="32"/>
        <v>41</v>
      </c>
      <c r="C147" s="5">
        <f t="shared" si="33"/>
        <v>16</v>
      </c>
      <c r="D147" s="5">
        <f t="shared" si="34"/>
        <v>13</v>
      </c>
      <c r="E147" s="13">
        <f>'Christopher-IRA'!E147+'Carley-IRA'!E147</f>
        <v>0</v>
      </c>
      <c r="F147" s="13">
        <f>'Christopher-IRA'!F147+'Carley-IRA'!F147</f>
        <v>0</v>
      </c>
      <c r="G147" s="13">
        <f>'Christopher-IRA'!G147+'Carley-IRA'!G147</f>
        <v>0</v>
      </c>
      <c r="H147" s="13">
        <f>'Christopher-IRA'!H147+'Carley-IRA'!H147</f>
        <v>0</v>
      </c>
      <c r="I147" s="13">
        <f>'Christopher-IRA'!I147+'Carley-IRA'!I147</f>
        <v>0</v>
      </c>
      <c r="J147" s="13">
        <f>'Christopher-IRA'!J147+'Carley-IRA'!J147</f>
        <v>244.09607698060665</v>
      </c>
      <c r="K147" s="13">
        <f>'Christopher-IRA'!K147+'Carley-IRA'!K147</f>
        <v>0</v>
      </c>
      <c r="L147" s="13">
        <f>'Christopher-IRA'!L147+'Carley-IRA'!L147</f>
        <v>11000</v>
      </c>
      <c r="M147" s="13">
        <f>'Christopher-IRA'!M147+'Carley-IRA'!M147</f>
        <v>2764.89246986529</v>
      </c>
      <c r="N147" s="8">
        <f t="shared" si="35"/>
        <v>24653.703775041275</v>
      </c>
    </row>
    <row r="148" spans="1:14" x14ac:dyDescent="0.25">
      <c r="A148" s="11">
        <v>39844</v>
      </c>
      <c r="B148" s="5">
        <f t="shared" si="32"/>
        <v>41</v>
      </c>
      <c r="C148" s="5">
        <f t="shared" si="33"/>
        <v>16</v>
      </c>
      <c r="D148" s="5">
        <f t="shared" si="34"/>
        <v>13</v>
      </c>
      <c r="E148" s="13">
        <f>'Christopher-IRA'!E148+'Carley-IRA'!E148</f>
        <v>1000</v>
      </c>
      <c r="F148" s="13">
        <f>'Christopher-IRA'!F148+'Carley-IRA'!F148</f>
        <v>0</v>
      </c>
      <c r="G148" s="13">
        <f>'Christopher-IRA'!G148+'Carley-IRA'!G148</f>
        <v>0</v>
      </c>
      <c r="H148" s="13">
        <f>'Christopher-IRA'!H148+'Carley-IRA'!H148</f>
        <v>0</v>
      </c>
      <c r="I148" s="13">
        <f>'Christopher-IRA'!I148+'Carley-IRA'!I148</f>
        <v>0</v>
      </c>
      <c r="J148" s="13">
        <f>'Christopher-IRA'!J148+'Carley-IRA'!J148</f>
        <v>246.53703775041271</v>
      </c>
      <c r="K148" s="13">
        <f>'Christopher-IRA'!K148+'Carley-IRA'!K148</f>
        <v>0</v>
      </c>
      <c r="L148" s="13">
        <f>'Christopher-IRA'!L148+'Carley-IRA'!L148</f>
        <v>12000</v>
      </c>
      <c r="M148" s="13">
        <f>'Christopher-IRA'!M148+'Carley-IRA'!M148</f>
        <v>246.53703775041271</v>
      </c>
      <c r="N148" s="8">
        <f t="shared" si="35"/>
        <v>25900.240812791686</v>
      </c>
    </row>
    <row r="149" spans="1:14" x14ac:dyDescent="0.25">
      <c r="A149" s="11">
        <v>39872</v>
      </c>
      <c r="B149" s="5">
        <f t="shared" si="32"/>
        <v>41</v>
      </c>
      <c r="C149" s="5">
        <f t="shared" si="33"/>
        <v>16</v>
      </c>
      <c r="D149" s="5">
        <f t="shared" si="34"/>
        <v>14</v>
      </c>
      <c r="E149" s="13">
        <f>'Christopher-IRA'!E149+'Carley-IRA'!E149</f>
        <v>0</v>
      </c>
      <c r="F149" s="13">
        <f>'Christopher-IRA'!F149+'Carley-IRA'!F149</f>
        <v>0</v>
      </c>
      <c r="G149" s="13">
        <f>'Christopher-IRA'!G149+'Carley-IRA'!G149</f>
        <v>0</v>
      </c>
      <c r="H149" s="13">
        <f>'Christopher-IRA'!H149+'Carley-IRA'!H149</f>
        <v>0</v>
      </c>
      <c r="I149" s="13">
        <f>'Christopher-IRA'!I149+'Carley-IRA'!I149</f>
        <v>0</v>
      </c>
      <c r="J149" s="13">
        <f>'Christopher-IRA'!J149+'Carley-IRA'!J149</f>
        <v>259.00240812791685</v>
      </c>
      <c r="K149" s="13">
        <f>'Christopher-IRA'!K149+'Carley-IRA'!K149</f>
        <v>0</v>
      </c>
      <c r="L149" s="13">
        <f>'Christopher-IRA'!L149+'Carley-IRA'!L149</f>
        <v>12000</v>
      </c>
      <c r="M149" s="13">
        <f>'Christopher-IRA'!M149+'Carley-IRA'!M149</f>
        <v>505.53944587832956</v>
      </c>
      <c r="N149" s="8">
        <f t="shared" si="35"/>
        <v>26159.243220919601</v>
      </c>
    </row>
    <row r="150" spans="1:14" x14ac:dyDescent="0.25">
      <c r="A150" s="11">
        <v>39903</v>
      </c>
      <c r="B150" s="5">
        <f t="shared" ref="B150:B165" si="36">ROUND((A150-$B$1-210)/365,0)</f>
        <v>41</v>
      </c>
      <c r="C150" s="5">
        <f t="shared" ref="C150:C165" si="37">ROUND((A150-$C$1-210)/365,0)</f>
        <v>16</v>
      </c>
      <c r="D150" s="5">
        <f t="shared" ref="D150:D165" si="38">ROUND((A150-$D$1-210)/365,0)</f>
        <v>14</v>
      </c>
      <c r="E150" s="13">
        <f>'Christopher-IRA'!E150+'Carley-IRA'!E150</f>
        <v>0</v>
      </c>
      <c r="F150" s="13">
        <f>'Christopher-IRA'!F150+'Carley-IRA'!F150</f>
        <v>0</v>
      </c>
      <c r="G150" s="13">
        <f>'Christopher-IRA'!G150+'Carley-IRA'!G150</f>
        <v>0</v>
      </c>
      <c r="H150" s="13">
        <f>'Christopher-IRA'!H150+'Carley-IRA'!H150</f>
        <v>0</v>
      </c>
      <c r="I150" s="13">
        <f>'Christopher-IRA'!I150+'Carley-IRA'!I150</f>
        <v>0</v>
      </c>
      <c r="J150" s="13">
        <f>'Christopher-IRA'!J150+'Carley-IRA'!J150</f>
        <v>261.59243220919603</v>
      </c>
      <c r="K150" s="13">
        <f>'Christopher-IRA'!K150+'Carley-IRA'!K150</f>
        <v>0</v>
      </c>
      <c r="L150" s="13">
        <f>'Christopher-IRA'!L150+'Carley-IRA'!L150</f>
        <v>12000</v>
      </c>
      <c r="M150" s="13">
        <f>'Christopher-IRA'!M150+'Carley-IRA'!M150</f>
        <v>767.13187808752559</v>
      </c>
      <c r="N150" s="8">
        <f t="shared" si="35"/>
        <v>26420.835653128797</v>
      </c>
    </row>
    <row r="151" spans="1:14" x14ac:dyDescent="0.25">
      <c r="A151" s="11">
        <v>39933</v>
      </c>
      <c r="B151" s="5">
        <f t="shared" si="36"/>
        <v>42</v>
      </c>
      <c r="C151" s="5">
        <f t="shared" si="37"/>
        <v>17</v>
      </c>
      <c r="D151" s="5">
        <f t="shared" si="38"/>
        <v>14</v>
      </c>
      <c r="E151" s="13">
        <f>'Christopher-IRA'!E151+'Carley-IRA'!E151</f>
        <v>0</v>
      </c>
      <c r="F151" s="13">
        <f>'Christopher-IRA'!F151+'Carley-IRA'!F151</f>
        <v>0</v>
      </c>
      <c r="G151" s="13">
        <f>'Christopher-IRA'!G151+'Carley-IRA'!G151</f>
        <v>0</v>
      </c>
      <c r="H151" s="13">
        <f>'Christopher-IRA'!H151+'Carley-IRA'!H151</f>
        <v>0</v>
      </c>
      <c r="I151" s="13">
        <f>'Christopher-IRA'!I151+'Carley-IRA'!I151</f>
        <v>0</v>
      </c>
      <c r="J151" s="13">
        <f>'Christopher-IRA'!J151+'Carley-IRA'!J151</f>
        <v>264.20835653128802</v>
      </c>
      <c r="K151" s="13">
        <f>'Christopher-IRA'!K151+'Carley-IRA'!K151</f>
        <v>0</v>
      </c>
      <c r="L151" s="13">
        <f>'Christopher-IRA'!L151+'Carley-IRA'!L151</f>
        <v>12000</v>
      </c>
      <c r="M151" s="13">
        <f>'Christopher-IRA'!M151+'Carley-IRA'!M151</f>
        <v>1031.3402346188136</v>
      </c>
      <c r="N151" s="8">
        <f t="shared" si="35"/>
        <v>26685.044009660087</v>
      </c>
    </row>
    <row r="152" spans="1:14" x14ac:dyDescent="0.25">
      <c r="A152" s="11">
        <v>39964</v>
      </c>
      <c r="B152" s="5">
        <f t="shared" si="36"/>
        <v>42</v>
      </c>
      <c r="C152" s="5">
        <f t="shared" si="37"/>
        <v>17</v>
      </c>
      <c r="D152" s="5">
        <f t="shared" si="38"/>
        <v>14</v>
      </c>
      <c r="E152" s="13">
        <f>'Christopher-IRA'!E152+'Carley-IRA'!E152</f>
        <v>0</v>
      </c>
      <c r="F152" s="13">
        <f>'Christopher-IRA'!F152+'Carley-IRA'!F152</f>
        <v>0</v>
      </c>
      <c r="G152" s="13">
        <f>'Christopher-IRA'!G152+'Carley-IRA'!G152</f>
        <v>0</v>
      </c>
      <c r="H152" s="13">
        <f>'Christopher-IRA'!H152+'Carley-IRA'!H152</f>
        <v>0</v>
      </c>
      <c r="I152" s="13">
        <f>'Christopher-IRA'!I152+'Carley-IRA'!I152</f>
        <v>0</v>
      </c>
      <c r="J152" s="13">
        <f>'Christopher-IRA'!J152+'Carley-IRA'!J152</f>
        <v>266.85044009660089</v>
      </c>
      <c r="K152" s="13">
        <f>'Christopher-IRA'!K152+'Carley-IRA'!K152</f>
        <v>0</v>
      </c>
      <c r="L152" s="13">
        <f>'Christopher-IRA'!L152+'Carley-IRA'!L152</f>
        <v>12000</v>
      </c>
      <c r="M152" s="13">
        <f>'Christopher-IRA'!M152+'Carley-IRA'!M152</f>
        <v>1298.1906747154144</v>
      </c>
      <c r="N152" s="8">
        <f t="shared" si="35"/>
        <v>26951.894449756688</v>
      </c>
    </row>
    <row r="153" spans="1:14" x14ac:dyDescent="0.25">
      <c r="A153" s="11">
        <v>39994</v>
      </c>
      <c r="B153" s="5">
        <f t="shared" si="36"/>
        <v>42</v>
      </c>
      <c r="C153" s="5">
        <f t="shared" si="37"/>
        <v>17</v>
      </c>
      <c r="D153" s="5">
        <f t="shared" si="38"/>
        <v>14</v>
      </c>
      <c r="E153" s="13">
        <f>'Christopher-IRA'!E153+'Carley-IRA'!E153</f>
        <v>0</v>
      </c>
      <c r="F153" s="13">
        <f>'Christopher-IRA'!F153+'Carley-IRA'!F153</f>
        <v>0</v>
      </c>
      <c r="G153" s="13">
        <f>'Christopher-IRA'!G153+'Carley-IRA'!G153</f>
        <v>0</v>
      </c>
      <c r="H153" s="13">
        <f>'Christopher-IRA'!H153+'Carley-IRA'!H153</f>
        <v>0</v>
      </c>
      <c r="I153" s="13">
        <f>'Christopher-IRA'!I153+'Carley-IRA'!I153</f>
        <v>0</v>
      </c>
      <c r="J153" s="13">
        <f>'Christopher-IRA'!J153+'Carley-IRA'!J153</f>
        <v>269.51894449756691</v>
      </c>
      <c r="K153" s="13">
        <f>'Christopher-IRA'!K153+'Carley-IRA'!K153</f>
        <v>0</v>
      </c>
      <c r="L153" s="13">
        <f>'Christopher-IRA'!L153+'Carley-IRA'!L153</f>
        <v>12000</v>
      </c>
      <c r="M153" s="13">
        <f>'Christopher-IRA'!M153+'Carley-IRA'!M153</f>
        <v>1567.7096192129816</v>
      </c>
      <c r="N153" s="8">
        <f t="shared" si="35"/>
        <v>27221.413394254254</v>
      </c>
    </row>
    <row r="154" spans="1:14" x14ac:dyDescent="0.25">
      <c r="A154" s="11">
        <v>40025</v>
      </c>
      <c r="B154" s="5">
        <f t="shared" si="36"/>
        <v>42</v>
      </c>
      <c r="C154" s="5">
        <f t="shared" si="37"/>
        <v>17</v>
      </c>
      <c r="D154" s="5">
        <f t="shared" si="38"/>
        <v>14</v>
      </c>
      <c r="E154" s="13">
        <f>'Christopher-IRA'!E154+'Carley-IRA'!E154</f>
        <v>0</v>
      </c>
      <c r="F154" s="13">
        <f>'Christopher-IRA'!F154+'Carley-IRA'!F154</f>
        <v>0</v>
      </c>
      <c r="G154" s="13">
        <f>'Christopher-IRA'!G154+'Carley-IRA'!G154</f>
        <v>0</v>
      </c>
      <c r="H154" s="13">
        <f>'Christopher-IRA'!H154+'Carley-IRA'!H154</f>
        <v>0</v>
      </c>
      <c r="I154" s="13">
        <f>'Christopher-IRA'!I154+'Carley-IRA'!I154</f>
        <v>0</v>
      </c>
      <c r="J154" s="13">
        <f>'Christopher-IRA'!J154+'Carley-IRA'!J154</f>
        <v>272.21413394254256</v>
      </c>
      <c r="K154" s="13">
        <f>'Christopher-IRA'!K154+'Carley-IRA'!K154</f>
        <v>0</v>
      </c>
      <c r="L154" s="13">
        <f>'Christopher-IRA'!L154+'Carley-IRA'!L154</f>
        <v>12000</v>
      </c>
      <c r="M154" s="13">
        <f>'Christopher-IRA'!M154+'Carley-IRA'!M154</f>
        <v>1839.9237531555241</v>
      </c>
      <c r="N154" s="8">
        <f t="shared" si="35"/>
        <v>27493.627528196797</v>
      </c>
    </row>
    <row r="155" spans="1:14" x14ac:dyDescent="0.25">
      <c r="A155" s="11">
        <v>40056</v>
      </c>
      <c r="B155" s="5">
        <f t="shared" si="36"/>
        <v>42</v>
      </c>
      <c r="C155" s="5">
        <f t="shared" si="37"/>
        <v>17</v>
      </c>
      <c r="D155" s="5">
        <f t="shared" si="38"/>
        <v>14</v>
      </c>
      <c r="E155" s="13">
        <f>'Christopher-IRA'!E155+'Carley-IRA'!E155</f>
        <v>0</v>
      </c>
      <c r="F155" s="13">
        <f>'Christopher-IRA'!F155+'Carley-IRA'!F155</f>
        <v>0</v>
      </c>
      <c r="G155" s="13">
        <f>'Christopher-IRA'!G155+'Carley-IRA'!G155</f>
        <v>0</v>
      </c>
      <c r="H155" s="13">
        <f>'Christopher-IRA'!H155+'Carley-IRA'!H155</f>
        <v>0</v>
      </c>
      <c r="I155" s="13">
        <f>'Christopher-IRA'!I155+'Carley-IRA'!I155</f>
        <v>0</v>
      </c>
      <c r="J155" s="13">
        <f>'Christopher-IRA'!J155+'Carley-IRA'!J155</f>
        <v>274.93627528196805</v>
      </c>
      <c r="K155" s="13">
        <f>'Christopher-IRA'!K155+'Carley-IRA'!K155</f>
        <v>0</v>
      </c>
      <c r="L155" s="13">
        <f>'Christopher-IRA'!L155+'Carley-IRA'!L155</f>
        <v>12000</v>
      </c>
      <c r="M155" s="13">
        <f>'Christopher-IRA'!M155+'Carley-IRA'!M155</f>
        <v>2114.860028437492</v>
      </c>
      <c r="N155" s="8">
        <f t="shared" ref="N155:N170" si="39">IF(K155=0,N154+E155+F155+G155+H155+I155+J155,N154+E155+F155+G155+H155+I155+K155)</f>
        <v>27768.563803478766</v>
      </c>
    </row>
    <row r="156" spans="1:14" x14ac:dyDescent="0.25">
      <c r="A156" s="11">
        <v>40086</v>
      </c>
      <c r="B156" s="5">
        <f t="shared" si="36"/>
        <v>42</v>
      </c>
      <c r="C156" s="5">
        <f t="shared" si="37"/>
        <v>17</v>
      </c>
      <c r="D156" s="5">
        <f t="shared" si="38"/>
        <v>14</v>
      </c>
      <c r="E156" s="13">
        <f>'Christopher-IRA'!E156+'Carley-IRA'!E156</f>
        <v>0</v>
      </c>
      <c r="F156" s="13">
        <f>'Christopher-IRA'!F156+'Carley-IRA'!F156</f>
        <v>0</v>
      </c>
      <c r="G156" s="13">
        <f>'Christopher-IRA'!G156+'Carley-IRA'!G156</f>
        <v>0</v>
      </c>
      <c r="H156" s="13">
        <f>'Christopher-IRA'!H156+'Carley-IRA'!H156</f>
        <v>0</v>
      </c>
      <c r="I156" s="13">
        <f>'Christopher-IRA'!I156+'Carley-IRA'!I156</f>
        <v>0</v>
      </c>
      <c r="J156" s="13">
        <f>'Christopher-IRA'!J156+'Carley-IRA'!J156</f>
        <v>277.68563803478764</v>
      </c>
      <c r="K156" s="13">
        <f>'Christopher-IRA'!K156+'Carley-IRA'!K156</f>
        <v>0</v>
      </c>
      <c r="L156" s="13">
        <f>'Christopher-IRA'!L156+'Carley-IRA'!L156</f>
        <v>12000</v>
      </c>
      <c r="M156" s="13">
        <f>'Christopher-IRA'!M156+'Carley-IRA'!M156</f>
        <v>2392.5456664722797</v>
      </c>
      <c r="N156" s="8">
        <f t="shared" si="39"/>
        <v>28046.249441513555</v>
      </c>
    </row>
    <row r="157" spans="1:14" x14ac:dyDescent="0.25">
      <c r="A157" s="11">
        <v>40117</v>
      </c>
      <c r="B157" s="5">
        <f t="shared" si="36"/>
        <v>42</v>
      </c>
      <c r="C157" s="5">
        <f t="shared" si="37"/>
        <v>17</v>
      </c>
      <c r="D157" s="5">
        <f t="shared" si="38"/>
        <v>14</v>
      </c>
      <c r="E157" s="13">
        <f>'Christopher-IRA'!E157+'Carley-IRA'!E157</f>
        <v>0</v>
      </c>
      <c r="F157" s="13">
        <f>'Christopher-IRA'!F157+'Carley-IRA'!F157</f>
        <v>0</v>
      </c>
      <c r="G157" s="13">
        <f>'Christopher-IRA'!G157+'Carley-IRA'!G157</f>
        <v>0</v>
      </c>
      <c r="H157" s="13">
        <f>'Christopher-IRA'!H157+'Carley-IRA'!H157</f>
        <v>0</v>
      </c>
      <c r="I157" s="13">
        <f>'Christopher-IRA'!I157+'Carley-IRA'!I157</f>
        <v>0</v>
      </c>
      <c r="J157" s="13">
        <f>'Christopher-IRA'!J157+'Carley-IRA'!J157</f>
        <v>280.46249441513555</v>
      </c>
      <c r="K157" s="13">
        <f>'Christopher-IRA'!K157+'Carley-IRA'!K157</f>
        <v>0</v>
      </c>
      <c r="L157" s="13">
        <f>'Christopher-IRA'!L157+'Carley-IRA'!L157</f>
        <v>12000</v>
      </c>
      <c r="M157" s="13">
        <f>'Christopher-IRA'!M157+'Carley-IRA'!M157</f>
        <v>2673.0081608874152</v>
      </c>
      <c r="N157" s="8">
        <f t="shared" si="39"/>
        <v>28326.711935928692</v>
      </c>
    </row>
    <row r="158" spans="1:14" x14ac:dyDescent="0.25">
      <c r="A158" s="11">
        <v>40147</v>
      </c>
      <c r="B158" s="5">
        <f t="shared" si="36"/>
        <v>42</v>
      </c>
      <c r="C158" s="5">
        <f t="shared" si="37"/>
        <v>17</v>
      </c>
      <c r="D158" s="5">
        <f t="shared" si="38"/>
        <v>14</v>
      </c>
      <c r="E158" s="13">
        <f>'Christopher-IRA'!E158+'Carley-IRA'!E158</f>
        <v>0</v>
      </c>
      <c r="F158" s="13">
        <f>'Christopher-IRA'!F158+'Carley-IRA'!F158</f>
        <v>0</v>
      </c>
      <c r="G158" s="13">
        <f>'Christopher-IRA'!G158+'Carley-IRA'!G158</f>
        <v>0</v>
      </c>
      <c r="H158" s="13">
        <f>'Christopher-IRA'!H158+'Carley-IRA'!H158</f>
        <v>0</v>
      </c>
      <c r="I158" s="13">
        <f>'Christopher-IRA'!I158+'Carley-IRA'!I158</f>
        <v>0</v>
      </c>
      <c r="J158" s="13">
        <f>'Christopher-IRA'!J158+'Carley-IRA'!J158</f>
        <v>283.26711935928688</v>
      </c>
      <c r="K158" s="13">
        <f>'Christopher-IRA'!K158+'Carley-IRA'!K158</f>
        <v>0</v>
      </c>
      <c r="L158" s="13">
        <f>'Christopher-IRA'!L158+'Carley-IRA'!L158</f>
        <v>12000</v>
      </c>
      <c r="M158" s="13">
        <f>'Christopher-IRA'!M158+'Carley-IRA'!M158</f>
        <v>2956.2752802467021</v>
      </c>
      <c r="N158" s="8">
        <f t="shared" si="39"/>
        <v>28609.979055287979</v>
      </c>
    </row>
    <row r="159" spans="1:14" x14ac:dyDescent="0.25">
      <c r="A159" s="11">
        <v>40178</v>
      </c>
      <c r="B159" s="5">
        <f t="shared" si="36"/>
        <v>42</v>
      </c>
      <c r="C159" s="5">
        <f t="shared" si="37"/>
        <v>17</v>
      </c>
      <c r="D159" s="5">
        <f t="shared" si="38"/>
        <v>14</v>
      </c>
      <c r="E159" s="13">
        <f>'Christopher-IRA'!E159+'Carley-IRA'!E159</f>
        <v>0</v>
      </c>
      <c r="F159" s="13">
        <f>'Christopher-IRA'!F159+'Carley-IRA'!F159</f>
        <v>0</v>
      </c>
      <c r="G159" s="13">
        <f>'Christopher-IRA'!G159+'Carley-IRA'!G159</f>
        <v>0</v>
      </c>
      <c r="H159" s="13">
        <f>'Christopher-IRA'!H159+'Carley-IRA'!H159</f>
        <v>0</v>
      </c>
      <c r="I159" s="13">
        <f>'Christopher-IRA'!I159+'Carley-IRA'!I159</f>
        <v>0</v>
      </c>
      <c r="J159" s="13">
        <f>'Christopher-IRA'!J159+'Carley-IRA'!J159</f>
        <v>286.09979055287977</v>
      </c>
      <c r="K159" s="13">
        <f>'Christopher-IRA'!K159+'Carley-IRA'!K159</f>
        <v>0</v>
      </c>
      <c r="L159" s="13">
        <f>'Christopher-IRA'!L159+'Carley-IRA'!L159</f>
        <v>12000</v>
      </c>
      <c r="M159" s="13">
        <f>'Christopher-IRA'!M159+'Carley-IRA'!M159</f>
        <v>3242.3750707995814</v>
      </c>
      <c r="N159" s="8">
        <f t="shared" si="39"/>
        <v>28896.078845840857</v>
      </c>
    </row>
    <row r="160" spans="1:14" x14ac:dyDescent="0.25">
      <c r="A160" s="11">
        <v>40209</v>
      </c>
      <c r="B160" s="5">
        <f t="shared" si="36"/>
        <v>42</v>
      </c>
      <c r="C160" s="5">
        <f t="shared" si="37"/>
        <v>17</v>
      </c>
      <c r="D160" s="5">
        <f t="shared" si="38"/>
        <v>14</v>
      </c>
      <c r="E160" s="13">
        <f>'Christopher-IRA'!E160+'Carley-IRA'!E160</f>
        <v>500</v>
      </c>
      <c r="F160" s="13">
        <f>'Christopher-IRA'!F160+'Carley-IRA'!F160</f>
        <v>0</v>
      </c>
      <c r="G160" s="13">
        <f>'Christopher-IRA'!G160+'Carley-IRA'!G160</f>
        <v>0</v>
      </c>
      <c r="H160" s="13">
        <f>'Christopher-IRA'!H160+'Carley-IRA'!H160</f>
        <v>0</v>
      </c>
      <c r="I160" s="13">
        <f>'Christopher-IRA'!I160+'Carley-IRA'!I160</f>
        <v>0</v>
      </c>
      <c r="J160" s="13">
        <f>'Christopher-IRA'!J160+'Carley-IRA'!J160</f>
        <v>288.96078845840862</v>
      </c>
      <c r="K160" s="13">
        <f>'Christopher-IRA'!K160+'Carley-IRA'!K160</f>
        <v>0</v>
      </c>
      <c r="L160" s="13">
        <f>'Christopher-IRA'!L160+'Carley-IRA'!L160</f>
        <v>12500</v>
      </c>
      <c r="M160" s="13">
        <f>'Christopher-IRA'!M160+'Carley-IRA'!M160</f>
        <v>288.96078845840862</v>
      </c>
      <c r="N160" s="8">
        <f t="shared" si="39"/>
        <v>29685.039634299264</v>
      </c>
    </row>
    <row r="161" spans="1:14" x14ac:dyDescent="0.25">
      <c r="A161" s="11">
        <v>40237</v>
      </c>
      <c r="B161" s="5">
        <f t="shared" si="36"/>
        <v>42</v>
      </c>
      <c r="C161" s="5">
        <f t="shared" si="37"/>
        <v>17</v>
      </c>
      <c r="D161" s="5">
        <f t="shared" si="38"/>
        <v>15</v>
      </c>
      <c r="E161" s="13">
        <f>'Christopher-IRA'!E161+'Carley-IRA'!E161</f>
        <v>0</v>
      </c>
      <c r="F161" s="13">
        <f>'Christopher-IRA'!F161+'Carley-IRA'!F161</f>
        <v>0</v>
      </c>
      <c r="G161" s="13">
        <f>'Christopher-IRA'!G161+'Carley-IRA'!G161</f>
        <v>0</v>
      </c>
      <c r="H161" s="13">
        <f>'Christopher-IRA'!H161+'Carley-IRA'!H161</f>
        <v>0</v>
      </c>
      <c r="I161" s="13">
        <f>'Christopher-IRA'!I161+'Carley-IRA'!I161</f>
        <v>0</v>
      </c>
      <c r="J161" s="13">
        <f>'Christopher-IRA'!J161+'Carley-IRA'!J161</f>
        <v>296.85039634299267</v>
      </c>
      <c r="K161" s="13">
        <f>'Christopher-IRA'!K161+'Carley-IRA'!K161</f>
        <v>0</v>
      </c>
      <c r="L161" s="13">
        <f>'Christopher-IRA'!L161+'Carley-IRA'!L161</f>
        <v>12500</v>
      </c>
      <c r="M161" s="13">
        <f>'Christopher-IRA'!M161+'Carley-IRA'!M161</f>
        <v>585.81118480140117</v>
      </c>
      <c r="N161" s="8">
        <f t="shared" si="39"/>
        <v>29981.890030642258</v>
      </c>
    </row>
    <row r="162" spans="1:14" x14ac:dyDescent="0.25">
      <c r="A162" s="11">
        <v>40268</v>
      </c>
      <c r="B162" s="5">
        <f t="shared" si="36"/>
        <v>42</v>
      </c>
      <c r="C162" s="5">
        <f t="shared" si="37"/>
        <v>17</v>
      </c>
      <c r="D162" s="5">
        <f t="shared" si="38"/>
        <v>15</v>
      </c>
      <c r="E162" s="13">
        <f>'Christopher-IRA'!E162+'Carley-IRA'!E162</f>
        <v>0</v>
      </c>
      <c r="F162" s="13">
        <f>'Christopher-IRA'!F162+'Carley-IRA'!F162</f>
        <v>0</v>
      </c>
      <c r="G162" s="13">
        <f>'Christopher-IRA'!G162+'Carley-IRA'!G162</f>
        <v>0</v>
      </c>
      <c r="H162" s="13">
        <f>'Christopher-IRA'!H162+'Carley-IRA'!H162</f>
        <v>0</v>
      </c>
      <c r="I162" s="13">
        <f>'Christopher-IRA'!I162+'Carley-IRA'!I162</f>
        <v>0</v>
      </c>
      <c r="J162" s="13">
        <f>'Christopher-IRA'!J162+'Carley-IRA'!J162</f>
        <v>299.81890030642262</v>
      </c>
      <c r="K162" s="13">
        <f>'Christopher-IRA'!K162+'Carley-IRA'!K162</f>
        <v>0</v>
      </c>
      <c r="L162" s="13">
        <f>'Christopher-IRA'!L162+'Carley-IRA'!L162</f>
        <v>12500</v>
      </c>
      <c r="M162" s="13">
        <f>'Christopher-IRA'!M162+'Carley-IRA'!M162</f>
        <v>885.63008510782379</v>
      </c>
      <c r="N162" s="8">
        <f t="shared" si="39"/>
        <v>30281.70893094868</v>
      </c>
    </row>
    <row r="163" spans="1:14" x14ac:dyDescent="0.25">
      <c r="A163" s="11">
        <v>40298</v>
      </c>
      <c r="B163" s="5">
        <f t="shared" si="36"/>
        <v>43</v>
      </c>
      <c r="C163" s="5">
        <f t="shared" si="37"/>
        <v>18</v>
      </c>
      <c r="D163" s="5">
        <f t="shared" si="38"/>
        <v>15</v>
      </c>
      <c r="E163" s="13">
        <f>'Christopher-IRA'!E163+'Carley-IRA'!E163</f>
        <v>500</v>
      </c>
      <c r="F163" s="13">
        <f>'Christopher-IRA'!F163+'Carley-IRA'!F163</f>
        <v>0</v>
      </c>
      <c r="G163" s="13">
        <f>'Christopher-IRA'!G163+'Carley-IRA'!G163</f>
        <v>0</v>
      </c>
      <c r="H163" s="13">
        <f>'Christopher-IRA'!H163+'Carley-IRA'!H163</f>
        <v>0</v>
      </c>
      <c r="I163" s="13">
        <f>'Christopher-IRA'!I163+'Carley-IRA'!I163</f>
        <v>0</v>
      </c>
      <c r="J163" s="13">
        <f>'Christopher-IRA'!J163+'Carley-IRA'!J163</f>
        <v>302.81708930948685</v>
      </c>
      <c r="K163" s="13">
        <f>'Christopher-IRA'!K163+'Carley-IRA'!K163</f>
        <v>0</v>
      </c>
      <c r="L163" s="13">
        <f>'Christopher-IRA'!L163+'Carley-IRA'!L163</f>
        <v>13000</v>
      </c>
      <c r="M163" s="13">
        <f>'Christopher-IRA'!M163+'Carley-IRA'!M163</f>
        <v>1188.4471744173106</v>
      </c>
      <c r="N163" s="8">
        <f t="shared" si="39"/>
        <v>31084.526020258167</v>
      </c>
    </row>
    <row r="164" spans="1:14" x14ac:dyDescent="0.25">
      <c r="A164" s="11">
        <v>40329</v>
      </c>
      <c r="B164" s="5">
        <f t="shared" si="36"/>
        <v>43</v>
      </c>
      <c r="C164" s="5">
        <f t="shared" si="37"/>
        <v>18</v>
      </c>
      <c r="D164" s="5">
        <f t="shared" si="38"/>
        <v>15</v>
      </c>
      <c r="E164" s="13">
        <f>'Christopher-IRA'!E164+'Carley-IRA'!E164</f>
        <v>0</v>
      </c>
      <c r="F164" s="13">
        <f>'Christopher-IRA'!F164+'Carley-IRA'!F164</f>
        <v>0</v>
      </c>
      <c r="G164" s="13">
        <f>'Christopher-IRA'!G164+'Carley-IRA'!G164</f>
        <v>0</v>
      </c>
      <c r="H164" s="13">
        <f>'Christopher-IRA'!H164+'Carley-IRA'!H164</f>
        <v>0</v>
      </c>
      <c r="I164" s="13">
        <f>'Christopher-IRA'!I164+'Carley-IRA'!I164</f>
        <v>0</v>
      </c>
      <c r="J164" s="13">
        <f>'Christopher-IRA'!J164+'Carley-IRA'!J164</f>
        <v>310.8452602025817</v>
      </c>
      <c r="K164" s="13">
        <f>'Christopher-IRA'!K164+'Carley-IRA'!K164</f>
        <v>0</v>
      </c>
      <c r="L164" s="13">
        <f>'Christopher-IRA'!L164+'Carley-IRA'!L164</f>
        <v>13000</v>
      </c>
      <c r="M164" s="13">
        <f>'Christopher-IRA'!M164+'Carley-IRA'!M164</f>
        <v>1499.2924346198922</v>
      </c>
      <c r="N164" s="8">
        <f t="shared" si="39"/>
        <v>31395.371280460749</v>
      </c>
    </row>
    <row r="165" spans="1:14" x14ac:dyDescent="0.25">
      <c r="A165" s="11">
        <v>40359</v>
      </c>
      <c r="B165" s="5">
        <f t="shared" si="36"/>
        <v>43</v>
      </c>
      <c r="C165" s="5">
        <f t="shared" si="37"/>
        <v>18</v>
      </c>
      <c r="D165" s="5">
        <f t="shared" si="38"/>
        <v>15</v>
      </c>
      <c r="E165" s="13">
        <f>'Christopher-IRA'!E165+'Carley-IRA'!E165</f>
        <v>0</v>
      </c>
      <c r="F165" s="13">
        <f>'Christopher-IRA'!F165+'Carley-IRA'!F165</f>
        <v>0</v>
      </c>
      <c r="G165" s="13">
        <f>'Christopher-IRA'!G165+'Carley-IRA'!G165</f>
        <v>0</v>
      </c>
      <c r="H165" s="13">
        <f>'Christopher-IRA'!H165+'Carley-IRA'!H165</f>
        <v>0</v>
      </c>
      <c r="I165" s="13">
        <f>'Christopher-IRA'!I165+'Carley-IRA'!I165</f>
        <v>0</v>
      </c>
      <c r="J165" s="13">
        <f>'Christopher-IRA'!J165+'Carley-IRA'!J165</f>
        <v>313.95371280460751</v>
      </c>
      <c r="K165" s="13">
        <f>'Christopher-IRA'!K165+'Carley-IRA'!K165</f>
        <v>0</v>
      </c>
      <c r="L165" s="13">
        <f>'Christopher-IRA'!L165+'Carley-IRA'!L165</f>
        <v>13000</v>
      </c>
      <c r="M165" s="13">
        <f>'Christopher-IRA'!M165+'Carley-IRA'!M165</f>
        <v>1813.2461474244997</v>
      </c>
      <c r="N165" s="8">
        <f t="shared" si="39"/>
        <v>31709.324993265356</v>
      </c>
    </row>
    <row r="166" spans="1:14" x14ac:dyDescent="0.25">
      <c r="A166" s="11">
        <v>40390</v>
      </c>
      <c r="B166" s="5">
        <f t="shared" ref="B166:B181" si="40">ROUND((A166-$B$1-210)/365,0)</f>
        <v>43</v>
      </c>
      <c r="C166" s="5">
        <f t="shared" ref="C166:C181" si="41">ROUND((A166-$C$1-210)/365,0)</f>
        <v>18</v>
      </c>
      <c r="D166" s="5">
        <f t="shared" ref="D166:D181" si="42">ROUND((A166-$D$1-210)/365,0)</f>
        <v>15</v>
      </c>
      <c r="E166" s="13">
        <f>'Christopher-IRA'!E166+'Carley-IRA'!E166</f>
        <v>0</v>
      </c>
      <c r="F166" s="13">
        <f>'Christopher-IRA'!F166+'Carley-IRA'!F166</f>
        <v>0</v>
      </c>
      <c r="G166" s="13">
        <f>'Christopher-IRA'!G166+'Carley-IRA'!G166</f>
        <v>0</v>
      </c>
      <c r="H166" s="13">
        <f>'Christopher-IRA'!H166+'Carley-IRA'!H166</f>
        <v>0</v>
      </c>
      <c r="I166" s="13">
        <f>'Christopher-IRA'!I166+'Carley-IRA'!I166</f>
        <v>0</v>
      </c>
      <c r="J166" s="13">
        <f>'Christopher-IRA'!J166+'Carley-IRA'!J166</f>
        <v>317.09324993265363</v>
      </c>
      <c r="K166" s="13">
        <f>'Christopher-IRA'!K166+'Carley-IRA'!K166</f>
        <v>0</v>
      </c>
      <c r="L166" s="13">
        <f>'Christopher-IRA'!L166+'Carley-IRA'!L166</f>
        <v>13000</v>
      </c>
      <c r="M166" s="13">
        <f>'Christopher-IRA'!M166+'Carley-IRA'!M166</f>
        <v>2130.3393973571533</v>
      </c>
      <c r="N166" s="8">
        <f t="shared" si="39"/>
        <v>32026.418243198008</v>
      </c>
    </row>
    <row r="167" spans="1:14" x14ac:dyDescent="0.25">
      <c r="A167" s="11">
        <v>40421</v>
      </c>
      <c r="B167" s="5">
        <f t="shared" si="40"/>
        <v>43</v>
      </c>
      <c r="C167" s="5">
        <f t="shared" si="41"/>
        <v>18</v>
      </c>
      <c r="D167" s="5">
        <f t="shared" si="42"/>
        <v>15</v>
      </c>
      <c r="E167" s="13">
        <f>'Christopher-IRA'!E167+'Carley-IRA'!E167</f>
        <v>0</v>
      </c>
      <c r="F167" s="13">
        <f>'Christopher-IRA'!F167+'Carley-IRA'!F167</f>
        <v>0</v>
      </c>
      <c r="G167" s="13">
        <f>'Christopher-IRA'!G167+'Carley-IRA'!G167</f>
        <v>0</v>
      </c>
      <c r="H167" s="13">
        <f>'Christopher-IRA'!H167+'Carley-IRA'!H167</f>
        <v>-2750</v>
      </c>
      <c r="I167" s="13">
        <f>'Christopher-IRA'!I167+'Carley-IRA'!I167</f>
        <v>0</v>
      </c>
      <c r="J167" s="13">
        <f>'Christopher-IRA'!J167+'Carley-IRA'!J167</f>
        <v>320.26418243198015</v>
      </c>
      <c r="K167" s="13">
        <f>'Christopher-IRA'!K167+'Carley-IRA'!K167</f>
        <v>0</v>
      </c>
      <c r="L167" s="13">
        <f>'Christopher-IRA'!L167+'Carley-IRA'!L167</f>
        <v>13000</v>
      </c>
      <c r="M167" s="13">
        <f>'Christopher-IRA'!M167+'Carley-IRA'!M167</f>
        <v>2450.6035797891336</v>
      </c>
      <c r="N167" s="8">
        <f t="shared" si="39"/>
        <v>29596.682425629988</v>
      </c>
    </row>
    <row r="168" spans="1:14" x14ac:dyDescent="0.25">
      <c r="A168" s="11">
        <v>40451</v>
      </c>
      <c r="B168" s="5">
        <f t="shared" si="40"/>
        <v>43</v>
      </c>
      <c r="C168" s="5">
        <f t="shared" si="41"/>
        <v>18</v>
      </c>
      <c r="D168" s="5">
        <f t="shared" si="42"/>
        <v>15</v>
      </c>
      <c r="E168" s="13">
        <f>'Christopher-IRA'!E168+'Carley-IRA'!E168</f>
        <v>0</v>
      </c>
      <c r="F168" s="13">
        <f>'Christopher-IRA'!F168+'Carley-IRA'!F168</f>
        <v>0</v>
      </c>
      <c r="G168" s="13">
        <f>'Christopher-IRA'!G168+'Carley-IRA'!G168</f>
        <v>0</v>
      </c>
      <c r="H168" s="13">
        <f>'Christopher-IRA'!H168+'Carley-IRA'!H168</f>
        <v>-750</v>
      </c>
      <c r="I168" s="13">
        <f>'Christopher-IRA'!I168+'Carley-IRA'!I168</f>
        <v>0</v>
      </c>
      <c r="J168" s="13">
        <f>'Christopher-IRA'!J168+'Carley-IRA'!J168</f>
        <v>295.9668242562999</v>
      </c>
      <c r="K168" s="13">
        <f>'Christopher-IRA'!K168+'Carley-IRA'!K168</f>
        <v>0</v>
      </c>
      <c r="L168" s="13">
        <f>'Christopher-IRA'!L168+'Carley-IRA'!L168</f>
        <v>13000</v>
      </c>
      <c r="M168" s="13">
        <f>'Christopher-IRA'!M168+'Carley-IRA'!M168</f>
        <v>2746.570404045433</v>
      </c>
      <c r="N168" s="8">
        <f t="shared" si="39"/>
        <v>29142.649249886286</v>
      </c>
    </row>
    <row r="169" spans="1:14" x14ac:dyDescent="0.25">
      <c r="A169" s="11">
        <v>40482</v>
      </c>
      <c r="B169" s="5">
        <f t="shared" si="40"/>
        <v>43</v>
      </c>
      <c r="C169" s="5">
        <f t="shared" si="41"/>
        <v>18</v>
      </c>
      <c r="D169" s="5">
        <f t="shared" si="42"/>
        <v>15</v>
      </c>
      <c r="E169" s="13">
        <f>'Christopher-IRA'!E169+'Carley-IRA'!E169</f>
        <v>0</v>
      </c>
      <c r="F169" s="13">
        <f>'Christopher-IRA'!F169+'Carley-IRA'!F169</f>
        <v>0</v>
      </c>
      <c r="G169" s="13">
        <f>'Christopher-IRA'!G169+'Carley-IRA'!G169</f>
        <v>0</v>
      </c>
      <c r="H169" s="13">
        <f>'Christopher-IRA'!H169+'Carley-IRA'!H169</f>
        <v>-750</v>
      </c>
      <c r="I169" s="13">
        <f>'Christopher-IRA'!I169+'Carley-IRA'!I169</f>
        <v>0</v>
      </c>
      <c r="J169" s="13">
        <f>'Christopher-IRA'!J169+'Carley-IRA'!J169</f>
        <v>291.42649249886296</v>
      </c>
      <c r="K169" s="13">
        <f>'Christopher-IRA'!K169+'Carley-IRA'!K169</f>
        <v>0</v>
      </c>
      <c r="L169" s="13">
        <f>'Christopher-IRA'!L169+'Carley-IRA'!L169</f>
        <v>13000</v>
      </c>
      <c r="M169" s="13">
        <f>'Christopher-IRA'!M169+'Carley-IRA'!M169</f>
        <v>3037.9968965442959</v>
      </c>
      <c r="N169" s="8">
        <f t="shared" si="39"/>
        <v>28684.07574238515</v>
      </c>
    </row>
    <row r="170" spans="1:14" x14ac:dyDescent="0.25">
      <c r="A170" s="11">
        <v>40512</v>
      </c>
      <c r="B170" s="5">
        <f t="shared" si="40"/>
        <v>43</v>
      </c>
      <c r="C170" s="5">
        <f t="shared" si="41"/>
        <v>18</v>
      </c>
      <c r="D170" s="5">
        <f t="shared" si="42"/>
        <v>15</v>
      </c>
      <c r="E170" s="13">
        <f>'Christopher-IRA'!E170+'Carley-IRA'!E170</f>
        <v>0</v>
      </c>
      <c r="F170" s="13">
        <f>'Christopher-IRA'!F170+'Carley-IRA'!F170</f>
        <v>0</v>
      </c>
      <c r="G170" s="13">
        <f>'Christopher-IRA'!G170+'Carley-IRA'!G170</f>
        <v>0</v>
      </c>
      <c r="H170" s="13">
        <f>'Christopher-IRA'!H170+'Carley-IRA'!H170</f>
        <v>-750</v>
      </c>
      <c r="I170" s="13">
        <f>'Christopher-IRA'!I170+'Carley-IRA'!I170</f>
        <v>0</v>
      </c>
      <c r="J170" s="13">
        <f>'Christopher-IRA'!J170+'Carley-IRA'!J170</f>
        <v>286.84075742385153</v>
      </c>
      <c r="K170" s="13">
        <f>'Christopher-IRA'!K170+'Carley-IRA'!K170</f>
        <v>0</v>
      </c>
      <c r="L170" s="13">
        <f>'Christopher-IRA'!L170+'Carley-IRA'!L170</f>
        <v>13000</v>
      </c>
      <c r="M170" s="13">
        <f>'Christopher-IRA'!M170+'Carley-IRA'!M170</f>
        <v>3324.8376539681476</v>
      </c>
      <c r="N170" s="8">
        <f t="shared" si="39"/>
        <v>28220.916499809002</v>
      </c>
    </row>
    <row r="171" spans="1:14" x14ac:dyDescent="0.25">
      <c r="A171" s="11">
        <v>40543</v>
      </c>
      <c r="B171" s="5">
        <f t="shared" si="40"/>
        <v>43</v>
      </c>
      <c r="C171" s="5">
        <f t="shared" si="41"/>
        <v>18</v>
      </c>
      <c r="D171" s="5">
        <f t="shared" si="42"/>
        <v>15</v>
      </c>
      <c r="E171" s="13">
        <f>'Christopher-IRA'!E171+'Carley-IRA'!E171</f>
        <v>0</v>
      </c>
      <c r="F171" s="13">
        <f>'Christopher-IRA'!F171+'Carley-IRA'!F171</f>
        <v>0</v>
      </c>
      <c r="G171" s="13">
        <f>'Christopher-IRA'!G171+'Carley-IRA'!G171</f>
        <v>0</v>
      </c>
      <c r="H171" s="13">
        <f>'Christopher-IRA'!H171+'Carley-IRA'!H171</f>
        <v>-750</v>
      </c>
      <c r="I171" s="13">
        <f>'Christopher-IRA'!I171+'Carley-IRA'!I171</f>
        <v>0</v>
      </c>
      <c r="J171" s="13">
        <f>'Christopher-IRA'!J171+'Carley-IRA'!J171</f>
        <v>282.2091649980901</v>
      </c>
      <c r="K171" s="13">
        <f>'Christopher-IRA'!K171+'Carley-IRA'!K171</f>
        <v>0</v>
      </c>
      <c r="L171" s="13">
        <f>'Christopher-IRA'!L171+'Carley-IRA'!L171</f>
        <v>13000</v>
      </c>
      <c r="M171" s="13">
        <f>'Christopher-IRA'!M171+'Carley-IRA'!M171</f>
        <v>3607.0468189662379</v>
      </c>
      <c r="N171" s="8">
        <f t="shared" ref="N171:N186" si="43">IF(K171=0,N170+E171+F171+G171+H171+I171+J171,N170+E171+F171+G171+H171+I171+K171)</f>
        <v>27753.125664807092</v>
      </c>
    </row>
    <row r="172" spans="1:14" x14ac:dyDescent="0.25">
      <c r="A172" s="11">
        <v>40574</v>
      </c>
      <c r="B172" s="5">
        <f t="shared" si="40"/>
        <v>43</v>
      </c>
      <c r="C172" s="5">
        <f t="shared" si="41"/>
        <v>18</v>
      </c>
      <c r="D172" s="5">
        <f t="shared" si="42"/>
        <v>15</v>
      </c>
      <c r="E172" s="13">
        <f>'Christopher-IRA'!E172+'Carley-IRA'!E172</f>
        <v>500</v>
      </c>
      <c r="F172" s="13">
        <f>'Christopher-IRA'!F172+'Carley-IRA'!F172</f>
        <v>0</v>
      </c>
      <c r="G172" s="13">
        <f>'Christopher-IRA'!G172+'Carley-IRA'!G172</f>
        <v>0</v>
      </c>
      <c r="H172" s="13">
        <f>'Christopher-IRA'!H172+'Carley-IRA'!H172</f>
        <v>-2750</v>
      </c>
      <c r="I172" s="13">
        <f>'Christopher-IRA'!I172+'Carley-IRA'!I172</f>
        <v>0</v>
      </c>
      <c r="J172" s="13">
        <f>'Christopher-IRA'!J172+'Carley-IRA'!J172</f>
        <v>277.53125664807101</v>
      </c>
      <c r="K172" s="13">
        <f>'Christopher-IRA'!K172+'Carley-IRA'!K172</f>
        <v>0</v>
      </c>
      <c r="L172" s="13">
        <f>'Christopher-IRA'!L172+'Carley-IRA'!L172</f>
        <v>13500</v>
      </c>
      <c r="M172" s="13">
        <f>'Christopher-IRA'!M172+'Carley-IRA'!M172</f>
        <v>277.53125664807101</v>
      </c>
      <c r="N172" s="8">
        <f t="shared" si="43"/>
        <v>25780.656921455164</v>
      </c>
    </row>
    <row r="173" spans="1:14" x14ac:dyDescent="0.25">
      <c r="A173" s="11">
        <v>40602</v>
      </c>
      <c r="B173" s="5">
        <f t="shared" si="40"/>
        <v>43</v>
      </c>
      <c r="C173" s="5">
        <f t="shared" si="41"/>
        <v>18</v>
      </c>
      <c r="D173" s="5">
        <f t="shared" si="42"/>
        <v>16</v>
      </c>
      <c r="E173" s="13">
        <f>'Christopher-IRA'!E173+'Carley-IRA'!E173</f>
        <v>0</v>
      </c>
      <c r="F173" s="13">
        <f>'Christopher-IRA'!F173+'Carley-IRA'!F173</f>
        <v>0</v>
      </c>
      <c r="G173" s="13">
        <f>'Christopher-IRA'!G173+'Carley-IRA'!G173</f>
        <v>0</v>
      </c>
      <c r="H173" s="13">
        <f>'Christopher-IRA'!H173+'Carley-IRA'!H173</f>
        <v>-750</v>
      </c>
      <c r="I173" s="13">
        <f>'Christopher-IRA'!I173+'Carley-IRA'!I173</f>
        <v>0</v>
      </c>
      <c r="J173" s="13">
        <f>'Christopher-IRA'!J173+'Carley-IRA'!J173</f>
        <v>257.8065692145517</v>
      </c>
      <c r="K173" s="13">
        <f>'Christopher-IRA'!K173+'Carley-IRA'!K173</f>
        <v>0</v>
      </c>
      <c r="L173" s="13">
        <f>'Christopher-IRA'!L173+'Carley-IRA'!L173</f>
        <v>13500</v>
      </c>
      <c r="M173" s="13">
        <f>'Christopher-IRA'!M173+'Carley-IRA'!M173</f>
        <v>535.33782586262271</v>
      </c>
      <c r="N173" s="8">
        <f t="shared" si="43"/>
        <v>25288.463490669714</v>
      </c>
    </row>
    <row r="174" spans="1:14" x14ac:dyDescent="0.25">
      <c r="A174" s="11">
        <v>40633</v>
      </c>
      <c r="B174" s="5">
        <f t="shared" si="40"/>
        <v>43</v>
      </c>
      <c r="C174" s="5">
        <f t="shared" si="41"/>
        <v>18</v>
      </c>
      <c r="D174" s="5">
        <f t="shared" si="42"/>
        <v>16</v>
      </c>
      <c r="E174" s="13">
        <f>'Christopher-IRA'!E174+'Carley-IRA'!E174</f>
        <v>0</v>
      </c>
      <c r="F174" s="13">
        <f>'Christopher-IRA'!F174+'Carley-IRA'!F174</f>
        <v>0</v>
      </c>
      <c r="G174" s="13">
        <f>'Christopher-IRA'!G174+'Carley-IRA'!G174</f>
        <v>0</v>
      </c>
      <c r="H174" s="13">
        <f>'Christopher-IRA'!H174+'Carley-IRA'!H174</f>
        <v>-750</v>
      </c>
      <c r="I174" s="13">
        <f>'Christopher-IRA'!I174+'Carley-IRA'!I174</f>
        <v>0</v>
      </c>
      <c r="J174" s="13">
        <f>'Christopher-IRA'!J174+'Carley-IRA'!J174</f>
        <v>252.88463490669722</v>
      </c>
      <c r="K174" s="13">
        <f>'Christopher-IRA'!K174+'Carley-IRA'!K174</f>
        <v>0</v>
      </c>
      <c r="L174" s="13">
        <f>'Christopher-IRA'!L174+'Carley-IRA'!L174</f>
        <v>13500</v>
      </c>
      <c r="M174" s="13">
        <f>'Christopher-IRA'!M174+'Carley-IRA'!M174</f>
        <v>788.22246076931992</v>
      </c>
      <c r="N174" s="8">
        <f t="shared" si="43"/>
        <v>24791.348125576413</v>
      </c>
    </row>
    <row r="175" spans="1:14" x14ac:dyDescent="0.25">
      <c r="A175" s="11">
        <v>40663</v>
      </c>
      <c r="B175" s="5">
        <f t="shared" si="40"/>
        <v>44</v>
      </c>
      <c r="C175" s="5">
        <f t="shared" si="41"/>
        <v>19</v>
      </c>
      <c r="D175" s="5">
        <f t="shared" si="42"/>
        <v>16</v>
      </c>
      <c r="E175" s="13">
        <f>'Christopher-IRA'!E175+'Carley-IRA'!E175</f>
        <v>0</v>
      </c>
      <c r="F175" s="13">
        <f>'Christopher-IRA'!F175+'Carley-IRA'!F175</f>
        <v>0</v>
      </c>
      <c r="G175" s="13">
        <f>'Christopher-IRA'!G175+'Carley-IRA'!G175</f>
        <v>0</v>
      </c>
      <c r="H175" s="13">
        <f>'Christopher-IRA'!H175+'Carley-IRA'!H175</f>
        <v>-750</v>
      </c>
      <c r="I175" s="13">
        <f>'Christopher-IRA'!I175+'Carley-IRA'!I175</f>
        <v>0</v>
      </c>
      <c r="J175" s="13">
        <f>'Christopher-IRA'!J175+'Carley-IRA'!J175</f>
        <v>247.91348125576417</v>
      </c>
      <c r="K175" s="13">
        <f>'Christopher-IRA'!K175+'Carley-IRA'!K175</f>
        <v>0</v>
      </c>
      <c r="L175" s="13">
        <f>'Christopher-IRA'!L175+'Carley-IRA'!L175</f>
        <v>13500</v>
      </c>
      <c r="M175" s="13">
        <f>'Christopher-IRA'!M175+'Carley-IRA'!M175</f>
        <v>1036.1359420250842</v>
      </c>
      <c r="N175" s="8">
        <f t="shared" si="43"/>
        <v>24289.261606832177</v>
      </c>
    </row>
    <row r="176" spans="1:14" x14ac:dyDescent="0.25">
      <c r="A176" s="11">
        <v>40694</v>
      </c>
      <c r="B176" s="5">
        <f t="shared" si="40"/>
        <v>44</v>
      </c>
      <c r="C176" s="5">
        <f t="shared" si="41"/>
        <v>19</v>
      </c>
      <c r="D176" s="5">
        <f t="shared" si="42"/>
        <v>16</v>
      </c>
      <c r="E176" s="13">
        <f>'Christopher-IRA'!E176+'Carley-IRA'!E176</f>
        <v>0</v>
      </c>
      <c r="F176" s="13">
        <f>'Christopher-IRA'!F176+'Carley-IRA'!F176</f>
        <v>0</v>
      </c>
      <c r="G176" s="13">
        <f>'Christopher-IRA'!G176+'Carley-IRA'!G176</f>
        <v>0</v>
      </c>
      <c r="H176" s="13">
        <f>'Christopher-IRA'!H176+'Carley-IRA'!H176</f>
        <v>-750</v>
      </c>
      <c r="I176" s="13">
        <f>'Christopher-IRA'!I176+'Carley-IRA'!I176</f>
        <v>0</v>
      </c>
      <c r="J176" s="13">
        <f>'Christopher-IRA'!J176+'Carley-IRA'!J176</f>
        <v>242.89261606832184</v>
      </c>
      <c r="K176" s="13">
        <f>'Christopher-IRA'!K176+'Carley-IRA'!K176</f>
        <v>0</v>
      </c>
      <c r="L176" s="13">
        <f>'Christopher-IRA'!L176+'Carley-IRA'!L176</f>
        <v>13500</v>
      </c>
      <c r="M176" s="13">
        <f>'Christopher-IRA'!M176+'Carley-IRA'!M176</f>
        <v>1279.028558093406</v>
      </c>
      <c r="N176" s="8">
        <f t="shared" si="43"/>
        <v>23782.154222900499</v>
      </c>
    </row>
    <row r="177" spans="1:14" x14ac:dyDescent="0.25">
      <c r="A177" s="11">
        <v>40724</v>
      </c>
      <c r="B177" s="5">
        <f t="shared" si="40"/>
        <v>44</v>
      </c>
      <c r="C177" s="5">
        <f t="shared" si="41"/>
        <v>19</v>
      </c>
      <c r="D177" s="5">
        <f t="shared" si="42"/>
        <v>16</v>
      </c>
      <c r="E177" s="13">
        <f>'Christopher-IRA'!E177+'Carley-IRA'!E177</f>
        <v>0</v>
      </c>
      <c r="F177" s="13">
        <f>'Christopher-IRA'!F177+'Carley-IRA'!F177</f>
        <v>0</v>
      </c>
      <c r="G177" s="13">
        <f>'Christopher-IRA'!G177+'Carley-IRA'!G177</f>
        <v>0</v>
      </c>
      <c r="H177" s="13">
        <f>'Christopher-IRA'!H177+'Carley-IRA'!H177</f>
        <v>0</v>
      </c>
      <c r="I177" s="13">
        <f>'Christopher-IRA'!I177+'Carley-IRA'!I177</f>
        <v>0</v>
      </c>
      <c r="J177" s="13">
        <f>'Christopher-IRA'!J177+'Carley-IRA'!J177</f>
        <v>237.8215422290051</v>
      </c>
      <c r="K177" s="13">
        <f>'Christopher-IRA'!K177+'Carley-IRA'!K177</f>
        <v>0</v>
      </c>
      <c r="L177" s="13">
        <f>'Christopher-IRA'!L177+'Carley-IRA'!L177</f>
        <v>13500</v>
      </c>
      <c r="M177" s="13">
        <f>'Christopher-IRA'!M177+'Carley-IRA'!M177</f>
        <v>1516.850100322411</v>
      </c>
      <c r="N177" s="8">
        <f t="shared" si="43"/>
        <v>24019.975765129504</v>
      </c>
    </row>
    <row r="178" spans="1:14" x14ac:dyDescent="0.25">
      <c r="A178" s="11">
        <v>40755</v>
      </c>
      <c r="B178" s="5">
        <f t="shared" si="40"/>
        <v>44</v>
      </c>
      <c r="C178" s="5">
        <f t="shared" si="41"/>
        <v>19</v>
      </c>
      <c r="D178" s="5">
        <f t="shared" si="42"/>
        <v>16</v>
      </c>
      <c r="E178" s="13">
        <f>'Christopher-IRA'!E178+'Carley-IRA'!E178</f>
        <v>0</v>
      </c>
      <c r="F178" s="13">
        <f>'Christopher-IRA'!F178+'Carley-IRA'!F178</f>
        <v>0</v>
      </c>
      <c r="G178" s="13">
        <f>'Christopher-IRA'!G178+'Carley-IRA'!G178</f>
        <v>0</v>
      </c>
      <c r="H178" s="13">
        <f>'Christopher-IRA'!H178+'Carley-IRA'!H178</f>
        <v>0</v>
      </c>
      <c r="I178" s="13">
        <f>'Christopher-IRA'!I178+'Carley-IRA'!I178</f>
        <v>0</v>
      </c>
      <c r="J178" s="13">
        <f>'Christopher-IRA'!J178+'Carley-IRA'!J178</f>
        <v>240.19975765129513</v>
      </c>
      <c r="K178" s="13">
        <f>'Christopher-IRA'!K178+'Carley-IRA'!K178</f>
        <v>0</v>
      </c>
      <c r="L178" s="13">
        <f>'Christopher-IRA'!L178+'Carley-IRA'!L178</f>
        <v>13500</v>
      </c>
      <c r="M178" s="13">
        <f>'Christopher-IRA'!M178+'Carley-IRA'!M178</f>
        <v>1757.0498579737061</v>
      </c>
      <c r="N178" s="8">
        <f t="shared" si="43"/>
        <v>24260.175522780799</v>
      </c>
    </row>
    <row r="179" spans="1:14" x14ac:dyDescent="0.25">
      <c r="A179" s="11">
        <v>40786</v>
      </c>
      <c r="B179" s="5">
        <f t="shared" si="40"/>
        <v>44</v>
      </c>
      <c r="C179" s="5">
        <f t="shared" si="41"/>
        <v>19</v>
      </c>
      <c r="D179" s="5">
        <f t="shared" si="42"/>
        <v>16</v>
      </c>
      <c r="E179" s="13">
        <f>'Christopher-IRA'!E179+'Carley-IRA'!E179</f>
        <v>0</v>
      </c>
      <c r="F179" s="13">
        <f>'Christopher-IRA'!F179+'Carley-IRA'!F179</f>
        <v>0</v>
      </c>
      <c r="G179" s="13">
        <f>'Christopher-IRA'!G179+'Carley-IRA'!G179</f>
        <v>0</v>
      </c>
      <c r="H179" s="13">
        <f>'Christopher-IRA'!H179+'Carley-IRA'!H179</f>
        <v>-2750</v>
      </c>
      <c r="I179" s="13">
        <f>'Christopher-IRA'!I179+'Carley-IRA'!I179</f>
        <v>0</v>
      </c>
      <c r="J179" s="13">
        <f>'Christopher-IRA'!J179+'Carley-IRA'!J179</f>
        <v>242.6017552278081</v>
      </c>
      <c r="K179" s="13">
        <f>'Christopher-IRA'!K179+'Carley-IRA'!K179</f>
        <v>0</v>
      </c>
      <c r="L179" s="13">
        <f>'Christopher-IRA'!L179+'Carley-IRA'!L179</f>
        <v>13500</v>
      </c>
      <c r="M179" s="13">
        <f>'Christopher-IRA'!M179+'Carley-IRA'!M179</f>
        <v>1999.6516132015142</v>
      </c>
      <c r="N179" s="8">
        <f t="shared" si="43"/>
        <v>21752.777278008609</v>
      </c>
    </row>
    <row r="180" spans="1:14" x14ac:dyDescent="0.25">
      <c r="A180" s="11">
        <v>40816</v>
      </c>
      <c r="B180" s="5">
        <f t="shared" si="40"/>
        <v>44</v>
      </c>
      <c r="C180" s="5">
        <f t="shared" si="41"/>
        <v>19</v>
      </c>
      <c r="D180" s="5">
        <f t="shared" si="42"/>
        <v>16</v>
      </c>
      <c r="E180" s="13">
        <f>'Christopher-IRA'!E180+'Carley-IRA'!E180</f>
        <v>0</v>
      </c>
      <c r="F180" s="13">
        <f>'Christopher-IRA'!F180+'Carley-IRA'!F180</f>
        <v>0</v>
      </c>
      <c r="G180" s="13">
        <f>'Christopher-IRA'!G180+'Carley-IRA'!G180</f>
        <v>0</v>
      </c>
      <c r="H180" s="13">
        <f>'Christopher-IRA'!H180+'Carley-IRA'!H180</f>
        <v>-750</v>
      </c>
      <c r="I180" s="13">
        <f>'Christopher-IRA'!I180+'Carley-IRA'!I180</f>
        <v>0</v>
      </c>
      <c r="J180" s="13">
        <f>'Christopher-IRA'!J180+'Carley-IRA'!J180</f>
        <v>217.52777278008617</v>
      </c>
      <c r="K180" s="13">
        <f>'Christopher-IRA'!K180+'Carley-IRA'!K180</f>
        <v>0</v>
      </c>
      <c r="L180" s="13">
        <f>'Christopher-IRA'!L180+'Carley-IRA'!L180</f>
        <v>13500</v>
      </c>
      <c r="M180" s="13">
        <f>'Christopher-IRA'!M180+'Carley-IRA'!M180</f>
        <v>2217.1793859816003</v>
      </c>
      <c r="N180" s="8">
        <f t="shared" si="43"/>
        <v>21220.305050788695</v>
      </c>
    </row>
    <row r="181" spans="1:14" x14ac:dyDescent="0.25">
      <c r="A181" s="11">
        <v>40847</v>
      </c>
      <c r="B181" s="5">
        <f t="shared" si="40"/>
        <v>44</v>
      </c>
      <c r="C181" s="5">
        <f t="shared" si="41"/>
        <v>19</v>
      </c>
      <c r="D181" s="5">
        <f t="shared" si="42"/>
        <v>16</v>
      </c>
      <c r="E181" s="13">
        <f>'Christopher-IRA'!E181+'Carley-IRA'!E181</f>
        <v>0</v>
      </c>
      <c r="F181" s="13">
        <f>'Christopher-IRA'!F181+'Carley-IRA'!F181</f>
        <v>0</v>
      </c>
      <c r="G181" s="13">
        <f>'Christopher-IRA'!G181+'Carley-IRA'!G181</f>
        <v>0</v>
      </c>
      <c r="H181" s="13">
        <f>'Christopher-IRA'!H181+'Carley-IRA'!H181</f>
        <v>-750</v>
      </c>
      <c r="I181" s="13">
        <f>'Christopher-IRA'!I181+'Carley-IRA'!I181</f>
        <v>0</v>
      </c>
      <c r="J181" s="13">
        <f>'Christopher-IRA'!J181+'Carley-IRA'!J181</f>
        <v>212.20305050788704</v>
      </c>
      <c r="K181" s="13">
        <f>'Christopher-IRA'!K181+'Carley-IRA'!K181</f>
        <v>0</v>
      </c>
      <c r="L181" s="13">
        <f>'Christopher-IRA'!L181+'Carley-IRA'!L181</f>
        <v>13500</v>
      </c>
      <c r="M181" s="13">
        <f>'Christopher-IRA'!M181+'Carley-IRA'!M181</f>
        <v>2429.3824364894872</v>
      </c>
      <c r="N181" s="8">
        <f t="shared" si="43"/>
        <v>20682.508101296582</v>
      </c>
    </row>
    <row r="182" spans="1:14" x14ac:dyDescent="0.25">
      <c r="A182" s="11">
        <v>40877</v>
      </c>
      <c r="B182" s="5">
        <f t="shared" ref="B182:B197" si="44">ROUND((A182-$B$1-210)/365,0)</f>
        <v>44</v>
      </c>
      <c r="C182" s="5">
        <f t="shared" ref="C182:C197" si="45">ROUND((A182-$C$1-210)/365,0)</f>
        <v>19</v>
      </c>
      <c r="D182" s="5">
        <f t="shared" ref="D182:D197" si="46">ROUND((A182-$D$1-210)/365,0)</f>
        <v>16</v>
      </c>
      <c r="E182" s="13">
        <f>'Christopher-IRA'!E182+'Carley-IRA'!E182</f>
        <v>0</v>
      </c>
      <c r="F182" s="13">
        <f>'Christopher-IRA'!F182+'Carley-IRA'!F182</f>
        <v>0</v>
      </c>
      <c r="G182" s="13">
        <f>'Christopher-IRA'!G182+'Carley-IRA'!G182</f>
        <v>0</v>
      </c>
      <c r="H182" s="13">
        <f>'Christopher-IRA'!H182+'Carley-IRA'!H182</f>
        <v>-750</v>
      </c>
      <c r="I182" s="13">
        <f>'Christopher-IRA'!I182+'Carley-IRA'!I182</f>
        <v>0</v>
      </c>
      <c r="J182" s="13">
        <f>'Christopher-IRA'!J182+'Carley-IRA'!J182</f>
        <v>206.82508101296585</v>
      </c>
      <c r="K182" s="13">
        <f>'Christopher-IRA'!K182+'Carley-IRA'!K182</f>
        <v>0</v>
      </c>
      <c r="L182" s="13">
        <f>'Christopher-IRA'!L182+'Carley-IRA'!L182</f>
        <v>13500</v>
      </c>
      <c r="M182" s="13">
        <f>'Christopher-IRA'!M182+'Carley-IRA'!M182</f>
        <v>2636.2075175024534</v>
      </c>
      <c r="N182" s="8">
        <f t="shared" si="43"/>
        <v>20139.333182309547</v>
      </c>
    </row>
    <row r="183" spans="1:14" x14ac:dyDescent="0.25">
      <c r="A183" s="11">
        <v>40908</v>
      </c>
      <c r="B183" s="5">
        <f t="shared" si="44"/>
        <v>44</v>
      </c>
      <c r="C183" s="5">
        <f t="shared" si="45"/>
        <v>19</v>
      </c>
      <c r="D183" s="5">
        <f t="shared" si="46"/>
        <v>16</v>
      </c>
      <c r="E183" s="13">
        <f>'Christopher-IRA'!E183+'Carley-IRA'!E183</f>
        <v>0</v>
      </c>
      <c r="F183" s="13">
        <f>'Christopher-IRA'!F183+'Carley-IRA'!F183</f>
        <v>0</v>
      </c>
      <c r="G183" s="13">
        <f>'Christopher-IRA'!G183+'Carley-IRA'!G183</f>
        <v>0</v>
      </c>
      <c r="H183" s="13">
        <f>'Christopher-IRA'!H183+'Carley-IRA'!H183</f>
        <v>-750</v>
      </c>
      <c r="I183" s="13">
        <f>'Christopher-IRA'!I183+'Carley-IRA'!I183</f>
        <v>0</v>
      </c>
      <c r="J183" s="13">
        <f>'Christopher-IRA'!J183+'Carley-IRA'!J183</f>
        <v>201.39333182309554</v>
      </c>
      <c r="K183" s="13">
        <f>'Christopher-IRA'!K183+'Carley-IRA'!K183</f>
        <v>0</v>
      </c>
      <c r="L183" s="13">
        <f>'Christopher-IRA'!L183+'Carley-IRA'!L183</f>
        <v>13500</v>
      </c>
      <c r="M183" s="13">
        <f>'Christopher-IRA'!M183+'Carley-IRA'!M183</f>
        <v>2837.6008493255486</v>
      </c>
      <c r="N183" s="8">
        <f t="shared" si="43"/>
        <v>19590.726514132642</v>
      </c>
    </row>
    <row r="184" spans="1:14" x14ac:dyDescent="0.25">
      <c r="A184" s="11">
        <v>40939</v>
      </c>
      <c r="B184" s="5">
        <f t="shared" si="44"/>
        <v>44</v>
      </c>
      <c r="C184" s="5">
        <f t="shared" si="45"/>
        <v>19</v>
      </c>
      <c r="D184" s="5">
        <f t="shared" si="46"/>
        <v>16</v>
      </c>
      <c r="E184" s="13">
        <f>'Christopher-IRA'!E184+'Carley-IRA'!E184</f>
        <v>500</v>
      </c>
      <c r="F184" s="13">
        <f>'Christopher-IRA'!F184+'Carley-IRA'!F184</f>
        <v>0</v>
      </c>
      <c r="G184" s="13">
        <f>'Christopher-IRA'!G184+'Carley-IRA'!G184</f>
        <v>0</v>
      </c>
      <c r="H184" s="13">
        <f>'Christopher-IRA'!H184+'Carley-IRA'!H184</f>
        <v>0</v>
      </c>
      <c r="I184" s="13">
        <f>'Christopher-IRA'!I184+'Carley-IRA'!I184</f>
        <v>0</v>
      </c>
      <c r="J184" s="13">
        <f>'Christopher-IRA'!J184+'Carley-IRA'!J184</f>
        <v>195.90726514132649</v>
      </c>
      <c r="K184" s="13">
        <f>'Christopher-IRA'!K184+'Carley-IRA'!K184</f>
        <v>0</v>
      </c>
      <c r="L184" s="13">
        <f>'Christopher-IRA'!L184+'Carley-IRA'!L184</f>
        <v>14000</v>
      </c>
      <c r="M184" s="13">
        <f>'Christopher-IRA'!M184+'Carley-IRA'!M184</f>
        <v>195.90726514132649</v>
      </c>
      <c r="N184" s="8">
        <f t="shared" si="43"/>
        <v>20286.633779273969</v>
      </c>
    </row>
    <row r="185" spans="1:14" x14ac:dyDescent="0.25">
      <c r="A185" s="11">
        <v>40968</v>
      </c>
      <c r="B185" s="5">
        <f t="shared" si="44"/>
        <v>44</v>
      </c>
      <c r="C185" s="5">
        <f t="shared" si="45"/>
        <v>19</v>
      </c>
      <c r="D185" s="5">
        <f t="shared" si="46"/>
        <v>17</v>
      </c>
      <c r="E185" s="13">
        <f>'Christopher-IRA'!E185+'Carley-IRA'!E185</f>
        <v>0</v>
      </c>
      <c r="F185" s="13">
        <f>'Christopher-IRA'!F185+'Carley-IRA'!F185</f>
        <v>0</v>
      </c>
      <c r="G185" s="13">
        <f>'Christopher-IRA'!G185+'Carley-IRA'!G185</f>
        <v>0</v>
      </c>
      <c r="H185" s="13">
        <f>'Christopher-IRA'!H185+'Carley-IRA'!H185</f>
        <v>0</v>
      </c>
      <c r="I185" s="13">
        <f>'Christopher-IRA'!I185+'Carley-IRA'!I185</f>
        <v>0</v>
      </c>
      <c r="J185" s="13">
        <f>'Christopher-IRA'!J185+'Carley-IRA'!J185</f>
        <v>202.86633779273973</v>
      </c>
      <c r="K185" s="13">
        <f>'Christopher-IRA'!K185+'Carley-IRA'!K185</f>
        <v>0</v>
      </c>
      <c r="L185" s="13">
        <f>'Christopher-IRA'!L185+'Carley-IRA'!L185</f>
        <v>14000</v>
      </c>
      <c r="M185" s="13">
        <f>'Christopher-IRA'!M185+'Carley-IRA'!M185</f>
        <v>398.77360293406622</v>
      </c>
      <c r="N185" s="8">
        <f t="shared" si="43"/>
        <v>20489.500117066709</v>
      </c>
    </row>
    <row r="186" spans="1:14" x14ac:dyDescent="0.25">
      <c r="A186" s="11">
        <v>40999</v>
      </c>
      <c r="B186" s="5">
        <f t="shared" si="44"/>
        <v>44</v>
      </c>
      <c r="C186" s="5">
        <f t="shared" si="45"/>
        <v>19</v>
      </c>
      <c r="D186" s="5">
        <f t="shared" si="46"/>
        <v>17</v>
      </c>
      <c r="E186" s="13">
        <f>'Christopher-IRA'!E186+'Carley-IRA'!E186</f>
        <v>0</v>
      </c>
      <c r="F186" s="13">
        <f>'Christopher-IRA'!F186+'Carley-IRA'!F186</f>
        <v>0</v>
      </c>
      <c r="G186" s="13">
        <f>'Christopher-IRA'!G186+'Carley-IRA'!G186</f>
        <v>0</v>
      </c>
      <c r="H186" s="13">
        <f>'Christopher-IRA'!H186+'Carley-IRA'!H186</f>
        <v>0</v>
      </c>
      <c r="I186" s="13">
        <f>'Christopher-IRA'!I186+'Carley-IRA'!I186</f>
        <v>0</v>
      </c>
      <c r="J186" s="13">
        <f>'Christopher-IRA'!J186+'Carley-IRA'!J186</f>
        <v>204.89500117066714</v>
      </c>
      <c r="K186" s="13">
        <f>'Christopher-IRA'!K186+'Carley-IRA'!K186</f>
        <v>0</v>
      </c>
      <c r="L186" s="13">
        <f>'Christopher-IRA'!L186+'Carley-IRA'!L186</f>
        <v>14000</v>
      </c>
      <c r="M186" s="13">
        <f>'Christopher-IRA'!M186+'Carley-IRA'!M186</f>
        <v>603.66860410473339</v>
      </c>
      <c r="N186" s="8">
        <f t="shared" si="43"/>
        <v>20694.395118237375</v>
      </c>
    </row>
    <row r="187" spans="1:14" x14ac:dyDescent="0.25">
      <c r="A187" s="11">
        <v>41029</v>
      </c>
      <c r="B187" s="5">
        <f t="shared" si="44"/>
        <v>45</v>
      </c>
      <c r="C187" s="5">
        <f t="shared" si="45"/>
        <v>20</v>
      </c>
      <c r="D187" s="5">
        <f t="shared" si="46"/>
        <v>17</v>
      </c>
      <c r="E187" s="13">
        <f>'Christopher-IRA'!E187+'Carley-IRA'!E187</f>
        <v>0</v>
      </c>
      <c r="F187" s="13">
        <f>'Christopher-IRA'!F187+'Carley-IRA'!F187</f>
        <v>0</v>
      </c>
      <c r="G187" s="13">
        <f>'Christopher-IRA'!G187+'Carley-IRA'!G187</f>
        <v>0</v>
      </c>
      <c r="H187" s="13">
        <f>'Christopher-IRA'!H187+'Carley-IRA'!H187</f>
        <v>0</v>
      </c>
      <c r="I187" s="13">
        <f>'Christopher-IRA'!I187+'Carley-IRA'!I187</f>
        <v>0</v>
      </c>
      <c r="J187" s="13">
        <f>'Christopher-IRA'!J187+'Carley-IRA'!J187</f>
        <v>206.94395118237381</v>
      </c>
      <c r="K187" s="13">
        <f>'Christopher-IRA'!K187+'Carley-IRA'!K187</f>
        <v>0</v>
      </c>
      <c r="L187" s="13">
        <f>'Christopher-IRA'!L187+'Carley-IRA'!L187</f>
        <v>14000</v>
      </c>
      <c r="M187" s="13">
        <f>'Christopher-IRA'!M187+'Carley-IRA'!M187</f>
        <v>810.61255528710717</v>
      </c>
      <c r="N187" s="8">
        <f t="shared" ref="N187:N202" si="47">IF(K187=0,N186+E187+F187+G187+H187+I187+J187,N186+E187+F187+G187+H187+I187+K187)</f>
        <v>20901.339069419748</v>
      </c>
    </row>
    <row r="188" spans="1:14" x14ac:dyDescent="0.25">
      <c r="A188" s="11">
        <v>41060</v>
      </c>
      <c r="B188" s="5">
        <f t="shared" si="44"/>
        <v>45</v>
      </c>
      <c r="C188" s="5">
        <f t="shared" si="45"/>
        <v>20</v>
      </c>
      <c r="D188" s="5">
        <f t="shared" si="46"/>
        <v>17</v>
      </c>
      <c r="E188" s="13">
        <f>'Christopher-IRA'!E188+'Carley-IRA'!E188</f>
        <v>0</v>
      </c>
      <c r="F188" s="13">
        <f>'Christopher-IRA'!F188+'Carley-IRA'!F188</f>
        <v>0</v>
      </c>
      <c r="G188" s="13">
        <f>'Christopher-IRA'!G188+'Carley-IRA'!G188</f>
        <v>0</v>
      </c>
      <c r="H188" s="13">
        <f>'Christopher-IRA'!H188+'Carley-IRA'!H188</f>
        <v>0</v>
      </c>
      <c r="I188" s="13">
        <f>'Christopher-IRA'!I188+'Carley-IRA'!I188</f>
        <v>0</v>
      </c>
      <c r="J188" s="13">
        <f>'Christopher-IRA'!J188+'Carley-IRA'!J188</f>
        <v>209.01339069419757</v>
      </c>
      <c r="K188" s="13">
        <f>'Christopher-IRA'!K188+'Carley-IRA'!K188</f>
        <v>0</v>
      </c>
      <c r="L188" s="13">
        <f>'Christopher-IRA'!L188+'Carley-IRA'!L188</f>
        <v>14000</v>
      </c>
      <c r="M188" s="13">
        <f>'Christopher-IRA'!M188+'Carley-IRA'!M188</f>
        <v>1019.6259459813048</v>
      </c>
      <c r="N188" s="8">
        <f t="shared" si="47"/>
        <v>21110.352460113947</v>
      </c>
    </row>
    <row r="189" spans="1:14" x14ac:dyDescent="0.25">
      <c r="A189" s="11">
        <v>41090</v>
      </c>
      <c r="B189" s="5">
        <f t="shared" si="44"/>
        <v>45</v>
      </c>
      <c r="C189" s="5">
        <f t="shared" si="45"/>
        <v>20</v>
      </c>
      <c r="D189" s="5">
        <f t="shared" si="46"/>
        <v>17</v>
      </c>
      <c r="E189" s="13">
        <f>'Christopher-IRA'!E189+'Carley-IRA'!E189</f>
        <v>0</v>
      </c>
      <c r="F189" s="13">
        <f>'Christopher-IRA'!F189+'Carley-IRA'!F189</f>
        <v>0</v>
      </c>
      <c r="G189" s="13">
        <f>'Christopher-IRA'!G189+'Carley-IRA'!G189</f>
        <v>0</v>
      </c>
      <c r="H189" s="13">
        <f>'Christopher-IRA'!H189+'Carley-IRA'!H189</f>
        <v>0</v>
      </c>
      <c r="I189" s="13">
        <f>'Christopher-IRA'!I189+'Carley-IRA'!I189</f>
        <v>0</v>
      </c>
      <c r="J189" s="13">
        <f>'Christopher-IRA'!J189+'Carley-IRA'!J189</f>
        <v>211.1035246011395</v>
      </c>
      <c r="K189" s="13">
        <f>'Christopher-IRA'!K189+'Carley-IRA'!K189</f>
        <v>0</v>
      </c>
      <c r="L189" s="13">
        <f>'Christopher-IRA'!L189+'Carley-IRA'!L189</f>
        <v>14000</v>
      </c>
      <c r="M189" s="13">
        <f>'Christopher-IRA'!M189+'Carley-IRA'!M189</f>
        <v>1230.7294705824443</v>
      </c>
      <c r="N189" s="8">
        <f t="shared" si="47"/>
        <v>21321.455984715085</v>
      </c>
    </row>
    <row r="190" spans="1:14" x14ac:dyDescent="0.25">
      <c r="A190" s="11">
        <v>41121</v>
      </c>
      <c r="B190" s="5">
        <f t="shared" si="44"/>
        <v>45</v>
      </c>
      <c r="C190" s="5">
        <f t="shared" si="45"/>
        <v>20</v>
      </c>
      <c r="D190" s="5">
        <f t="shared" si="46"/>
        <v>17</v>
      </c>
      <c r="E190" s="13">
        <f>'Christopher-IRA'!E190+'Carley-IRA'!E190</f>
        <v>0</v>
      </c>
      <c r="F190" s="13">
        <f>'Christopher-IRA'!F190+'Carley-IRA'!F190</f>
        <v>0</v>
      </c>
      <c r="G190" s="13">
        <f>'Christopher-IRA'!G190+'Carley-IRA'!G190</f>
        <v>0</v>
      </c>
      <c r="H190" s="13">
        <f>'Christopher-IRA'!H190+'Carley-IRA'!H190</f>
        <v>0</v>
      </c>
      <c r="I190" s="13">
        <f>'Christopher-IRA'!I190+'Carley-IRA'!I190</f>
        <v>0</v>
      </c>
      <c r="J190" s="13">
        <f>'Christopher-IRA'!J190+'Carley-IRA'!J190</f>
        <v>213.21455984715092</v>
      </c>
      <c r="K190" s="13">
        <f>'Christopher-IRA'!K190+'Carley-IRA'!K190</f>
        <v>0</v>
      </c>
      <c r="L190" s="13">
        <f>'Christopher-IRA'!L190+'Carley-IRA'!L190</f>
        <v>14000</v>
      </c>
      <c r="M190" s="13">
        <f>'Christopher-IRA'!M190+'Carley-IRA'!M190</f>
        <v>1443.9440304295952</v>
      </c>
      <c r="N190" s="8">
        <f t="shared" si="47"/>
        <v>21534.670544562236</v>
      </c>
    </row>
    <row r="191" spans="1:14" x14ac:dyDescent="0.25">
      <c r="A191" s="11">
        <v>41152</v>
      </c>
      <c r="B191" s="5">
        <f t="shared" si="44"/>
        <v>45</v>
      </c>
      <c r="C191" s="5">
        <f t="shared" si="45"/>
        <v>20</v>
      </c>
      <c r="D191" s="5">
        <f t="shared" si="46"/>
        <v>17</v>
      </c>
      <c r="E191" s="13">
        <f>'Christopher-IRA'!E191+'Carley-IRA'!E191</f>
        <v>0</v>
      </c>
      <c r="F191" s="13">
        <f>'Christopher-IRA'!F191+'Carley-IRA'!F191</f>
        <v>0</v>
      </c>
      <c r="G191" s="13">
        <f>'Christopher-IRA'!G191+'Carley-IRA'!G191</f>
        <v>0</v>
      </c>
      <c r="H191" s="13">
        <f>'Christopher-IRA'!H191+'Carley-IRA'!H191</f>
        <v>0</v>
      </c>
      <c r="I191" s="13">
        <f>'Christopher-IRA'!I191+'Carley-IRA'!I191</f>
        <v>0</v>
      </c>
      <c r="J191" s="13">
        <f>'Christopher-IRA'!J191+'Carley-IRA'!J191</f>
        <v>215.34670544562238</v>
      </c>
      <c r="K191" s="13">
        <f>'Christopher-IRA'!K191+'Carley-IRA'!K191</f>
        <v>0</v>
      </c>
      <c r="L191" s="13">
        <f>'Christopher-IRA'!L191+'Carley-IRA'!L191</f>
        <v>14000</v>
      </c>
      <c r="M191" s="13">
        <f>'Christopher-IRA'!M191+'Carley-IRA'!M191</f>
        <v>1659.2907358752175</v>
      </c>
      <c r="N191" s="8">
        <f t="shared" si="47"/>
        <v>21750.017250007859</v>
      </c>
    </row>
    <row r="192" spans="1:14" x14ac:dyDescent="0.25">
      <c r="A192" s="11">
        <v>41182</v>
      </c>
      <c r="B192" s="5">
        <f t="shared" si="44"/>
        <v>45</v>
      </c>
      <c r="C192" s="5">
        <f t="shared" si="45"/>
        <v>20</v>
      </c>
      <c r="D192" s="5">
        <f t="shared" si="46"/>
        <v>17</v>
      </c>
      <c r="E192" s="13">
        <f>'Christopher-IRA'!E192+'Carley-IRA'!E192</f>
        <v>0</v>
      </c>
      <c r="F192" s="13">
        <f>'Christopher-IRA'!F192+'Carley-IRA'!F192</f>
        <v>0</v>
      </c>
      <c r="G192" s="13">
        <f>'Christopher-IRA'!G192+'Carley-IRA'!G192</f>
        <v>0</v>
      </c>
      <c r="H192" s="13">
        <f>'Christopher-IRA'!H192+'Carley-IRA'!H192</f>
        <v>0</v>
      </c>
      <c r="I192" s="13">
        <f>'Christopher-IRA'!I192+'Carley-IRA'!I192</f>
        <v>0</v>
      </c>
      <c r="J192" s="13">
        <f>'Christopher-IRA'!J192+'Carley-IRA'!J192</f>
        <v>217.50017250007866</v>
      </c>
      <c r="K192" s="13">
        <f>'Christopher-IRA'!K192+'Carley-IRA'!K192</f>
        <v>0</v>
      </c>
      <c r="L192" s="13">
        <f>'Christopher-IRA'!L192+'Carley-IRA'!L192</f>
        <v>14000</v>
      </c>
      <c r="M192" s="13">
        <f>'Christopher-IRA'!M192+'Carley-IRA'!M192</f>
        <v>1876.7909083752961</v>
      </c>
      <c r="N192" s="8">
        <f t="shared" si="47"/>
        <v>21967.517422507939</v>
      </c>
    </row>
    <row r="193" spans="1:14" x14ac:dyDescent="0.25">
      <c r="A193" s="11">
        <v>41213</v>
      </c>
      <c r="B193" s="5">
        <f t="shared" si="44"/>
        <v>45</v>
      </c>
      <c r="C193" s="5">
        <f t="shared" si="45"/>
        <v>20</v>
      </c>
      <c r="D193" s="5">
        <f t="shared" si="46"/>
        <v>17</v>
      </c>
      <c r="E193" s="13">
        <f>'Christopher-IRA'!E193+'Carley-IRA'!E193</f>
        <v>0</v>
      </c>
      <c r="F193" s="13">
        <f>'Christopher-IRA'!F193+'Carley-IRA'!F193</f>
        <v>0</v>
      </c>
      <c r="G193" s="13">
        <f>'Christopher-IRA'!G193+'Carley-IRA'!G193</f>
        <v>0</v>
      </c>
      <c r="H193" s="13">
        <f>'Christopher-IRA'!H193+'Carley-IRA'!H193</f>
        <v>0</v>
      </c>
      <c r="I193" s="13">
        <f>'Christopher-IRA'!I193+'Carley-IRA'!I193</f>
        <v>0</v>
      </c>
      <c r="J193" s="13">
        <f>'Christopher-IRA'!J193+'Carley-IRA'!J193</f>
        <v>219.67517422507945</v>
      </c>
      <c r="K193" s="13">
        <f>'Christopher-IRA'!K193+'Carley-IRA'!K193</f>
        <v>0</v>
      </c>
      <c r="L193" s="13">
        <f>'Christopher-IRA'!L193+'Carley-IRA'!L193</f>
        <v>14000</v>
      </c>
      <c r="M193" s="13">
        <f>'Christopher-IRA'!M193+'Carley-IRA'!M193</f>
        <v>2096.4660826003756</v>
      </c>
      <c r="N193" s="8">
        <f t="shared" si="47"/>
        <v>22187.192596733017</v>
      </c>
    </row>
    <row r="194" spans="1:14" x14ac:dyDescent="0.25">
      <c r="A194" s="11">
        <v>41243</v>
      </c>
      <c r="B194" s="5">
        <f t="shared" si="44"/>
        <v>45</v>
      </c>
      <c r="C194" s="5">
        <f t="shared" si="45"/>
        <v>20</v>
      </c>
      <c r="D194" s="5">
        <f t="shared" si="46"/>
        <v>17</v>
      </c>
      <c r="E194" s="13">
        <f>'Christopher-IRA'!E194+'Carley-IRA'!E194</f>
        <v>0</v>
      </c>
      <c r="F194" s="13">
        <f>'Christopher-IRA'!F194+'Carley-IRA'!F194</f>
        <v>0</v>
      </c>
      <c r="G194" s="13">
        <f>'Christopher-IRA'!G194+'Carley-IRA'!G194</f>
        <v>0</v>
      </c>
      <c r="H194" s="13">
        <f>'Christopher-IRA'!H194+'Carley-IRA'!H194</f>
        <v>0</v>
      </c>
      <c r="I194" s="13">
        <f>'Christopher-IRA'!I194+'Carley-IRA'!I194</f>
        <v>0</v>
      </c>
      <c r="J194" s="13">
        <f>'Christopher-IRA'!J194+'Carley-IRA'!J194</f>
        <v>221.87192596733024</v>
      </c>
      <c r="K194" s="13">
        <f>'Christopher-IRA'!K194+'Carley-IRA'!K194</f>
        <v>0</v>
      </c>
      <c r="L194" s="13">
        <f>'Christopher-IRA'!L194+'Carley-IRA'!L194</f>
        <v>14000</v>
      </c>
      <c r="M194" s="13">
        <f>'Christopher-IRA'!M194+'Carley-IRA'!M194</f>
        <v>2318.3380085677054</v>
      </c>
      <c r="N194" s="8">
        <f t="shared" si="47"/>
        <v>22409.064522700348</v>
      </c>
    </row>
    <row r="195" spans="1:14" x14ac:dyDescent="0.25">
      <c r="A195" s="11">
        <v>41274</v>
      </c>
      <c r="B195" s="5">
        <f t="shared" si="44"/>
        <v>45</v>
      </c>
      <c r="C195" s="5">
        <f t="shared" si="45"/>
        <v>20</v>
      </c>
      <c r="D195" s="5">
        <f t="shared" si="46"/>
        <v>17</v>
      </c>
      <c r="E195" s="13">
        <f>'Christopher-IRA'!E195+'Carley-IRA'!E195</f>
        <v>0</v>
      </c>
      <c r="F195" s="13">
        <f>'Christopher-IRA'!F195+'Carley-IRA'!F195</f>
        <v>0</v>
      </c>
      <c r="G195" s="13">
        <f>'Christopher-IRA'!G195+'Carley-IRA'!G195</f>
        <v>0</v>
      </c>
      <c r="H195" s="13">
        <f>'Christopher-IRA'!H195+'Carley-IRA'!H195</f>
        <v>0</v>
      </c>
      <c r="I195" s="13">
        <f>'Christopher-IRA'!I195+'Carley-IRA'!I195</f>
        <v>0</v>
      </c>
      <c r="J195" s="13">
        <f>'Christopher-IRA'!J195+'Carley-IRA'!J195</f>
        <v>224.09064522700359</v>
      </c>
      <c r="K195" s="13">
        <f>'Christopher-IRA'!K195+'Carley-IRA'!K195</f>
        <v>0</v>
      </c>
      <c r="L195" s="13">
        <f>'Christopher-IRA'!L195+'Carley-IRA'!L195</f>
        <v>14000</v>
      </c>
      <c r="M195" s="13">
        <f>'Christopher-IRA'!M195+'Carley-IRA'!M195</f>
        <v>2542.4286537947091</v>
      </c>
      <c r="N195" s="8">
        <f t="shared" si="47"/>
        <v>22633.155167927351</v>
      </c>
    </row>
    <row r="196" spans="1:14" x14ac:dyDescent="0.25">
      <c r="A196" s="11">
        <v>41305</v>
      </c>
      <c r="B196" s="5">
        <f t="shared" si="44"/>
        <v>45</v>
      </c>
      <c r="C196" s="5">
        <f t="shared" si="45"/>
        <v>20</v>
      </c>
      <c r="D196" s="5">
        <f t="shared" si="46"/>
        <v>17</v>
      </c>
      <c r="E196" s="13">
        <f>'Christopher-IRA'!E196+'Carley-IRA'!E196</f>
        <v>500</v>
      </c>
      <c r="F196" s="13">
        <f>'Christopher-IRA'!F196+'Carley-IRA'!F196</f>
        <v>0</v>
      </c>
      <c r="G196" s="13">
        <f>'Christopher-IRA'!G196+'Carley-IRA'!G196</f>
        <v>0</v>
      </c>
      <c r="H196" s="13">
        <f>'Christopher-IRA'!H196+'Carley-IRA'!H196</f>
        <v>0</v>
      </c>
      <c r="I196" s="13">
        <f>'Christopher-IRA'!I196+'Carley-IRA'!I196</f>
        <v>0</v>
      </c>
      <c r="J196" s="13">
        <f>'Christopher-IRA'!J196+'Carley-IRA'!J196</f>
        <v>226.33155167927359</v>
      </c>
      <c r="K196" s="13">
        <f>'Christopher-IRA'!K196+'Carley-IRA'!K196</f>
        <v>0</v>
      </c>
      <c r="L196" s="13">
        <f>'Christopher-IRA'!L196+'Carley-IRA'!L196</f>
        <v>14500</v>
      </c>
      <c r="M196" s="13">
        <f>'Christopher-IRA'!M196+'Carley-IRA'!M196</f>
        <v>226.33155167927359</v>
      </c>
      <c r="N196" s="8">
        <f t="shared" si="47"/>
        <v>23359.486719606623</v>
      </c>
    </row>
    <row r="197" spans="1:14" x14ac:dyDescent="0.25">
      <c r="A197" s="11">
        <v>41333</v>
      </c>
      <c r="B197" s="5">
        <f t="shared" si="44"/>
        <v>45</v>
      </c>
      <c r="C197" s="5">
        <f t="shared" si="45"/>
        <v>20</v>
      </c>
      <c r="D197" s="5">
        <f t="shared" si="46"/>
        <v>18</v>
      </c>
      <c r="E197" s="13">
        <f>'Christopher-IRA'!E197+'Carley-IRA'!E197</f>
        <v>0</v>
      </c>
      <c r="F197" s="13">
        <f>'Christopher-IRA'!F197+'Carley-IRA'!F197</f>
        <v>0</v>
      </c>
      <c r="G197" s="13">
        <f>'Christopher-IRA'!G197+'Carley-IRA'!G197</f>
        <v>0</v>
      </c>
      <c r="H197" s="13">
        <f>'Christopher-IRA'!H197+'Carley-IRA'!H197</f>
        <v>0</v>
      </c>
      <c r="I197" s="13">
        <f>'Christopher-IRA'!I197+'Carley-IRA'!I197</f>
        <v>0</v>
      </c>
      <c r="J197" s="13">
        <f>'Christopher-IRA'!J197+'Carley-IRA'!J197</f>
        <v>233.59486719606633</v>
      </c>
      <c r="K197" s="13">
        <f>'Christopher-IRA'!K197+'Carley-IRA'!K197</f>
        <v>0</v>
      </c>
      <c r="L197" s="13">
        <f>'Christopher-IRA'!L197+'Carley-IRA'!L197</f>
        <v>14500</v>
      </c>
      <c r="M197" s="13">
        <f>'Christopher-IRA'!M197+'Carley-IRA'!M197</f>
        <v>459.92641887533989</v>
      </c>
      <c r="N197" s="8">
        <f t="shared" si="47"/>
        <v>23593.081586802688</v>
      </c>
    </row>
    <row r="198" spans="1:14" x14ac:dyDescent="0.25">
      <c r="A198" s="11">
        <v>41364</v>
      </c>
      <c r="B198" s="5">
        <f t="shared" ref="B198:B213" si="48">ROUND((A198-$B$1-210)/365,0)</f>
        <v>45</v>
      </c>
      <c r="C198" s="5">
        <f t="shared" ref="C198:C213" si="49">ROUND((A198-$C$1-210)/365,0)</f>
        <v>20</v>
      </c>
      <c r="D198" s="5">
        <f t="shared" ref="D198:D213" si="50">ROUND((A198-$D$1-210)/365,0)</f>
        <v>18</v>
      </c>
      <c r="E198" s="13">
        <f>'Christopher-IRA'!E198+'Carley-IRA'!E198</f>
        <v>0</v>
      </c>
      <c r="F198" s="13">
        <f>'Christopher-IRA'!F198+'Carley-IRA'!F198</f>
        <v>0</v>
      </c>
      <c r="G198" s="13">
        <f>'Christopher-IRA'!G198+'Carley-IRA'!G198</f>
        <v>0</v>
      </c>
      <c r="H198" s="13">
        <f>'Christopher-IRA'!H198+'Carley-IRA'!H198</f>
        <v>0</v>
      </c>
      <c r="I198" s="13">
        <f>'Christopher-IRA'!I198+'Carley-IRA'!I198</f>
        <v>0</v>
      </c>
      <c r="J198" s="13">
        <f>'Christopher-IRA'!J198+'Carley-IRA'!J198</f>
        <v>235.930815868027</v>
      </c>
      <c r="K198" s="13">
        <f>'Christopher-IRA'!K198+'Carley-IRA'!K198</f>
        <v>0</v>
      </c>
      <c r="L198" s="13">
        <f>'Christopher-IRA'!L198+'Carley-IRA'!L198</f>
        <v>14500</v>
      </c>
      <c r="M198" s="13">
        <f>'Christopher-IRA'!M198+'Carley-IRA'!M198</f>
        <v>695.85723474336692</v>
      </c>
      <c r="N198" s="8">
        <f t="shared" si="47"/>
        <v>23829.012402670716</v>
      </c>
    </row>
    <row r="199" spans="1:14" x14ac:dyDescent="0.25">
      <c r="A199" s="11">
        <v>41394</v>
      </c>
      <c r="B199" s="5">
        <f t="shared" si="48"/>
        <v>46</v>
      </c>
      <c r="C199" s="5">
        <f t="shared" si="49"/>
        <v>21</v>
      </c>
      <c r="D199" s="5">
        <f t="shared" si="50"/>
        <v>18</v>
      </c>
      <c r="E199" s="13">
        <f>'Christopher-IRA'!E199+'Carley-IRA'!E199</f>
        <v>0</v>
      </c>
      <c r="F199" s="13">
        <f>'Christopher-IRA'!F199+'Carley-IRA'!F199</f>
        <v>0</v>
      </c>
      <c r="G199" s="13">
        <f>'Christopher-IRA'!G199+'Carley-IRA'!G199</f>
        <v>0</v>
      </c>
      <c r="H199" s="13">
        <f>'Christopher-IRA'!H199+'Carley-IRA'!H199</f>
        <v>0</v>
      </c>
      <c r="I199" s="13">
        <f>'Christopher-IRA'!I199+'Carley-IRA'!I199</f>
        <v>0</v>
      </c>
      <c r="J199" s="13">
        <f>'Christopher-IRA'!J199+'Carley-IRA'!J199</f>
        <v>238.29012402670728</v>
      </c>
      <c r="K199" s="13">
        <f>'Christopher-IRA'!K199+'Carley-IRA'!K199</f>
        <v>0</v>
      </c>
      <c r="L199" s="13">
        <f>'Christopher-IRA'!L199+'Carley-IRA'!L199</f>
        <v>14500</v>
      </c>
      <c r="M199" s="13">
        <f>'Christopher-IRA'!M199+'Carley-IRA'!M199</f>
        <v>934.14735877007411</v>
      </c>
      <c r="N199" s="8">
        <f t="shared" si="47"/>
        <v>24067.302526697422</v>
      </c>
    </row>
    <row r="200" spans="1:14" x14ac:dyDescent="0.25">
      <c r="A200" s="11">
        <v>41425</v>
      </c>
      <c r="B200" s="5">
        <f t="shared" si="48"/>
        <v>46</v>
      </c>
      <c r="C200" s="5">
        <f t="shared" si="49"/>
        <v>21</v>
      </c>
      <c r="D200" s="5">
        <f t="shared" si="50"/>
        <v>18</v>
      </c>
      <c r="E200" s="13">
        <f>'Christopher-IRA'!E200+'Carley-IRA'!E200</f>
        <v>0</v>
      </c>
      <c r="F200" s="13">
        <f>'Christopher-IRA'!F200+'Carley-IRA'!F200</f>
        <v>0</v>
      </c>
      <c r="G200" s="13">
        <f>'Christopher-IRA'!G200+'Carley-IRA'!G200</f>
        <v>0</v>
      </c>
      <c r="H200" s="13">
        <f>'Christopher-IRA'!H200+'Carley-IRA'!H200</f>
        <v>0</v>
      </c>
      <c r="I200" s="13">
        <f>'Christopher-IRA'!I200+'Carley-IRA'!I200</f>
        <v>0</v>
      </c>
      <c r="J200" s="13">
        <f>'Christopher-IRA'!J200+'Carley-IRA'!J200</f>
        <v>240.67302526697432</v>
      </c>
      <c r="K200" s="13">
        <f>'Christopher-IRA'!K200+'Carley-IRA'!K200</f>
        <v>0</v>
      </c>
      <c r="L200" s="13">
        <f>'Christopher-IRA'!L200+'Carley-IRA'!L200</f>
        <v>14500</v>
      </c>
      <c r="M200" s="13">
        <f>'Christopher-IRA'!M200+'Carley-IRA'!M200</f>
        <v>1174.8203840370486</v>
      </c>
      <c r="N200" s="8">
        <f t="shared" si="47"/>
        <v>24307.975551964395</v>
      </c>
    </row>
    <row r="201" spans="1:14" x14ac:dyDescent="0.25">
      <c r="A201" s="11">
        <v>41455</v>
      </c>
      <c r="B201" s="5">
        <f t="shared" si="48"/>
        <v>46</v>
      </c>
      <c r="C201" s="5">
        <f t="shared" si="49"/>
        <v>21</v>
      </c>
      <c r="D201" s="5">
        <f t="shared" si="50"/>
        <v>18</v>
      </c>
      <c r="E201" s="13">
        <f>'Christopher-IRA'!E201+'Carley-IRA'!E201</f>
        <v>0</v>
      </c>
      <c r="F201" s="13">
        <f>'Christopher-IRA'!F201+'Carley-IRA'!F201</f>
        <v>0</v>
      </c>
      <c r="G201" s="13">
        <f>'Christopher-IRA'!G201+'Carley-IRA'!G201</f>
        <v>0</v>
      </c>
      <c r="H201" s="13">
        <f>'Christopher-IRA'!H201+'Carley-IRA'!H201</f>
        <v>0</v>
      </c>
      <c r="I201" s="13">
        <f>'Christopher-IRA'!I201+'Carley-IRA'!I201</f>
        <v>0</v>
      </c>
      <c r="J201" s="13">
        <f>'Christopher-IRA'!J201+'Carley-IRA'!J201</f>
        <v>243.07975551964407</v>
      </c>
      <c r="K201" s="13">
        <f>'Christopher-IRA'!K201+'Carley-IRA'!K201</f>
        <v>0</v>
      </c>
      <c r="L201" s="13">
        <f>'Christopher-IRA'!L201+'Carley-IRA'!L201</f>
        <v>14500</v>
      </c>
      <c r="M201" s="13">
        <f>'Christopher-IRA'!M201+'Carley-IRA'!M201</f>
        <v>1417.9001395566927</v>
      </c>
      <c r="N201" s="8">
        <f t="shared" si="47"/>
        <v>24551.055307484039</v>
      </c>
    </row>
    <row r="202" spans="1:14" x14ac:dyDescent="0.25">
      <c r="A202" s="11">
        <v>41486</v>
      </c>
      <c r="B202" s="5">
        <f t="shared" si="48"/>
        <v>46</v>
      </c>
      <c r="C202" s="5">
        <f t="shared" si="49"/>
        <v>21</v>
      </c>
      <c r="D202" s="5">
        <f t="shared" si="50"/>
        <v>18</v>
      </c>
      <c r="E202" s="13">
        <f>'Christopher-IRA'!E202+'Carley-IRA'!E202</f>
        <v>0</v>
      </c>
      <c r="F202" s="13">
        <f>'Christopher-IRA'!F202+'Carley-IRA'!F202</f>
        <v>0</v>
      </c>
      <c r="G202" s="13">
        <f>'Christopher-IRA'!G202+'Carley-IRA'!G202</f>
        <v>0</v>
      </c>
      <c r="H202" s="13">
        <f>'Christopher-IRA'!H202+'Carley-IRA'!H202</f>
        <v>0</v>
      </c>
      <c r="I202" s="13">
        <f>'Christopher-IRA'!I202+'Carley-IRA'!I202</f>
        <v>0</v>
      </c>
      <c r="J202" s="13">
        <f>'Christopher-IRA'!J202+'Carley-IRA'!J202</f>
        <v>245.51055307484054</v>
      </c>
      <c r="K202" s="13">
        <f>'Christopher-IRA'!K202+'Carley-IRA'!K202</f>
        <v>0</v>
      </c>
      <c r="L202" s="13">
        <f>'Christopher-IRA'!L202+'Carley-IRA'!L202</f>
        <v>14500</v>
      </c>
      <c r="M202" s="13">
        <f>'Christopher-IRA'!M202+'Carley-IRA'!M202</f>
        <v>1663.4106926315333</v>
      </c>
      <c r="N202" s="8">
        <f t="shared" si="47"/>
        <v>24796.56586055888</v>
      </c>
    </row>
    <row r="203" spans="1:14" x14ac:dyDescent="0.25">
      <c r="A203" s="11">
        <v>41517</v>
      </c>
      <c r="B203" s="5">
        <f t="shared" si="48"/>
        <v>46</v>
      </c>
      <c r="C203" s="5">
        <f t="shared" si="49"/>
        <v>21</v>
      </c>
      <c r="D203" s="5">
        <f t="shared" si="50"/>
        <v>18</v>
      </c>
      <c r="E203" s="13">
        <f>'Christopher-IRA'!E203+'Carley-IRA'!E203</f>
        <v>0</v>
      </c>
      <c r="F203" s="13">
        <f>'Christopher-IRA'!F203+'Carley-IRA'!F203</f>
        <v>0</v>
      </c>
      <c r="G203" s="13">
        <f>'Christopher-IRA'!G203+'Carley-IRA'!G203</f>
        <v>0</v>
      </c>
      <c r="H203" s="13">
        <f>'Christopher-IRA'!H203+'Carley-IRA'!H203</f>
        <v>-2750</v>
      </c>
      <c r="I203" s="13">
        <f>'Christopher-IRA'!I203+'Carley-IRA'!I203</f>
        <v>0</v>
      </c>
      <c r="J203" s="13">
        <f>'Christopher-IRA'!J203+'Carley-IRA'!J203</f>
        <v>247.96565860558894</v>
      </c>
      <c r="K203" s="13">
        <f>'Christopher-IRA'!K203+'Carley-IRA'!K203</f>
        <v>0</v>
      </c>
      <c r="L203" s="13">
        <f>'Christopher-IRA'!L203+'Carley-IRA'!L203</f>
        <v>14500</v>
      </c>
      <c r="M203" s="13">
        <f>'Christopher-IRA'!M203+'Carley-IRA'!M203</f>
        <v>1911.376351237122</v>
      </c>
      <c r="N203" s="8">
        <f t="shared" ref="N203:N218" si="51">IF(K203=0,N202+E203+F203+G203+H203+I203+J203,N202+E203+F203+G203+H203+I203+K203)</f>
        <v>22294.53151916447</v>
      </c>
    </row>
    <row r="204" spans="1:14" x14ac:dyDescent="0.25">
      <c r="A204" s="11">
        <v>41547</v>
      </c>
      <c r="B204" s="5">
        <f t="shared" si="48"/>
        <v>46</v>
      </c>
      <c r="C204" s="5">
        <f t="shared" si="49"/>
        <v>21</v>
      </c>
      <c r="D204" s="5">
        <f t="shared" si="50"/>
        <v>18</v>
      </c>
      <c r="E204" s="13">
        <f>'Christopher-IRA'!E204+'Carley-IRA'!E204</f>
        <v>0</v>
      </c>
      <c r="F204" s="13">
        <f>'Christopher-IRA'!F204+'Carley-IRA'!F204</f>
        <v>0</v>
      </c>
      <c r="G204" s="13">
        <f>'Christopher-IRA'!G204+'Carley-IRA'!G204</f>
        <v>0</v>
      </c>
      <c r="H204" s="13">
        <f>'Christopher-IRA'!H204+'Carley-IRA'!H204</f>
        <v>-750</v>
      </c>
      <c r="I204" s="13">
        <f>'Christopher-IRA'!I204+'Carley-IRA'!I204</f>
        <v>0</v>
      </c>
      <c r="J204" s="13">
        <f>'Christopher-IRA'!J204+'Carley-IRA'!J204</f>
        <v>222.94531519164482</v>
      </c>
      <c r="K204" s="13">
        <f>'Christopher-IRA'!K204+'Carley-IRA'!K204</f>
        <v>0</v>
      </c>
      <c r="L204" s="13">
        <f>'Christopher-IRA'!L204+'Carley-IRA'!L204</f>
        <v>14500</v>
      </c>
      <c r="M204" s="13">
        <f>'Christopher-IRA'!M204+'Carley-IRA'!M204</f>
        <v>2134.321666428767</v>
      </c>
      <c r="N204" s="8">
        <f t="shared" si="51"/>
        <v>21767.476834356115</v>
      </c>
    </row>
    <row r="205" spans="1:14" x14ac:dyDescent="0.25">
      <c r="A205" s="11">
        <v>41578</v>
      </c>
      <c r="B205" s="5">
        <f t="shared" si="48"/>
        <v>46</v>
      </c>
      <c r="C205" s="5">
        <f t="shared" si="49"/>
        <v>21</v>
      </c>
      <c r="D205" s="5">
        <f t="shared" si="50"/>
        <v>18</v>
      </c>
      <c r="E205" s="13">
        <f>'Christopher-IRA'!E205+'Carley-IRA'!E205</f>
        <v>0</v>
      </c>
      <c r="F205" s="13">
        <f>'Christopher-IRA'!F205+'Carley-IRA'!F205</f>
        <v>0</v>
      </c>
      <c r="G205" s="13">
        <f>'Christopher-IRA'!G205+'Carley-IRA'!G205</f>
        <v>0</v>
      </c>
      <c r="H205" s="13">
        <f>'Christopher-IRA'!H205+'Carley-IRA'!H205</f>
        <v>-750</v>
      </c>
      <c r="I205" s="13">
        <f>'Christopher-IRA'!I205+'Carley-IRA'!I205</f>
        <v>0</v>
      </c>
      <c r="J205" s="13">
        <f>'Christopher-IRA'!J205+'Carley-IRA'!J205</f>
        <v>217.67476834356125</v>
      </c>
      <c r="K205" s="13">
        <f>'Christopher-IRA'!K205+'Carley-IRA'!K205</f>
        <v>0</v>
      </c>
      <c r="L205" s="13">
        <f>'Christopher-IRA'!L205+'Carley-IRA'!L205</f>
        <v>14500</v>
      </c>
      <c r="M205" s="13">
        <f>'Christopher-IRA'!M205+'Carley-IRA'!M205</f>
        <v>2351.996434772328</v>
      </c>
      <c r="N205" s="8">
        <f t="shared" si="51"/>
        <v>21235.151602699676</v>
      </c>
    </row>
    <row r="206" spans="1:14" x14ac:dyDescent="0.25">
      <c r="A206" s="11">
        <v>41608</v>
      </c>
      <c r="B206" s="5">
        <f t="shared" si="48"/>
        <v>46</v>
      </c>
      <c r="C206" s="5">
        <f t="shared" si="49"/>
        <v>21</v>
      </c>
      <c r="D206" s="5">
        <f t="shared" si="50"/>
        <v>18</v>
      </c>
      <c r="E206" s="13">
        <f>'Christopher-IRA'!E206+'Carley-IRA'!E206</f>
        <v>0</v>
      </c>
      <c r="F206" s="13">
        <f>'Christopher-IRA'!F206+'Carley-IRA'!F206</f>
        <v>0</v>
      </c>
      <c r="G206" s="13">
        <f>'Christopher-IRA'!G206+'Carley-IRA'!G206</f>
        <v>0</v>
      </c>
      <c r="H206" s="13">
        <f>'Christopher-IRA'!H206+'Carley-IRA'!H206</f>
        <v>-750</v>
      </c>
      <c r="I206" s="13">
        <f>'Christopher-IRA'!I206+'Carley-IRA'!I206</f>
        <v>0</v>
      </c>
      <c r="J206" s="13">
        <f>'Christopher-IRA'!J206+'Carley-IRA'!J206</f>
        <v>212.35151602699685</v>
      </c>
      <c r="K206" s="13">
        <f>'Christopher-IRA'!K206+'Carley-IRA'!K206</f>
        <v>0</v>
      </c>
      <c r="L206" s="13">
        <f>'Christopher-IRA'!L206+'Carley-IRA'!L206</f>
        <v>14500</v>
      </c>
      <c r="M206" s="13">
        <f>'Christopher-IRA'!M206+'Carley-IRA'!M206</f>
        <v>2564.3479507993252</v>
      </c>
      <c r="N206" s="8">
        <f t="shared" si="51"/>
        <v>20697.503118726672</v>
      </c>
    </row>
    <row r="207" spans="1:14" x14ac:dyDescent="0.25">
      <c r="A207" s="11">
        <v>41639</v>
      </c>
      <c r="B207" s="5">
        <f t="shared" si="48"/>
        <v>46</v>
      </c>
      <c r="C207" s="5">
        <f t="shared" si="49"/>
        <v>21</v>
      </c>
      <c r="D207" s="5">
        <f t="shared" si="50"/>
        <v>18</v>
      </c>
      <c r="E207" s="13">
        <f>'Christopher-IRA'!E207+'Carley-IRA'!E207</f>
        <v>0</v>
      </c>
      <c r="F207" s="13">
        <f>'Christopher-IRA'!F207+'Carley-IRA'!F207</f>
        <v>0</v>
      </c>
      <c r="G207" s="13">
        <f>'Christopher-IRA'!G207+'Carley-IRA'!G207</f>
        <v>0</v>
      </c>
      <c r="H207" s="13">
        <f>'Christopher-IRA'!H207+'Carley-IRA'!H207</f>
        <v>-750</v>
      </c>
      <c r="I207" s="13">
        <f>'Christopher-IRA'!I207+'Carley-IRA'!I207</f>
        <v>0</v>
      </c>
      <c r="J207" s="13">
        <f>'Christopher-IRA'!J207+'Carley-IRA'!J207</f>
        <v>206.97503118726681</v>
      </c>
      <c r="K207" s="13">
        <f>'Christopher-IRA'!K207+'Carley-IRA'!K207</f>
        <v>0</v>
      </c>
      <c r="L207" s="13">
        <f>'Christopher-IRA'!L207+'Carley-IRA'!L207</f>
        <v>14500</v>
      </c>
      <c r="M207" s="13">
        <f>'Christopher-IRA'!M207+'Carley-IRA'!M207</f>
        <v>2771.3229819865919</v>
      </c>
      <c r="N207" s="8">
        <f t="shared" si="51"/>
        <v>20154.478149913939</v>
      </c>
    </row>
    <row r="208" spans="1:14" x14ac:dyDescent="0.25">
      <c r="A208" s="11">
        <v>41670</v>
      </c>
      <c r="B208" s="5">
        <f t="shared" si="48"/>
        <v>46</v>
      </c>
      <c r="C208" s="5">
        <f t="shared" si="49"/>
        <v>21</v>
      </c>
      <c r="D208" s="5">
        <f t="shared" si="50"/>
        <v>18</v>
      </c>
      <c r="E208" s="13">
        <f>'Christopher-IRA'!E208+'Carley-IRA'!E208</f>
        <v>0</v>
      </c>
      <c r="F208" s="13">
        <f>'Christopher-IRA'!F208+'Carley-IRA'!F208</f>
        <v>0</v>
      </c>
      <c r="G208" s="13">
        <f>'Christopher-IRA'!G208+'Carley-IRA'!G208</f>
        <v>0</v>
      </c>
      <c r="H208" s="13">
        <f>'Christopher-IRA'!H208+'Carley-IRA'!H208</f>
        <v>-2750</v>
      </c>
      <c r="I208" s="13">
        <f>'Christopher-IRA'!I208+'Carley-IRA'!I208</f>
        <v>0</v>
      </c>
      <c r="J208" s="13">
        <f>'Christopher-IRA'!J208+'Carley-IRA'!J208</f>
        <v>201.5447814991395</v>
      </c>
      <c r="K208" s="13">
        <f>'Christopher-IRA'!K208+'Carley-IRA'!K208</f>
        <v>0</v>
      </c>
      <c r="L208" s="13">
        <f>'Christopher-IRA'!L208+'Carley-IRA'!L208</f>
        <v>14500</v>
      </c>
      <c r="M208" s="13">
        <f>'Christopher-IRA'!M208+'Carley-IRA'!M208</f>
        <v>201.5447814991395</v>
      </c>
      <c r="N208" s="8">
        <f t="shared" si="51"/>
        <v>17606.022931413077</v>
      </c>
    </row>
    <row r="209" spans="1:14" x14ac:dyDescent="0.25">
      <c r="A209" s="11">
        <v>41698</v>
      </c>
      <c r="B209" s="5">
        <f t="shared" si="48"/>
        <v>46</v>
      </c>
      <c r="C209" s="5">
        <f t="shared" si="49"/>
        <v>21</v>
      </c>
      <c r="D209" s="5">
        <f t="shared" si="50"/>
        <v>19</v>
      </c>
      <c r="E209" s="13">
        <f>'Christopher-IRA'!E209+'Carley-IRA'!E209</f>
        <v>0</v>
      </c>
      <c r="F209" s="13">
        <f>'Christopher-IRA'!F209+'Carley-IRA'!F209</f>
        <v>0</v>
      </c>
      <c r="G209" s="13">
        <f>'Christopher-IRA'!G209+'Carley-IRA'!G209</f>
        <v>0</v>
      </c>
      <c r="H209" s="13">
        <f>'Christopher-IRA'!H209+'Carley-IRA'!H209</f>
        <v>-750</v>
      </c>
      <c r="I209" s="13">
        <f>'Christopher-IRA'!I209+'Carley-IRA'!I209</f>
        <v>0</v>
      </c>
      <c r="J209" s="13">
        <f>'Christopher-IRA'!J209+'Carley-IRA'!J209</f>
        <v>176.06022931413088</v>
      </c>
      <c r="K209" s="13">
        <f>'Christopher-IRA'!K209+'Carley-IRA'!K209</f>
        <v>0</v>
      </c>
      <c r="L209" s="13">
        <f>'Christopher-IRA'!L209+'Carley-IRA'!L209</f>
        <v>14500</v>
      </c>
      <c r="M209" s="13">
        <f>'Christopher-IRA'!M209+'Carley-IRA'!M209</f>
        <v>377.60501081327038</v>
      </c>
      <c r="N209" s="8">
        <f t="shared" si="51"/>
        <v>17032.083160727208</v>
      </c>
    </row>
    <row r="210" spans="1:14" x14ac:dyDescent="0.25">
      <c r="A210" s="11">
        <v>41729</v>
      </c>
      <c r="B210" s="5">
        <f t="shared" si="48"/>
        <v>46</v>
      </c>
      <c r="C210" s="5">
        <f t="shared" si="49"/>
        <v>21</v>
      </c>
      <c r="D210" s="5">
        <f t="shared" si="50"/>
        <v>19</v>
      </c>
      <c r="E210" s="13">
        <f>'Christopher-IRA'!E210+'Carley-IRA'!E210</f>
        <v>0</v>
      </c>
      <c r="F210" s="13">
        <f>'Christopher-IRA'!F210+'Carley-IRA'!F210</f>
        <v>0</v>
      </c>
      <c r="G210" s="13">
        <f>'Christopher-IRA'!G210+'Carley-IRA'!G210</f>
        <v>0</v>
      </c>
      <c r="H210" s="13">
        <f>'Christopher-IRA'!H210+'Carley-IRA'!H210</f>
        <v>-750</v>
      </c>
      <c r="I210" s="13">
        <f>'Christopher-IRA'!I210+'Carley-IRA'!I210</f>
        <v>0</v>
      </c>
      <c r="J210" s="13">
        <f>'Christopher-IRA'!J210+'Carley-IRA'!J210</f>
        <v>170.32083160727217</v>
      </c>
      <c r="K210" s="13">
        <f>'Christopher-IRA'!K210+'Carley-IRA'!K210</f>
        <v>0</v>
      </c>
      <c r="L210" s="13">
        <f>'Christopher-IRA'!L210+'Carley-IRA'!L210</f>
        <v>14500</v>
      </c>
      <c r="M210" s="13">
        <f>'Christopher-IRA'!M210+'Carley-IRA'!M210</f>
        <v>547.92584242054249</v>
      </c>
      <c r="N210" s="8">
        <f t="shared" si="51"/>
        <v>16452.403992334479</v>
      </c>
    </row>
    <row r="211" spans="1:14" x14ac:dyDescent="0.25">
      <c r="A211" s="11">
        <v>41759</v>
      </c>
      <c r="B211" s="5">
        <f t="shared" si="48"/>
        <v>47</v>
      </c>
      <c r="C211" s="5">
        <f t="shared" si="49"/>
        <v>22</v>
      </c>
      <c r="D211" s="5">
        <f t="shared" si="50"/>
        <v>19</v>
      </c>
      <c r="E211" s="13">
        <f>'Christopher-IRA'!E211+'Carley-IRA'!E211</f>
        <v>0</v>
      </c>
      <c r="F211" s="13">
        <f>'Christopher-IRA'!F211+'Carley-IRA'!F211</f>
        <v>0</v>
      </c>
      <c r="G211" s="13">
        <f>'Christopher-IRA'!G211+'Carley-IRA'!G211</f>
        <v>0</v>
      </c>
      <c r="H211" s="13">
        <f>'Christopher-IRA'!H211+'Carley-IRA'!H211</f>
        <v>-750</v>
      </c>
      <c r="I211" s="13">
        <f>'Christopher-IRA'!I211+'Carley-IRA'!I211</f>
        <v>0</v>
      </c>
      <c r="J211" s="13">
        <f>'Christopher-IRA'!J211+'Carley-IRA'!J211</f>
        <v>164.5240399233449</v>
      </c>
      <c r="K211" s="13">
        <f>'Christopher-IRA'!K211+'Carley-IRA'!K211</f>
        <v>0</v>
      </c>
      <c r="L211" s="13">
        <f>'Christopher-IRA'!L211+'Carley-IRA'!L211</f>
        <v>14500</v>
      </c>
      <c r="M211" s="13">
        <f>'Christopher-IRA'!M211+'Carley-IRA'!M211</f>
        <v>712.44988234388745</v>
      </c>
      <c r="N211" s="8">
        <f t="shared" si="51"/>
        <v>15866.928032257823</v>
      </c>
    </row>
    <row r="212" spans="1:14" x14ac:dyDescent="0.25">
      <c r="A212" s="11">
        <v>41790</v>
      </c>
      <c r="B212" s="5">
        <f t="shared" si="48"/>
        <v>47</v>
      </c>
      <c r="C212" s="5">
        <f t="shared" si="49"/>
        <v>22</v>
      </c>
      <c r="D212" s="5">
        <f t="shared" si="50"/>
        <v>19</v>
      </c>
      <c r="E212" s="13">
        <f>'Christopher-IRA'!E212+'Carley-IRA'!E212</f>
        <v>0</v>
      </c>
      <c r="F212" s="13">
        <f>'Christopher-IRA'!F212+'Carley-IRA'!F212</f>
        <v>0</v>
      </c>
      <c r="G212" s="13">
        <f>'Christopher-IRA'!G212+'Carley-IRA'!G212</f>
        <v>0</v>
      </c>
      <c r="H212" s="13">
        <f>'Christopher-IRA'!H212+'Carley-IRA'!H212</f>
        <v>-750</v>
      </c>
      <c r="I212" s="13">
        <f>'Christopher-IRA'!I212+'Carley-IRA'!I212</f>
        <v>0</v>
      </c>
      <c r="J212" s="13">
        <f>'Christopher-IRA'!J212+'Carley-IRA'!J212</f>
        <v>158.66928032257835</v>
      </c>
      <c r="K212" s="13">
        <f>'Christopher-IRA'!K212+'Carley-IRA'!K212</f>
        <v>0</v>
      </c>
      <c r="L212" s="13">
        <f>'Christopher-IRA'!L212+'Carley-IRA'!L212</f>
        <v>14500</v>
      </c>
      <c r="M212" s="13">
        <f>'Christopher-IRA'!M212+'Carley-IRA'!M212</f>
        <v>871.11916266646574</v>
      </c>
      <c r="N212" s="8">
        <f t="shared" si="51"/>
        <v>15275.597312580401</v>
      </c>
    </row>
    <row r="213" spans="1:14" x14ac:dyDescent="0.25">
      <c r="A213" s="11">
        <v>41820</v>
      </c>
      <c r="B213" s="5">
        <f t="shared" si="48"/>
        <v>47</v>
      </c>
      <c r="C213" s="5">
        <f t="shared" si="49"/>
        <v>22</v>
      </c>
      <c r="D213" s="5">
        <f t="shared" si="50"/>
        <v>19</v>
      </c>
      <c r="E213" s="13">
        <f>'Christopher-IRA'!E213+'Carley-IRA'!E213</f>
        <v>0</v>
      </c>
      <c r="F213" s="13">
        <f>'Christopher-IRA'!F213+'Carley-IRA'!F213</f>
        <v>0</v>
      </c>
      <c r="G213" s="13">
        <f>'Christopher-IRA'!G213+'Carley-IRA'!G213</f>
        <v>0</v>
      </c>
      <c r="H213" s="13">
        <f>'Christopher-IRA'!H213+'Carley-IRA'!H213</f>
        <v>0</v>
      </c>
      <c r="I213" s="13">
        <f>'Christopher-IRA'!I213+'Carley-IRA'!I213</f>
        <v>0</v>
      </c>
      <c r="J213" s="13">
        <f>'Christopher-IRA'!J213+'Carley-IRA'!J213</f>
        <v>152.75597312580416</v>
      </c>
      <c r="K213" s="13">
        <f>'Christopher-IRA'!K213+'Carley-IRA'!K213</f>
        <v>0</v>
      </c>
      <c r="L213" s="13">
        <f>'Christopher-IRA'!L213+'Carley-IRA'!L213</f>
        <v>14500</v>
      </c>
      <c r="M213" s="13">
        <f>'Christopher-IRA'!M213+'Carley-IRA'!M213</f>
        <v>1023.8751357922699</v>
      </c>
      <c r="N213" s="8">
        <f t="shared" si="51"/>
        <v>15428.353285706205</v>
      </c>
    </row>
    <row r="214" spans="1:14" x14ac:dyDescent="0.25">
      <c r="A214" s="11">
        <v>41851</v>
      </c>
      <c r="B214" s="5">
        <f t="shared" ref="B214:B229" si="52">ROUND((A214-$B$1-210)/365,0)</f>
        <v>47</v>
      </c>
      <c r="C214" s="5">
        <f t="shared" ref="C214:C229" si="53">ROUND((A214-$C$1-210)/365,0)</f>
        <v>22</v>
      </c>
      <c r="D214" s="5">
        <f t="shared" ref="D214:D229" si="54">ROUND((A214-$D$1-210)/365,0)</f>
        <v>19</v>
      </c>
      <c r="E214" s="13">
        <f>'Christopher-IRA'!E214+'Carley-IRA'!E214</f>
        <v>0</v>
      </c>
      <c r="F214" s="13">
        <f>'Christopher-IRA'!F214+'Carley-IRA'!F214</f>
        <v>0</v>
      </c>
      <c r="G214" s="13">
        <f>'Christopher-IRA'!G214+'Carley-IRA'!G214</f>
        <v>0</v>
      </c>
      <c r="H214" s="13">
        <f>'Christopher-IRA'!H214+'Carley-IRA'!H214</f>
        <v>0</v>
      </c>
      <c r="I214" s="13">
        <f>'Christopher-IRA'!I214+'Carley-IRA'!I214</f>
        <v>0</v>
      </c>
      <c r="J214" s="13">
        <f>'Christopher-IRA'!J214+'Carley-IRA'!J214</f>
        <v>154.2835328570622</v>
      </c>
      <c r="K214" s="13">
        <f>'Christopher-IRA'!K214+'Carley-IRA'!K214</f>
        <v>0</v>
      </c>
      <c r="L214" s="13">
        <f>'Christopher-IRA'!L214+'Carley-IRA'!L214</f>
        <v>14500</v>
      </c>
      <c r="M214" s="13">
        <f>'Christopher-IRA'!M214+'Carley-IRA'!M214</f>
        <v>1178.158668649332</v>
      </c>
      <c r="N214" s="8">
        <f t="shared" si="51"/>
        <v>15582.636818563267</v>
      </c>
    </row>
    <row r="215" spans="1:14" x14ac:dyDescent="0.25">
      <c r="A215" s="11">
        <v>41882</v>
      </c>
      <c r="B215" s="5">
        <f t="shared" si="52"/>
        <v>47</v>
      </c>
      <c r="C215" s="5">
        <f t="shared" si="53"/>
        <v>22</v>
      </c>
      <c r="D215" s="5">
        <f t="shared" si="54"/>
        <v>19</v>
      </c>
      <c r="E215" s="13">
        <f>'Christopher-IRA'!E215+'Carley-IRA'!E215</f>
        <v>0</v>
      </c>
      <c r="F215" s="13">
        <f>'Christopher-IRA'!F215+'Carley-IRA'!F215</f>
        <v>0</v>
      </c>
      <c r="G215" s="13">
        <f>'Christopher-IRA'!G215+'Carley-IRA'!G215</f>
        <v>0</v>
      </c>
      <c r="H215" s="13">
        <f>'Christopher-IRA'!H215+'Carley-IRA'!H215</f>
        <v>-2750</v>
      </c>
      <c r="I215" s="13">
        <f>'Christopher-IRA'!I215+'Carley-IRA'!I215</f>
        <v>0</v>
      </c>
      <c r="J215" s="13">
        <f>'Christopher-IRA'!J215+'Carley-IRA'!J215</f>
        <v>155.82636818563279</v>
      </c>
      <c r="K215" s="13">
        <f>'Christopher-IRA'!K215+'Carley-IRA'!K215</f>
        <v>0</v>
      </c>
      <c r="L215" s="13">
        <f>'Christopher-IRA'!L215+'Carley-IRA'!L215</f>
        <v>14500</v>
      </c>
      <c r="M215" s="13">
        <f>'Christopher-IRA'!M215+'Carley-IRA'!M215</f>
        <v>1333.9850368349648</v>
      </c>
      <c r="N215" s="8">
        <f t="shared" si="51"/>
        <v>12988.463186748901</v>
      </c>
    </row>
    <row r="216" spans="1:14" x14ac:dyDescent="0.25">
      <c r="A216" s="11">
        <v>41912</v>
      </c>
      <c r="B216" s="5">
        <f t="shared" si="52"/>
        <v>47</v>
      </c>
      <c r="C216" s="5">
        <f t="shared" si="53"/>
        <v>22</v>
      </c>
      <c r="D216" s="5">
        <f t="shared" si="54"/>
        <v>19</v>
      </c>
      <c r="E216" s="13">
        <f>'Christopher-IRA'!E216+'Carley-IRA'!E216</f>
        <v>0</v>
      </c>
      <c r="F216" s="13">
        <f>'Christopher-IRA'!F216+'Carley-IRA'!F216</f>
        <v>0</v>
      </c>
      <c r="G216" s="13">
        <f>'Christopher-IRA'!G216+'Carley-IRA'!G216</f>
        <v>0</v>
      </c>
      <c r="H216" s="13">
        <f>'Christopher-IRA'!H216+'Carley-IRA'!H216</f>
        <v>-750</v>
      </c>
      <c r="I216" s="13">
        <f>'Christopher-IRA'!I216+'Carley-IRA'!I216</f>
        <v>0</v>
      </c>
      <c r="J216" s="13">
        <f>'Christopher-IRA'!J216+'Carley-IRA'!J216</f>
        <v>129.88463186748913</v>
      </c>
      <c r="K216" s="13">
        <f>'Christopher-IRA'!K216+'Carley-IRA'!K216</f>
        <v>0</v>
      </c>
      <c r="L216" s="13">
        <f>'Christopher-IRA'!L216+'Carley-IRA'!L216</f>
        <v>14500</v>
      </c>
      <c r="M216" s="13">
        <f>'Christopher-IRA'!M216+'Carley-IRA'!M216</f>
        <v>1463.869668702454</v>
      </c>
      <c r="N216" s="8">
        <f t="shared" si="51"/>
        <v>12368.34781861639</v>
      </c>
    </row>
    <row r="217" spans="1:14" x14ac:dyDescent="0.25">
      <c r="A217" s="11">
        <v>41943</v>
      </c>
      <c r="B217" s="5">
        <f t="shared" si="52"/>
        <v>47</v>
      </c>
      <c r="C217" s="5">
        <f t="shared" si="53"/>
        <v>22</v>
      </c>
      <c r="D217" s="5">
        <f t="shared" si="54"/>
        <v>19</v>
      </c>
      <c r="E217" s="13">
        <f>'Christopher-IRA'!E217+'Carley-IRA'!E217</f>
        <v>0</v>
      </c>
      <c r="F217" s="13">
        <f>'Christopher-IRA'!F217+'Carley-IRA'!F217</f>
        <v>0</v>
      </c>
      <c r="G217" s="13">
        <f>'Christopher-IRA'!G217+'Carley-IRA'!G217</f>
        <v>0</v>
      </c>
      <c r="H217" s="13">
        <f>'Christopher-IRA'!H217+'Carley-IRA'!H217</f>
        <v>-750</v>
      </c>
      <c r="I217" s="13">
        <f>'Christopher-IRA'!I217+'Carley-IRA'!I217</f>
        <v>0</v>
      </c>
      <c r="J217" s="13">
        <f>'Christopher-IRA'!J217+'Carley-IRA'!J217</f>
        <v>123.68347818616401</v>
      </c>
      <c r="K217" s="13">
        <f>'Christopher-IRA'!K217+'Carley-IRA'!K217</f>
        <v>0</v>
      </c>
      <c r="L217" s="13">
        <f>'Christopher-IRA'!L217+'Carley-IRA'!L217</f>
        <v>14500</v>
      </c>
      <c r="M217" s="13">
        <f>'Christopher-IRA'!M217+'Carley-IRA'!M217</f>
        <v>1587.5531468886179</v>
      </c>
      <c r="N217" s="8">
        <f t="shared" si="51"/>
        <v>11742.031296802554</v>
      </c>
    </row>
    <row r="218" spans="1:14" x14ac:dyDescent="0.25">
      <c r="A218" s="11">
        <v>41973</v>
      </c>
      <c r="B218" s="5">
        <f t="shared" si="52"/>
        <v>47</v>
      </c>
      <c r="C218" s="5">
        <f t="shared" si="53"/>
        <v>22</v>
      </c>
      <c r="D218" s="5">
        <f t="shared" si="54"/>
        <v>19</v>
      </c>
      <c r="E218" s="13">
        <f>'Christopher-IRA'!E218+'Carley-IRA'!E218</f>
        <v>0</v>
      </c>
      <c r="F218" s="13">
        <f>'Christopher-IRA'!F218+'Carley-IRA'!F218</f>
        <v>0</v>
      </c>
      <c r="G218" s="13">
        <f>'Christopher-IRA'!G218+'Carley-IRA'!G218</f>
        <v>0</v>
      </c>
      <c r="H218" s="13">
        <f>'Christopher-IRA'!H218+'Carley-IRA'!H218</f>
        <v>-750</v>
      </c>
      <c r="I218" s="13">
        <f>'Christopher-IRA'!I218+'Carley-IRA'!I218</f>
        <v>0</v>
      </c>
      <c r="J218" s="13">
        <f>'Christopher-IRA'!J218+'Carley-IRA'!J218</f>
        <v>117.42031296802567</v>
      </c>
      <c r="K218" s="13">
        <f>'Christopher-IRA'!K218+'Carley-IRA'!K218</f>
        <v>0</v>
      </c>
      <c r="L218" s="13">
        <f>'Christopher-IRA'!L218+'Carley-IRA'!L218</f>
        <v>14500</v>
      </c>
      <c r="M218" s="13">
        <f>'Christopher-IRA'!M218+'Carley-IRA'!M218</f>
        <v>1704.9734598566436</v>
      </c>
      <c r="N218" s="8">
        <f t="shared" si="51"/>
        <v>11109.45160977058</v>
      </c>
    </row>
    <row r="219" spans="1:14" x14ac:dyDescent="0.25">
      <c r="A219" s="11">
        <v>42004</v>
      </c>
      <c r="B219" s="5">
        <f t="shared" si="52"/>
        <v>47</v>
      </c>
      <c r="C219" s="5">
        <f t="shared" si="53"/>
        <v>22</v>
      </c>
      <c r="D219" s="5">
        <f t="shared" si="54"/>
        <v>19</v>
      </c>
      <c r="E219" s="13">
        <f>'Christopher-IRA'!E219+'Carley-IRA'!E219</f>
        <v>0</v>
      </c>
      <c r="F219" s="13">
        <f>'Christopher-IRA'!F219+'Carley-IRA'!F219</f>
        <v>0</v>
      </c>
      <c r="G219" s="13">
        <f>'Christopher-IRA'!G219+'Carley-IRA'!G219</f>
        <v>0</v>
      </c>
      <c r="H219" s="13">
        <f>'Christopher-IRA'!H219+'Carley-IRA'!H219</f>
        <v>-750</v>
      </c>
      <c r="I219" s="13">
        <f>'Christopher-IRA'!I219+'Carley-IRA'!I219</f>
        <v>0</v>
      </c>
      <c r="J219" s="13">
        <f>'Christopher-IRA'!J219+'Carley-IRA'!J219</f>
        <v>111.09451609770591</v>
      </c>
      <c r="K219" s="13">
        <f>'Christopher-IRA'!K219+'Carley-IRA'!K219</f>
        <v>0</v>
      </c>
      <c r="L219" s="13">
        <f>'Christopher-IRA'!L219+'Carley-IRA'!L219</f>
        <v>14500</v>
      </c>
      <c r="M219" s="13">
        <f>'Christopher-IRA'!M219+'Carley-IRA'!M219</f>
        <v>1816.0679759543495</v>
      </c>
      <c r="N219" s="8">
        <f t="shared" ref="N219:N234" si="55">IF(K219=0,N218+E219+F219+G219+H219+I219+J219,N218+E219+F219+G219+H219+I219+K219)</f>
        <v>10470.546125868286</v>
      </c>
    </row>
    <row r="220" spans="1:14" x14ac:dyDescent="0.25">
      <c r="A220" s="11">
        <v>42035</v>
      </c>
      <c r="B220" s="5">
        <f t="shared" si="52"/>
        <v>47</v>
      </c>
      <c r="C220" s="5">
        <f t="shared" si="53"/>
        <v>22</v>
      </c>
      <c r="D220" s="5">
        <f t="shared" si="54"/>
        <v>19</v>
      </c>
      <c r="E220" s="13">
        <f>'Christopher-IRA'!E220+'Carley-IRA'!E220</f>
        <v>0</v>
      </c>
      <c r="F220" s="13">
        <f>'Christopher-IRA'!F220+'Carley-IRA'!F220</f>
        <v>0</v>
      </c>
      <c r="G220" s="13">
        <f>'Christopher-IRA'!G220+'Carley-IRA'!G220</f>
        <v>0</v>
      </c>
      <c r="H220" s="13">
        <f>'Christopher-IRA'!H220+'Carley-IRA'!H220</f>
        <v>-2750</v>
      </c>
      <c r="I220" s="13">
        <f>'Christopher-IRA'!I220+'Carley-IRA'!I220</f>
        <v>0</v>
      </c>
      <c r="J220" s="13">
        <f>'Christopher-IRA'!J220+'Carley-IRA'!J220</f>
        <v>104.70546125868297</v>
      </c>
      <c r="K220" s="13">
        <f>'Christopher-IRA'!K220+'Carley-IRA'!K220</f>
        <v>0</v>
      </c>
      <c r="L220" s="13">
        <f>'Christopher-IRA'!L220+'Carley-IRA'!L220</f>
        <v>14500</v>
      </c>
      <c r="M220" s="13">
        <f>'Christopher-IRA'!M220+'Carley-IRA'!M220</f>
        <v>104.70546125868297</v>
      </c>
      <c r="N220" s="8">
        <f t="shared" si="55"/>
        <v>7825.2515871269688</v>
      </c>
    </row>
    <row r="221" spans="1:14" x14ac:dyDescent="0.25">
      <c r="A221" s="11">
        <v>42063</v>
      </c>
      <c r="B221" s="5">
        <f t="shared" si="52"/>
        <v>47</v>
      </c>
      <c r="C221" s="5">
        <f t="shared" si="53"/>
        <v>22</v>
      </c>
      <c r="D221" s="5">
        <f t="shared" si="54"/>
        <v>20</v>
      </c>
      <c r="E221" s="13">
        <f>'Christopher-IRA'!E221+'Carley-IRA'!E221</f>
        <v>0</v>
      </c>
      <c r="F221" s="13">
        <f>'Christopher-IRA'!F221+'Carley-IRA'!F221</f>
        <v>0</v>
      </c>
      <c r="G221" s="13">
        <f>'Christopher-IRA'!G221+'Carley-IRA'!G221</f>
        <v>0</v>
      </c>
      <c r="H221" s="13">
        <f>'Christopher-IRA'!H221+'Carley-IRA'!H221</f>
        <v>-750</v>
      </c>
      <c r="I221" s="13">
        <f>'Christopher-IRA'!I221+'Carley-IRA'!I221</f>
        <v>0</v>
      </c>
      <c r="J221" s="13">
        <f>'Christopher-IRA'!J221+'Carley-IRA'!J221</f>
        <v>78.252515871269807</v>
      </c>
      <c r="K221" s="13">
        <f>'Christopher-IRA'!K221+'Carley-IRA'!K221</f>
        <v>0</v>
      </c>
      <c r="L221" s="13">
        <f>'Christopher-IRA'!L221+'Carley-IRA'!L221</f>
        <v>14500</v>
      </c>
      <c r="M221" s="13">
        <f>'Christopher-IRA'!M221+'Carley-IRA'!M221</f>
        <v>182.95797712995278</v>
      </c>
      <c r="N221" s="8">
        <f t="shared" si="55"/>
        <v>7153.5041029982385</v>
      </c>
    </row>
    <row r="222" spans="1:14" x14ac:dyDescent="0.25">
      <c r="A222" s="11">
        <v>42094</v>
      </c>
      <c r="B222" s="5">
        <f t="shared" si="52"/>
        <v>47</v>
      </c>
      <c r="C222" s="5">
        <f t="shared" si="53"/>
        <v>22</v>
      </c>
      <c r="D222" s="5">
        <f t="shared" si="54"/>
        <v>20</v>
      </c>
      <c r="E222" s="13">
        <f>'Christopher-IRA'!E222+'Carley-IRA'!E222</f>
        <v>0</v>
      </c>
      <c r="F222" s="13">
        <f>'Christopher-IRA'!F222+'Carley-IRA'!F222</f>
        <v>0</v>
      </c>
      <c r="G222" s="13">
        <f>'Christopher-IRA'!G222+'Carley-IRA'!G222</f>
        <v>0</v>
      </c>
      <c r="H222" s="13">
        <f>'Christopher-IRA'!H222+'Carley-IRA'!H222</f>
        <v>-750</v>
      </c>
      <c r="I222" s="13">
        <f>'Christopher-IRA'!I222+'Carley-IRA'!I222</f>
        <v>0</v>
      </c>
      <c r="J222" s="13">
        <f>'Christopher-IRA'!J222+'Carley-IRA'!J222</f>
        <v>71.535041029982494</v>
      </c>
      <c r="K222" s="13">
        <f>'Christopher-IRA'!K222+'Carley-IRA'!K222</f>
        <v>0</v>
      </c>
      <c r="L222" s="13">
        <f>'Christopher-IRA'!L222+'Carley-IRA'!L222</f>
        <v>14500</v>
      </c>
      <c r="M222" s="13">
        <f>'Christopher-IRA'!M222+'Carley-IRA'!M222</f>
        <v>254.49301815993527</v>
      </c>
      <c r="N222" s="8">
        <f t="shared" si="55"/>
        <v>6475.039144028221</v>
      </c>
    </row>
    <row r="223" spans="1:14" x14ac:dyDescent="0.25">
      <c r="A223" s="11">
        <v>42124</v>
      </c>
      <c r="B223" s="5">
        <f t="shared" si="52"/>
        <v>48</v>
      </c>
      <c r="C223" s="5">
        <f t="shared" si="53"/>
        <v>23</v>
      </c>
      <c r="D223" s="5">
        <f t="shared" si="54"/>
        <v>20</v>
      </c>
      <c r="E223" s="13">
        <f>'Christopher-IRA'!E223+'Carley-IRA'!E223</f>
        <v>0</v>
      </c>
      <c r="F223" s="13">
        <f>'Christopher-IRA'!F223+'Carley-IRA'!F223</f>
        <v>0</v>
      </c>
      <c r="G223" s="13">
        <f>'Christopher-IRA'!G223+'Carley-IRA'!G223</f>
        <v>0</v>
      </c>
      <c r="H223" s="13">
        <f>'Christopher-IRA'!H223+'Carley-IRA'!H223</f>
        <v>-750</v>
      </c>
      <c r="I223" s="13">
        <f>'Christopher-IRA'!I223+'Carley-IRA'!I223</f>
        <v>0</v>
      </c>
      <c r="J223" s="13">
        <f>'Christopher-IRA'!J223+'Carley-IRA'!J223</f>
        <v>64.750391440282328</v>
      </c>
      <c r="K223" s="13">
        <f>'Christopher-IRA'!K223+'Carley-IRA'!K223</f>
        <v>0</v>
      </c>
      <c r="L223" s="13">
        <f>'Christopher-IRA'!L223+'Carley-IRA'!L223</f>
        <v>14500</v>
      </c>
      <c r="M223" s="13">
        <f>'Christopher-IRA'!M223+'Carley-IRA'!M223</f>
        <v>319.2434096002176</v>
      </c>
      <c r="N223" s="8">
        <f t="shared" si="55"/>
        <v>5789.7895354685033</v>
      </c>
    </row>
    <row r="224" spans="1:14" x14ac:dyDescent="0.25">
      <c r="A224" s="11">
        <v>42155</v>
      </c>
      <c r="B224" s="5">
        <f t="shared" si="52"/>
        <v>48</v>
      </c>
      <c r="C224" s="5">
        <f t="shared" si="53"/>
        <v>23</v>
      </c>
      <c r="D224" s="5">
        <f t="shared" si="54"/>
        <v>20</v>
      </c>
      <c r="E224" s="13">
        <f>'Christopher-IRA'!E224+'Carley-IRA'!E224</f>
        <v>0</v>
      </c>
      <c r="F224" s="13">
        <f>'Christopher-IRA'!F224+'Carley-IRA'!F224</f>
        <v>0</v>
      </c>
      <c r="G224" s="13">
        <f>'Christopher-IRA'!G224+'Carley-IRA'!G224</f>
        <v>0</v>
      </c>
      <c r="H224" s="13">
        <f>'Christopher-IRA'!H224+'Carley-IRA'!H224</f>
        <v>-750</v>
      </c>
      <c r="I224" s="13">
        <f>'Christopher-IRA'!I224+'Carley-IRA'!I224</f>
        <v>0</v>
      </c>
      <c r="J224" s="13">
        <f>'Christopher-IRA'!J224+'Carley-IRA'!J224</f>
        <v>57.897895354685147</v>
      </c>
      <c r="K224" s="13">
        <f>'Christopher-IRA'!K224+'Carley-IRA'!K224</f>
        <v>0</v>
      </c>
      <c r="L224" s="13">
        <f>'Christopher-IRA'!L224+'Carley-IRA'!L224</f>
        <v>14500</v>
      </c>
      <c r="M224" s="13">
        <f>'Christopher-IRA'!M224+'Carley-IRA'!M224</f>
        <v>377.14130495490269</v>
      </c>
      <c r="N224" s="8">
        <f t="shared" si="55"/>
        <v>5097.6874308231882</v>
      </c>
    </row>
    <row r="225" spans="1:14" x14ac:dyDescent="0.25">
      <c r="A225" s="11">
        <v>42185</v>
      </c>
      <c r="B225" s="5">
        <f t="shared" si="52"/>
        <v>48</v>
      </c>
      <c r="C225" s="5">
        <f t="shared" si="53"/>
        <v>23</v>
      </c>
      <c r="D225" s="5">
        <f t="shared" si="54"/>
        <v>20</v>
      </c>
      <c r="E225" s="13">
        <f>'Christopher-IRA'!E225+'Carley-IRA'!E225</f>
        <v>0</v>
      </c>
      <c r="F225" s="13">
        <f>'Christopher-IRA'!F225+'Carley-IRA'!F225</f>
        <v>0</v>
      </c>
      <c r="G225" s="13">
        <f>'Christopher-IRA'!G225+'Carley-IRA'!G225</f>
        <v>0</v>
      </c>
      <c r="H225" s="13">
        <f>'Christopher-IRA'!H225+'Carley-IRA'!H225</f>
        <v>0</v>
      </c>
      <c r="I225" s="13">
        <f>'Christopher-IRA'!I225+'Carley-IRA'!I225</f>
        <v>0</v>
      </c>
      <c r="J225" s="13">
        <f>'Christopher-IRA'!J225+'Carley-IRA'!J225</f>
        <v>50.976874308232006</v>
      </c>
      <c r="K225" s="13">
        <f>'Christopher-IRA'!K225+'Carley-IRA'!K225</f>
        <v>0</v>
      </c>
      <c r="L225" s="13">
        <f>'Christopher-IRA'!L225+'Carley-IRA'!L225</f>
        <v>14500</v>
      </c>
      <c r="M225" s="13">
        <f>'Christopher-IRA'!M225+'Carley-IRA'!M225</f>
        <v>428.11817926313472</v>
      </c>
      <c r="N225" s="8">
        <f t="shared" si="55"/>
        <v>5148.6643051314204</v>
      </c>
    </row>
    <row r="226" spans="1:14" x14ac:dyDescent="0.25">
      <c r="A226" s="11">
        <v>42216</v>
      </c>
      <c r="B226" s="5">
        <f t="shared" si="52"/>
        <v>48</v>
      </c>
      <c r="C226" s="5">
        <f t="shared" si="53"/>
        <v>23</v>
      </c>
      <c r="D226" s="5">
        <f t="shared" si="54"/>
        <v>20</v>
      </c>
      <c r="E226" s="13">
        <f>'Christopher-IRA'!E226+'Carley-IRA'!E226</f>
        <v>0</v>
      </c>
      <c r="F226" s="13">
        <f>'Christopher-IRA'!F226+'Carley-IRA'!F226</f>
        <v>0</v>
      </c>
      <c r="G226" s="13">
        <f>'Christopher-IRA'!G226+'Carley-IRA'!G226</f>
        <v>0</v>
      </c>
      <c r="H226" s="13">
        <f>'Christopher-IRA'!H226+'Carley-IRA'!H226</f>
        <v>0</v>
      </c>
      <c r="I226" s="13">
        <f>'Christopher-IRA'!I226+'Carley-IRA'!I226</f>
        <v>0</v>
      </c>
      <c r="J226" s="13">
        <f>'Christopher-IRA'!J226+'Carley-IRA'!J226</f>
        <v>51.486643051314324</v>
      </c>
      <c r="K226" s="13">
        <f>'Christopher-IRA'!K226+'Carley-IRA'!K226</f>
        <v>0</v>
      </c>
      <c r="L226" s="13">
        <f>'Christopher-IRA'!L226+'Carley-IRA'!L226</f>
        <v>14500</v>
      </c>
      <c r="M226" s="13">
        <f>'Christopher-IRA'!M226+'Carley-IRA'!M226</f>
        <v>479.60482231444905</v>
      </c>
      <c r="N226" s="8">
        <f t="shared" si="55"/>
        <v>5200.1509481827343</v>
      </c>
    </row>
    <row r="227" spans="1:14" x14ac:dyDescent="0.25">
      <c r="A227" s="11">
        <v>42247</v>
      </c>
      <c r="B227" s="5">
        <f t="shared" si="52"/>
        <v>48</v>
      </c>
      <c r="C227" s="5">
        <f t="shared" si="53"/>
        <v>23</v>
      </c>
      <c r="D227" s="5">
        <f t="shared" si="54"/>
        <v>20</v>
      </c>
      <c r="E227" s="13">
        <f>'Christopher-IRA'!E227+'Carley-IRA'!E227</f>
        <v>0</v>
      </c>
      <c r="F227" s="13">
        <f>'Christopher-IRA'!F227+'Carley-IRA'!F227</f>
        <v>0</v>
      </c>
      <c r="G227" s="13">
        <f>'Christopher-IRA'!G227+'Carley-IRA'!G227</f>
        <v>0</v>
      </c>
      <c r="H227" s="13">
        <f>'Christopher-IRA'!H227+'Carley-IRA'!H227</f>
        <v>-2750</v>
      </c>
      <c r="I227" s="13">
        <f>'Christopher-IRA'!I227+'Carley-IRA'!I227</f>
        <v>0</v>
      </c>
      <c r="J227" s="13">
        <f>'Christopher-IRA'!J227+'Carley-IRA'!J227</f>
        <v>52.001509481827462</v>
      </c>
      <c r="K227" s="13">
        <f>'Christopher-IRA'!K227+'Carley-IRA'!K227</f>
        <v>0</v>
      </c>
      <c r="L227" s="13">
        <f>'Christopher-IRA'!L227+'Carley-IRA'!L227</f>
        <v>14500</v>
      </c>
      <c r="M227" s="13">
        <f>'Christopher-IRA'!M227+'Carley-IRA'!M227</f>
        <v>531.60633179627644</v>
      </c>
      <c r="N227" s="8">
        <f t="shared" si="55"/>
        <v>2502.1524576645616</v>
      </c>
    </row>
    <row r="228" spans="1:14" x14ac:dyDescent="0.25">
      <c r="A228" s="11">
        <v>42277</v>
      </c>
      <c r="B228" s="5">
        <f t="shared" si="52"/>
        <v>48</v>
      </c>
      <c r="C228" s="5">
        <f t="shared" si="53"/>
        <v>23</v>
      </c>
      <c r="D228" s="5">
        <f t="shared" si="54"/>
        <v>20</v>
      </c>
      <c r="E228" s="13">
        <f>'Christopher-IRA'!E228+'Carley-IRA'!E228</f>
        <v>0</v>
      </c>
      <c r="F228" s="13">
        <f>'Christopher-IRA'!F228+'Carley-IRA'!F228</f>
        <v>0</v>
      </c>
      <c r="G228" s="13">
        <f>'Christopher-IRA'!G228+'Carley-IRA'!G228</f>
        <v>0</v>
      </c>
      <c r="H228" s="13">
        <f>'Christopher-IRA'!H228+'Carley-IRA'!H228</f>
        <v>-750</v>
      </c>
      <c r="I228" s="13">
        <f>'Christopher-IRA'!I228+'Carley-IRA'!I228</f>
        <v>0</v>
      </c>
      <c r="J228" s="13">
        <f>'Christopher-IRA'!J228+'Carley-IRA'!J228</f>
        <v>25.021524576645746</v>
      </c>
      <c r="K228" s="13">
        <f>'Christopher-IRA'!K228+'Carley-IRA'!K228</f>
        <v>0</v>
      </c>
      <c r="L228" s="13">
        <f>'Christopher-IRA'!L228+'Carley-IRA'!L228</f>
        <v>14500</v>
      </c>
      <c r="M228" s="13">
        <f>'Christopher-IRA'!M228+'Carley-IRA'!M228</f>
        <v>556.62785637292222</v>
      </c>
      <c r="N228" s="8">
        <f t="shared" si="55"/>
        <v>1777.1739822412073</v>
      </c>
    </row>
    <row r="229" spans="1:14" x14ac:dyDescent="0.25">
      <c r="A229" s="11">
        <v>42308</v>
      </c>
      <c r="B229" s="5">
        <f t="shared" si="52"/>
        <v>48</v>
      </c>
      <c r="C229" s="5">
        <f t="shared" si="53"/>
        <v>23</v>
      </c>
      <c r="D229" s="5">
        <f t="shared" si="54"/>
        <v>20</v>
      </c>
      <c r="E229" s="13">
        <f>'Christopher-IRA'!E229+'Carley-IRA'!E229</f>
        <v>0</v>
      </c>
      <c r="F229" s="13">
        <f>'Christopher-IRA'!F229+'Carley-IRA'!F229</f>
        <v>0</v>
      </c>
      <c r="G229" s="13">
        <f>'Christopher-IRA'!G229+'Carley-IRA'!G229</f>
        <v>0</v>
      </c>
      <c r="H229" s="13">
        <f>'Christopher-IRA'!H229+'Carley-IRA'!H229</f>
        <v>0</v>
      </c>
      <c r="I229" s="13">
        <f>'Christopher-IRA'!I229+'Carley-IRA'!I229</f>
        <v>0</v>
      </c>
      <c r="J229" s="13">
        <f>'Christopher-IRA'!J229+'Carley-IRA'!J229</f>
        <v>17.771739822412201</v>
      </c>
      <c r="K229" s="13">
        <f>'Christopher-IRA'!K229+'Carley-IRA'!K229</f>
        <v>0</v>
      </c>
      <c r="L229" s="13">
        <f>'Christopher-IRA'!L229+'Carley-IRA'!L229</f>
        <v>14500</v>
      </c>
      <c r="M229" s="13">
        <f>'Christopher-IRA'!M229+'Carley-IRA'!M229</f>
        <v>574.39959619533442</v>
      </c>
      <c r="N229" s="8">
        <f t="shared" si="55"/>
        <v>1794.9457220636195</v>
      </c>
    </row>
    <row r="230" spans="1:14" x14ac:dyDescent="0.25">
      <c r="A230" s="11">
        <v>42338</v>
      </c>
      <c r="B230" s="5">
        <f t="shared" ref="B230:B245" si="56">ROUND((A230-$B$1-210)/365,0)</f>
        <v>48</v>
      </c>
      <c r="C230" s="5">
        <f t="shared" ref="C230:C245" si="57">ROUND((A230-$C$1-210)/365,0)</f>
        <v>23</v>
      </c>
      <c r="D230" s="5">
        <f t="shared" ref="D230:D245" si="58">ROUND((A230-$D$1-210)/365,0)</f>
        <v>20</v>
      </c>
      <c r="E230" s="13">
        <f>'Christopher-IRA'!E230+'Carley-IRA'!E230</f>
        <v>0</v>
      </c>
      <c r="F230" s="13">
        <f>'Christopher-IRA'!F230+'Carley-IRA'!F230</f>
        <v>0</v>
      </c>
      <c r="G230" s="13">
        <f>'Christopher-IRA'!G230+'Carley-IRA'!G230</f>
        <v>0</v>
      </c>
      <c r="H230" s="13">
        <f>'Christopher-IRA'!H230+'Carley-IRA'!H230</f>
        <v>0</v>
      </c>
      <c r="I230" s="13">
        <f>'Christopher-IRA'!I230+'Carley-IRA'!I230</f>
        <v>0</v>
      </c>
      <c r="J230" s="13">
        <f>'Christopher-IRA'!J230+'Carley-IRA'!J230</f>
        <v>17.949457220636319</v>
      </c>
      <c r="K230" s="13">
        <f>'Christopher-IRA'!K230+'Carley-IRA'!K230</f>
        <v>0</v>
      </c>
      <c r="L230" s="13">
        <f>'Christopher-IRA'!L230+'Carley-IRA'!L230</f>
        <v>14500</v>
      </c>
      <c r="M230" s="13">
        <f>'Christopher-IRA'!M230+'Carley-IRA'!M230</f>
        <v>592.34905341597073</v>
      </c>
      <c r="N230" s="8">
        <f t="shared" si="55"/>
        <v>1812.8951792842558</v>
      </c>
    </row>
    <row r="231" spans="1:14" x14ac:dyDescent="0.25">
      <c r="A231" s="11">
        <v>42369</v>
      </c>
      <c r="B231" s="5">
        <f t="shared" si="56"/>
        <v>48</v>
      </c>
      <c r="C231" s="5">
        <f t="shared" si="57"/>
        <v>23</v>
      </c>
      <c r="D231" s="5">
        <f t="shared" si="58"/>
        <v>20</v>
      </c>
      <c r="E231" s="13">
        <f>'Christopher-IRA'!E231+'Carley-IRA'!E231</f>
        <v>0</v>
      </c>
      <c r="F231" s="13">
        <f>'Christopher-IRA'!F231+'Carley-IRA'!F231</f>
        <v>0</v>
      </c>
      <c r="G231" s="13">
        <f>'Christopher-IRA'!G231+'Carley-IRA'!G231</f>
        <v>0</v>
      </c>
      <c r="H231" s="13">
        <f>'Christopher-IRA'!H231+'Carley-IRA'!H231</f>
        <v>0</v>
      </c>
      <c r="I231" s="13">
        <f>'Christopher-IRA'!I231+'Carley-IRA'!I231</f>
        <v>0</v>
      </c>
      <c r="J231" s="13">
        <f>'Christopher-IRA'!J231+'Carley-IRA'!J231</f>
        <v>18.128951792842681</v>
      </c>
      <c r="K231" s="13">
        <f>'Christopher-IRA'!K231+'Carley-IRA'!K231</f>
        <v>0</v>
      </c>
      <c r="L231" s="13">
        <f>'Christopher-IRA'!L231+'Carley-IRA'!L231</f>
        <v>14500</v>
      </c>
      <c r="M231" s="13">
        <f>'Christopher-IRA'!M231+'Carley-IRA'!M231</f>
        <v>610.47800520881333</v>
      </c>
      <c r="N231" s="8">
        <f t="shared" si="55"/>
        <v>1831.0241310770984</v>
      </c>
    </row>
    <row r="232" spans="1:14" x14ac:dyDescent="0.25">
      <c r="A232" s="11">
        <v>42400</v>
      </c>
      <c r="B232" s="5">
        <f t="shared" si="56"/>
        <v>48</v>
      </c>
      <c r="C232" s="5">
        <f t="shared" si="57"/>
        <v>23</v>
      </c>
      <c r="D232" s="5">
        <f t="shared" si="58"/>
        <v>20</v>
      </c>
      <c r="E232" s="13">
        <f>'Christopher-IRA'!E232+'Carley-IRA'!E232</f>
        <v>0</v>
      </c>
      <c r="F232" s="13">
        <f>'Christopher-IRA'!F232+'Carley-IRA'!F232</f>
        <v>0</v>
      </c>
      <c r="G232" s="13">
        <f>'Christopher-IRA'!G232+'Carley-IRA'!G232</f>
        <v>0</v>
      </c>
      <c r="H232" s="13">
        <f>'Christopher-IRA'!H232+'Carley-IRA'!H232</f>
        <v>0</v>
      </c>
      <c r="I232" s="13">
        <f>'Christopher-IRA'!I232+'Carley-IRA'!I232</f>
        <v>0</v>
      </c>
      <c r="J232" s="13">
        <f>'Christopher-IRA'!J232+'Carley-IRA'!J232</f>
        <v>18.310241310771108</v>
      </c>
      <c r="K232" s="13">
        <f>'Christopher-IRA'!K232+'Carley-IRA'!K232</f>
        <v>0</v>
      </c>
      <c r="L232" s="13">
        <f>'Christopher-IRA'!L232+'Carley-IRA'!L232</f>
        <v>14500</v>
      </c>
      <c r="M232" s="13">
        <f>'Christopher-IRA'!M232+'Carley-IRA'!M232</f>
        <v>18.310241310771108</v>
      </c>
      <c r="N232" s="8">
        <f t="shared" si="55"/>
        <v>1849.3343723878695</v>
      </c>
    </row>
    <row r="233" spans="1:14" x14ac:dyDescent="0.25">
      <c r="A233" s="11">
        <v>42429</v>
      </c>
      <c r="B233" s="5">
        <f t="shared" si="56"/>
        <v>48</v>
      </c>
      <c r="C233" s="5">
        <f t="shared" si="57"/>
        <v>23</v>
      </c>
      <c r="D233" s="5">
        <f t="shared" si="58"/>
        <v>21</v>
      </c>
      <c r="E233" s="13">
        <f>'Christopher-IRA'!E233+'Carley-IRA'!E233</f>
        <v>0</v>
      </c>
      <c r="F233" s="13">
        <f>'Christopher-IRA'!F233+'Carley-IRA'!F233</f>
        <v>0</v>
      </c>
      <c r="G233" s="13">
        <f>'Christopher-IRA'!G233+'Carley-IRA'!G233</f>
        <v>0</v>
      </c>
      <c r="H233" s="13">
        <f>'Christopher-IRA'!H233+'Carley-IRA'!H233</f>
        <v>0</v>
      </c>
      <c r="I233" s="13">
        <f>'Christopher-IRA'!I233+'Carley-IRA'!I233</f>
        <v>0</v>
      </c>
      <c r="J233" s="13">
        <f>'Christopher-IRA'!J233+'Carley-IRA'!J233</f>
        <v>18.493343723878819</v>
      </c>
      <c r="K233" s="13">
        <f>'Christopher-IRA'!K233+'Carley-IRA'!K233</f>
        <v>0</v>
      </c>
      <c r="L233" s="13">
        <f>'Christopher-IRA'!L233+'Carley-IRA'!L233</f>
        <v>14500</v>
      </c>
      <c r="M233" s="13">
        <f>'Christopher-IRA'!M233+'Carley-IRA'!M233</f>
        <v>36.803585034649927</v>
      </c>
      <c r="N233" s="8">
        <f t="shared" si="55"/>
        <v>1867.8277161117483</v>
      </c>
    </row>
    <row r="234" spans="1:14" x14ac:dyDescent="0.25">
      <c r="A234" s="11">
        <v>42460</v>
      </c>
      <c r="B234" s="5">
        <f t="shared" si="56"/>
        <v>48</v>
      </c>
      <c r="C234" s="5">
        <f t="shared" si="57"/>
        <v>23</v>
      </c>
      <c r="D234" s="5">
        <f t="shared" si="58"/>
        <v>21</v>
      </c>
      <c r="E234" s="13">
        <f>'Christopher-IRA'!E234+'Carley-IRA'!E234</f>
        <v>0</v>
      </c>
      <c r="F234" s="13">
        <f>'Christopher-IRA'!F234+'Carley-IRA'!F234</f>
        <v>0</v>
      </c>
      <c r="G234" s="13">
        <f>'Christopher-IRA'!G234+'Carley-IRA'!G234</f>
        <v>0</v>
      </c>
      <c r="H234" s="13">
        <f>'Christopher-IRA'!H234+'Carley-IRA'!H234</f>
        <v>0</v>
      </c>
      <c r="I234" s="13">
        <f>'Christopher-IRA'!I234+'Carley-IRA'!I234</f>
        <v>0</v>
      </c>
      <c r="J234" s="13">
        <f>'Christopher-IRA'!J234+'Carley-IRA'!J234</f>
        <v>18.678277161117609</v>
      </c>
      <c r="K234" s="13">
        <f>'Christopher-IRA'!K234+'Carley-IRA'!K234</f>
        <v>0</v>
      </c>
      <c r="L234" s="13">
        <f>'Christopher-IRA'!L234+'Carley-IRA'!L234</f>
        <v>14500</v>
      </c>
      <c r="M234" s="13">
        <f>'Christopher-IRA'!M234+'Carley-IRA'!M234</f>
        <v>55.481862195767533</v>
      </c>
      <c r="N234" s="8">
        <f t="shared" si="55"/>
        <v>1886.5059932728659</v>
      </c>
    </row>
    <row r="235" spans="1:14" x14ac:dyDescent="0.25">
      <c r="A235" s="11">
        <v>42490</v>
      </c>
      <c r="B235" s="5">
        <f t="shared" si="56"/>
        <v>49</v>
      </c>
      <c r="C235" s="5">
        <f t="shared" si="57"/>
        <v>24</v>
      </c>
      <c r="D235" s="5">
        <f t="shared" si="58"/>
        <v>21</v>
      </c>
      <c r="E235" s="13">
        <f>'Christopher-IRA'!E235+'Carley-IRA'!E235</f>
        <v>0</v>
      </c>
      <c r="F235" s="13">
        <f>'Christopher-IRA'!F235+'Carley-IRA'!F235</f>
        <v>0</v>
      </c>
      <c r="G235" s="13">
        <f>'Christopher-IRA'!G235+'Carley-IRA'!G235</f>
        <v>0</v>
      </c>
      <c r="H235" s="13">
        <f>'Christopher-IRA'!H235+'Carley-IRA'!H235</f>
        <v>0</v>
      </c>
      <c r="I235" s="13">
        <f>'Christopher-IRA'!I235+'Carley-IRA'!I235</f>
        <v>0</v>
      </c>
      <c r="J235" s="13">
        <f>'Christopher-IRA'!J235+'Carley-IRA'!J235</f>
        <v>18.865059932728787</v>
      </c>
      <c r="K235" s="13">
        <f>'Christopher-IRA'!K235+'Carley-IRA'!K235</f>
        <v>0</v>
      </c>
      <c r="L235" s="13">
        <f>'Christopher-IRA'!L235+'Carley-IRA'!L235</f>
        <v>14500</v>
      </c>
      <c r="M235" s="13">
        <f>'Christopher-IRA'!M235+'Carley-IRA'!M235</f>
        <v>74.346922128496317</v>
      </c>
      <c r="N235" s="8">
        <f t="shared" ref="N235:N250" si="59">IF(K235=0,N234+E235+F235+G235+H235+I235+J235,N234+E235+F235+G235+H235+I235+K235)</f>
        <v>1905.3710532055948</v>
      </c>
    </row>
    <row r="236" spans="1:14" x14ac:dyDescent="0.25">
      <c r="A236" s="11">
        <v>42521</v>
      </c>
      <c r="B236" s="5">
        <f t="shared" si="56"/>
        <v>49</v>
      </c>
      <c r="C236" s="5">
        <f t="shared" si="57"/>
        <v>24</v>
      </c>
      <c r="D236" s="5">
        <f t="shared" si="58"/>
        <v>21</v>
      </c>
      <c r="E236" s="13">
        <f>'Christopher-IRA'!E236+'Carley-IRA'!E236</f>
        <v>0</v>
      </c>
      <c r="F236" s="13">
        <f>'Christopher-IRA'!F236+'Carley-IRA'!F236</f>
        <v>0</v>
      </c>
      <c r="G236" s="13">
        <f>'Christopher-IRA'!G236+'Carley-IRA'!G236</f>
        <v>0</v>
      </c>
      <c r="H236" s="13">
        <f>'Christopher-IRA'!H236+'Carley-IRA'!H236</f>
        <v>0</v>
      </c>
      <c r="I236" s="13">
        <f>'Christopher-IRA'!I236+'Carley-IRA'!I236</f>
        <v>0</v>
      </c>
      <c r="J236" s="13">
        <f>'Christopher-IRA'!J236+'Carley-IRA'!J236</f>
        <v>19.053710532056073</v>
      </c>
      <c r="K236" s="13">
        <f>'Christopher-IRA'!K236+'Carley-IRA'!K236</f>
        <v>0</v>
      </c>
      <c r="L236" s="13">
        <f>'Christopher-IRA'!L236+'Carley-IRA'!L236</f>
        <v>14500</v>
      </c>
      <c r="M236" s="13">
        <f>'Christopher-IRA'!M236+'Carley-IRA'!M236</f>
        <v>93.400632660552404</v>
      </c>
      <c r="N236" s="8">
        <f t="shared" si="59"/>
        <v>1924.4247637376509</v>
      </c>
    </row>
    <row r="237" spans="1:14" x14ac:dyDescent="0.25">
      <c r="A237" s="11">
        <v>42551</v>
      </c>
      <c r="B237" s="5">
        <f t="shared" si="56"/>
        <v>49</v>
      </c>
      <c r="C237" s="5">
        <f t="shared" si="57"/>
        <v>24</v>
      </c>
      <c r="D237" s="5">
        <f t="shared" si="58"/>
        <v>21</v>
      </c>
      <c r="E237" s="13">
        <f>'Christopher-IRA'!E237+'Carley-IRA'!E237</f>
        <v>0</v>
      </c>
      <c r="F237" s="13">
        <f>'Christopher-IRA'!F237+'Carley-IRA'!F237</f>
        <v>0</v>
      </c>
      <c r="G237" s="13">
        <f>'Christopher-IRA'!G237+'Carley-IRA'!G237</f>
        <v>0</v>
      </c>
      <c r="H237" s="13">
        <f>'Christopher-IRA'!H237+'Carley-IRA'!H237</f>
        <v>0</v>
      </c>
      <c r="I237" s="13">
        <f>'Christopher-IRA'!I237+'Carley-IRA'!I237</f>
        <v>0</v>
      </c>
      <c r="J237" s="13">
        <f>'Christopher-IRA'!J237+'Carley-IRA'!J237</f>
        <v>19.244247637376635</v>
      </c>
      <c r="K237" s="13">
        <f>'Christopher-IRA'!K237+'Carley-IRA'!K237</f>
        <v>0</v>
      </c>
      <c r="L237" s="13">
        <f>'Christopher-IRA'!L237+'Carley-IRA'!L237</f>
        <v>14500</v>
      </c>
      <c r="M237" s="13">
        <f>'Christopher-IRA'!M237+'Carley-IRA'!M237</f>
        <v>112.64488029792903</v>
      </c>
      <c r="N237" s="8">
        <f t="shared" si="59"/>
        <v>1943.6690113750276</v>
      </c>
    </row>
    <row r="238" spans="1:14" x14ac:dyDescent="0.25">
      <c r="A238" s="11">
        <v>42582</v>
      </c>
      <c r="B238" s="5">
        <f t="shared" si="56"/>
        <v>49</v>
      </c>
      <c r="C238" s="5">
        <f t="shared" si="57"/>
        <v>24</v>
      </c>
      <c r="D238" s="5">
        <f t="shared" si="58"/>
        <v>21</v>
      </c>
      <c r="E238" s="13">
        <f>'Christopher-IRA'!E238+'Carley-IRA'!E238</f>
        <v>0</v>
      </c>
      <c r="F238" s="13">
        <f>'Christopher-IRA'!F238+'Carley-IRA'!F238</f>
        <v>0</v>
      </c>
      <c r="G238" s="13">
        <f>'Christopher-IRA'!G238+'Carley-IRA'!G238</f>
        <v>0</v>
      </c>
      <c r="H238" s="13">
        <f>'Christopher-IRA'!H238+'Carley-IRA'!H238</f>
        <v>0</v>
      </c>
      <c r="I238" s="13">
        <f>'Christopher-IRA'!I238+'Carley-IRA'!I238</f>
        <v>0</v>
      </c>
      <c r="J238" s="13">
        <f>'Christopher-IRA'!J238+'Carley-IRA'!J238</f>
        <v>19.436690113750402</v>
      </c>
      <c r="K238" s="13">
        <f>'Christopher-IRA'!K238+'Carley-IRA'!K238</f>
        <v>0</v>
      </c>
      <c r="L238" s="13">
        <f>'Christopher-IRA'!L238+'Carley-IRA'!L238</f>
        <v>14500</v>
      </c>
      <c r="M238" s="13">
        <f>'Christopher-IRA'!M238+'Carley-IRA'!M238</f>
        <v>132.08157041167942</v>
      </c>
      <c r="N238" s="8">
        <f t="shared" si="59"/>
        <v>1963.1057014887781</v>
      </c>
    </row>
    <row r="239" spans="1:14" x14ac:dyDescent="0.25">
      <c r="A239" s="11">
        <v>42613</v>
      </c>
      <c r="B239" s="5">
        <f t="shared" si="56"/>
        <v>49</v>
      </c>
      <c r="C239" s="5">
        <f t="shared" si="57"/>
        <v>24</v>
      </c>
      <c r="D239" s="5">
        <f t="shared" si="58"/>
        <v>21</v>
      </c>
      <c r="E239" s="13">
        <f>'Christopher-IRA'!E239+'Carley-IRA'!E239</f>
        <v>0</v>
      </c>
      <c r="F239" s="13">
        <f>'Christopher-IRA'!F239+'Carley-IRA'!F239</f>
        <v>0</v>
      </c>
      <c r="G239" s="13">
        <f>'Christopher-IRA'!G239+'Carley-IRA'!G239</f>
        <v>0</v>
      </c>
      <c r="H239" s="13">
        <f>'Christopher-IRA'!H239+'Carley-IRA'!H239</f>
        <v>0</v>
      </c>
      <c r="I239" s="13">
        <f>'Christopher-IRA'!I239+'Carley-IRA'!I239</f>
        <v>0</v>
      </c>
      <c r="J239" s="13">
        <f>'Christopher-IRA'!J239+'Carley-IRA'!J239</f>
        <v>19.631057014887904</v>
      </c>
      <c r="K239" s="13">
        <f>'Christopher-IRA'!K239+'Carley-IRA'!K239</f>
        <v>0</v>
      </c>
      <c r="L239" s="13">
        <f>'Christopher-IRA'!L239+'Carley-IRA'!L239</f>
        <v>14500</v>
      </c>
      <c r="M239" s="13">
        <f>'Christopher-IRA'!M239+'Carley-IRA'!M239</f>
        <v>151.71262742656734</v>
      </c>
      <c r="N239" s="8">
        <f t="shared" si="59"/>
        <v>1982.7367585036659</v>
      </c>
    </row>
    <row r="240" spans="1:14" x14ac:dyDescent="0.25">
      <c r="A240" s="11">
        <v>42643</v>
      </c>
      <c r="B240" s="5">
        <f t="shared" si="56"/>
        <v>49</v>
      </c>
      <c r="C240" s="5">
        <f t="shared" si="57"/>
        <v>24</v>
      </c>
      <c r="D240" s="5">
        <f t="shared" si="58"/>
        <v>21</v>
      </c>
      <c r="E240" s="13">
        <f>'Christopher-IRA'!E240+'Carley-IRA'!E240</f>
        <v>0</v>
      </c>
      <c r="F240" s="13">
        <f>'Christopher-IRA'!F240+'Carley-IRA'!F240</f>
        <v>0</v>
      </c>
      <c r="G240" s="13">
        <f>'Christopher-IRA'!G240+'Carley-IRA'!G240</f>
        <v>0</v>
      </c>
      <c r="H240" s="13">
        <f>'Christopher-IRA'!H240+'Carley-IRA'!H240</f>
        <v>0</v>
      </c>
      <c r="I240" s="13">
        <f>'Christopher-IRA'!I240+'Carley-IRA'!I240</f>
        <v>0</v>
      </c>
      <c r="J240" s="13">
        <f>'Christopher-IRA'!J240+'Carley-IRA'!J240</f>
        <v>19.827367585036786</v>
      </c>
      <c r="K240" s="13">
        <f>'Christopher-IRA'!K240+'Carley-IRA'!K240</f>
        <v>0</v>
      </c>
      <c r="L240" s="13">
        <f>'Christopher-IRA'!L240+'Carley-IRA'!L240</f>
        <v>14500</v>
      </c>
      <c r="M240" s="13">
        <f>'Christopher-IRA'!M240+'Carley-IRA'!M240</f>
        <v>171.53999501160411</v>
      </c>
      <c r="N240" s="8">
        <f t="shared" si="59"/>
        <v>2002.5641260887028</v>
      </c>
    </row>
    <row r="241" spans="1:14" x14ac:dyDescent="0.25">
      <c r="A241" s="11">
        <v>42674</v>
      </c>
      <c r="B241" s="5">
        <f t="shared" si="56"/>
        <v>49</v>
      </c>
      <c r="C241" s="5">
        <f t="shared" si="57"/>
        <v>24</v>
      </c>
      <c r="D241" s="5">
        <f t="shared" si="58"/>
        <v>21</v>
      </c>
      <c r="E241" s="13">
        <f>'Christopher-IRA'!E241+'Carley-IRA'!E241</f>
        <v>0</v>
      </c>
      <c r="F241" s="13">
        <f>'Christopher-IRA'!F241+'Carley-IRA'!F241</f>
        <v>0</v>
      </c>
      <c r="G241" s="13">
        <f>'Christopher-IRA'!G241+'Carley-IRA'!G241</f>
        <v>0</v>
      </c>
      <c r="H241" s="13">
        <f>'Christopher-IRA'!H241+'Carley-IRA'!H241</f>
        <v>0</v>
      </c>
      <c r="I241" s="13">
        <f>'Christopher-IRA'!I241+'Carley-IRA'!I241</f>
        <v>0</v>
      </c>
      <c r="J241" s="13">
        <f>'Christopher-IRA'!J241+'Carley-IRA'!J241</f>
        <v>20.025641260887152</v>
      </c>
      <c r="K241" s="13">
        <f>'Christopher-IRA'!K241+'Carley-IRA'!K241</f>
        <v>0</v>
      </c>
      <c r="L241" s="13">
        <f>'Christopher-IRA'!L241+'Carley-IRA'!L241</f>
        <v>14500</v>
      </c>
      <c r="M241" s="13">
        <f>'Christopher-IRA'!M241+'Carley-IRA'!M241</f>
        <v>191.56563627249125</v>
      </c>
      <c r="N241" s="8">
        <f t="shared" si="59"/>
        <v>2022.5897673495899</v>
      </c>
    </row>
    <row r="242" spans="1:14" x14ac:dyDescent="0.25">
      <c r="A242" s="11">
        <v>42704</v>
      </c>
      <c r="B242" s="5">
        <f t="shared" si="56"/>
        <v>49</v>
      </c>
      <c r="C242" s="5">
        <f t="shared" si="57"/>
        <v>24</v>
      </c>
      <c r="D242" s="5">
        <f t="shared" si="58"/>
        <v>21</v>
      </c>
      <c r="E242" s="13">
        <f>'Christopher-IRA'!E242+'Carley-IRA'!E242</f>
        <v>0</v>
      </c>
      <c r="F242" s="13">
        <f>'Christopher-IRA'!F242+'Carley-IRA'!F242</f>
        <v>0</v>
      </c>
      <c r="G242" s="13">
        <f>'Christopher-IRA'!G242+'Carley-IRA'!G242</f>
        <v>0</v>
      </c>
      <c r="H242" s="13">
        <f>'Christopher-IRA'!H242+'Carley-IRA'!H242</f>
        <v>0</v>
      </c>
      <c r="I242" s="13">
        <f>'Christopher-IRA'!I242+'Carley-IRA'!I242</f>
        <v>0</v>
      </c>
      <c r="J242" s="13">
        <f>'Christopher-IRA'!J242+'Carley-IRA'!J242</f>
        <v>20.225897673496021</v>
      </c>
      <c r="K242" s="13">
        <f>'Christopher-IRA'!K242+'Carley-IRA'!K242</f>
        <v>0</v>
      </c>
      <c r="L242" s="13">
        <f>'Christopher-IRA'!L242+'Carley-IRA'!L242</f>
        <v>14500</v>
      </c>
      <c r="M242" s="13">
        <f>'Christopher-IRA'!M242+'Carley-IRA'!M242</f>
        <v>211.79153394598728</v>
      </c>
      <c r="N242" s="8">
        <f t="shared" si="59"/>
        <v>2042.815665023086</v>
      </c>
    </row>
    <row r="243" spans="1:14" x14ac:dyDescent="0.25">
      <c r="A243" s="11">
        <v>42735</v>
      </c>
      <c r="B243" s="5">
        <f t="shared" si="56"/>
        <v>49</v>
      </c>
      <c r="C243" s="5">
        <f t="shared" si="57"/>
        <v>24</v>
      </c>
      <c r="D243" s="5">
        <f t="shared" si="58"/>
        <v>21</v>
      </c>
      <c r="E243" s="13">
        <f>'Christopher-IRA'!E243+'Carley-IRA'!E243</f>
        <v>0</v>
      </c>
      <c r="F243" s="13">
        <f>'Christopher-IRA'!F243+'Carley-IRA'!F243</f>
        <v>0</v>
      </c>
      <c r="G243" s="13">
        <f>'Christopher-IRA'!G243+'Carley-IRA'!G243</f>
        <v>0</v>
      </c>
      <c r="H243" s="13">
        <f>'Christopher-IRA'!H243+'Carley-IRA'!H243</f>
        <v>0</v>
      </c>
      <c r="I243" s="13">
        <f>'Christopher-IRA'!I243+'Carley-IRA'!I243</f>
        <v>0</v>
      </c>
      <c r="J243" s="13">
        <f>'Christopher-IRA'!J243+'Carley-IRA'!J243</f>
        <v>20.428156650230985</v>
      </c>
      <c r="K243" s="13">
        <f>'Christopher-IRA'!K243+'Carley-IRA'!K243</f>
        <v>0</v>
      </c>
      <c r="L243" s="13">
        <f>'Christopher-IRA'!L243+'Carley-IRA'!L243</f>
        <v>14500</v>
      </c>
      <c r="M243" s="13">
        <f>'Christopher-IRA'!M243+'Carley-IRA'!M243</f>
        <v>232.21969059621824</v>
      </c>
      <c r="N243" s="8">
        <f t="shared" si="59"/>
        <v>2063.2438216733171</v>
      </c>
    </row>
    <row r="244" spans="1:14" x14ac:dyDescent="0.25">
      <c r="A244" s="11">
        <v>42766</v>
      </c>
      <c r="B244" s="5">
        <f t="shared" si="56"/>
        <v>49</v>
      </c>
      <c r="C244" s="5">
        <f t="shared" si="57"/>
        <v>24</v>
      </c>
      <c r="D244" s="5">
        <f t="shared" si="58"/>
        <v>21</v>
      </c>
      <c r="E244" s="13">
        <f>'Christopher-IRA'!E244+'Carley-IRA'!E244</f>
        <v>0</v>
      </c>
      <c r="F244" s="13">
        <f>'Christopher-IRA'!F244+'Carley-IRA'!F244</f>
        <v>0</v>
      </c>
      <c r="G244" s="13">
        <f>'Christopher-IRA'!G244+'Carley-IRA'!G244</f>
        <v>0</v>
      </c>
      <c r="H244" s="13">
        <f>'Christopher-IRA'!H244+'Carley-IRA'!H244</f>
        <v>0</v>
      </c>
      <c r="I244" s="13">
        <f>'Christopher-IRA'!I244+'Carley-IRA'!I244</f>
        <v>0</v>
      </c>
      <c r="J244" s="13">
        <f>'Christopher-IRA'!J244+'Carley-IRA'!J244</f>
        <v>20.632438216733291</v>
      </c>
      <c r="K244" s="13">
        <f>'Christopher-IRA'!K244+'Carley-IRA'!K244</f>
        <v>0</v>
      </c>
      <c r="L244" s="13">
        <f>'Christopher-IRA'!L244+'Carley-IRA'!L244</f>
        <v>14500</v>
      </c>
      <c r="M244" s="13">
        <f>'Christopher-IRA'!M244+'Carley-IRA'!M244</f>
        <v>20.632438216733291</v>
      </c>
      <c r="N244" s="8">
        <f t="shared" si="59"/>
        <v>2083.8762598900503</v>
      </c>
    </row>
    <row r="245" spans="1:14" x14ac:dyDescent="0.25">
      <c r="A245" s="11">
        <v>42794</v>
      </c>
      <c r="B245" s="5">
        <f t="shared" si="56"/>
        <v>49</v>
      </c>
      <c r="C245" s="5">
        <f t="shared" si="57"/>
        <v>24</v>
      </c>
      <c r="D245" s="5">
        <f t="shared" si="58"/>
        <v>22</v>
      </c>
      <c r="E245" s="13">
        <f>'Christopher-IRA'!E245+'Carley-IRA'!E245</f>
        <v>0</v>
      </c>
      <c r="F245" s="13">
        <f>'Christopher-IRA'!F245+'Carley-IRA'!F245</f>
        <v>0</v>
      </c>
      <c r="G245" s="13">
        <f>'Christopher-IRA'!G245+'Carley-IRA'!G245</f>
        <v>0</v>
      </c>
      <c r="H245" s="13">
        <f>'Christopher-IRA'!H245+'Carley-IRA'!H245</f>
        <v>0</v>
      </c>
      <c r="I245" s="13">
        <f>'Christopher-IRA'!I245+'Carley-IRA'!I245</f>
        <v>0</v>
      </c>
      <c r="J245" s="13">
        <f>'Christopher-IRA'!J245+'Carley-IRA'!J245</f>
        <v>20.838762598900626</v>
      </c>
      <c r="K245" s="13">
        <f>'Christopher-IRA'!K245+'Carley-IRA'!K245</f>
        <v>0</v>
      </c>
      <c r="L245" s="13">
        <f>'Christopher-IRA'!L245+'Carley-IRA'!L245</f>
        <v>14500</v>
      </c>
      <c r="M245" s="13">
        <f>'Christopher-IRA'!M245+'Carley-IRA'!M245</f>
        <v>41.471200815633921</v>
      </c>
      <c r="N245" s="8">
        <f t="shared" si="59"/>
        <v>2104.715022488951</v>
      </c>
    </row>
    <row r="246" spans="1:14" x14ac:dyDescent="0.25">
      <c r="A246" s="11">
        <v>42825</v>
      </c>
      <c r="B246" s="5">
        <f t="shared" ref="B246:B261" si="60">ROUND((A246-$B$1-210)/365,0)</f>
        <v>49</v>
      </c>
      <c r="C246" s="5">
        <f t="shared" ref="C246:C261" si="61">ROUND((A246-$C$1-210)/365,0)</f>
        <v>24</v>
      </c>
      <c r="D246" s="5">
        <f t="shared" ref="D246:D261" si="62">ROUND((A246-$D$1-210)/365,0)</f>
        <v>22</v>
      </c>
      <c r="E246" s="13">
        <f>'Christopher-IRA'!E246+'Carley-IRA'!E246</f>
        <v>0</v>
      </c>
      <c r="F246" s="13">
        <f>'Christopher-IRA'!F246+'Carley-IRA'!F246</f>
        <v>0</v>
      </c>
      <c r="G246" s="13">
        <f>'Christopher-IRA'!G246+'Carley-IRA'!G246</f>
        <v>0</v>
      </c>
      <c r="H246" s="13">
        <f>'Christopher-IRA'!H246+'Carley-IRA'!H246</f>
        <v>0</v>
      </c>
      <c r="I246" s="13">
        <f>'Christopher-IRA'!I246+'Carley-IRA'!I246</f>
        <v>0</v>
      </c>
      <c r="J246" s="13">
        <f>'Christopher-IRA'!J246+'Carley-IRA'!J246</f>
        <v>21.047150224889631</v>
      </c>
      <c r="K246" s="13">
        <f>'Christopher-IRA'!K246+'Carley-IRA'!K246</f>
        <v>0</v>
      </c>
      <c r="L246" s="13">
        <f>'Christopher-IRA'!L246+'Carley-IRA'!L246</f>
        <v>14500</v>
      </c>
      <c r="M246" s="13">
        <f>'Christopher-IRA'!M246+'Carley-IRA'!M246</f>
        <v>62.518351040523548</v>
      </c>
      <c r="N246" s="8">
        <f t="shared" si="59"/>
        <v>2125.7621727138408</v>
      </c>
    </row>
    <row r="247" spans="1:14" x14ac:dyDescent="0.25">
      <c r="A247" s="11">
        <v>42855</v>
      </c>
      <c r="B247" s="5">
        <f t="shared" si="60"/>
        <v>50</v>
      </c>
      <c r="C247" s="5">
        <f t="shared" si="61"/>
        <v>25</v>
      </c>
      <c r="D247" s="5">
        <f t="shared" si="62"/>
        <v>22</v>
      </c>
      <c r="E247" s="13">
        <f>'Christopher-IRA'!E247+'Carley-IRA'!E247</f>
        <v>0</v>
      </c>
      <c r="F247" s="13">
        <f>'Christopher-IRA'!F247+'Carley-IRA'!F247</f>
        <v>0</v>
      </c>
      <c r="G247" s="13">
        <f>'Christopher-IRA'!G247+'Carley-IRA'!G247</f>
        <v>0</v>
      </c>
      <c r="H247" s="13">
        <f>'Christopher-IRA'!H247+'Carley-IRA'!H247</f>
        <v>0</v>
      </c>
      <c r="I247" s="13">
        <f>'Christopher-IRA'!I247+'Carley-IRA'!I247</f>
        <v>0</v>
      </c>
      <c r="J247" s="13">
        <f>'Christopher-IRA'!J247+'Carley-IRA'!J247</f>
        <v>21.257621727138527</v>
      </c>
      <c r="K247" s="13">
        <f>'Christopher-IRA'!K247+'Carley-IRA'!K247</f>
        <v>0</v>
      </c>
      <c r="L247" s="13">
        <f>'Christopher-IRA'!L247+'Carley-IRA'!L247</f>
        <v>14500</v>
      </c>
      <c r="M247" s="13">
        <f>'Christopher-IRA'!M247+'Carley-IRA'!M247</f>
        <v>83.775972767662068</v>
      </c>
      <c r="N247" s="8">
        <f t="shared" si="59"/>
        <v>2147.0197944409792</v>
      </c>
    </row>
    <row r="248" spans="1:14" x14ac:dyDescent="0.25">
      <c r="A248" s="11">
        <v>42886</v>
      </c>
      <c r="B248" s="5">
        <f t="shared" si="60"/>
        <v>50</v>
      </c>
      <c r="C248" s="5">
        <f t="shared" si="61"/>
        <v>25</v>
      </c>
      <c r="D248" s="5">
        <f t="shared" si="62"/>
        <v>22</v>
      </c>
      <c r="E248" s="13">
        <f>'Christopher-IRA'!E248+'Carley-IRA'!E248</f>
        <v>0</v>
      </c>
      <c r="F248" s="13">
        <f>'Christopher-IRA'!F248+'Carley-IRA'!F248</f>
        <v>0</v>
      </c>
      <c r="G248" s="13">
        <f>'Christopher-IRA'!G248+'Carley-IRA'!G248</f>
        <v>0</v>
      </c>
      <c r="H248" s="13">
        <f>'Christopher-IRA'!H248+'Carley-IRA'!H248</f>
        <v>0</v>
      </c>
      <c r="I248" s="13">
        <f>'Christopher-IRA'!I248+'Carley-IRA'!I248</f>
        <v>0</v>
      </c>
      <c r="J248" s="13">
        <f>'Christopher-IRA'!J248+'Carley-IRA'!J248</f>
        <v>21.470197944409911</v>
      </c>
      <c r="K248" s="13">
        <f>'Christopher-IRA'!K248+'Carley-IRA'!K248</f>
        <v>0</v>
      </c>
      <c r="L248" s="13">
        <f>'Christopher-IRA'!L248+'Carley-IRA'!L248</f>
        <v>14500</v>
      </c>
      <c r="M248" s="13">
        <f>'Christopher-IRA'!M248+'Carley-IRA'!M248</f>
        <v>105.24617071207197</v>
      </c>
      <c r="N248" s="8">
        <f t="shared" si="59"/>
        <v>2168.4899923853891</v>
      </c>
    </row>
    <row r="249" spans="1:14" x14ac:dyDescent="0.25">
      <c r="A249" s="11">
        <v>42916</v>
      </c>
      <c r="B249" s="5">
        <f t="shared" si="60"/>
        <v>50</v>
      </c>
      <c r="C249" s="5">
        <f t="shared" si="61"/>
        <v>25</v>
      </c>
      <c r="D249" s="5">
        <f t="shared" si="62"/>
        <v>22</v>
      </c>
      <c r="E249" s="13">
        <f>'Christopher-IRA'!E249+'Carley-IRA'!E249</f>
        <v>0</v>
      </c>
      <c r="F249" s="13">
        <f>'Christopher-IRA'!F249+'Carley-IRA'!F249</f>
        <v>0</v>
      </c>
      <c r="G249" s="13">
        <f>'Christopher-IRA'!G249+'Carley-IRA'!G249</f>
        <v>0</v>
      </c>
      <c r="H249" s="13">
        <f>'Christopher-IRA'!H249+'Carley-IRA'!H249</f>
        <v>0</v>
      </c>
      <c r="I249" s="13">
        <f>'Christopher-IRA'!I249+'Carley-IRA'!I249</f>
        <v>0</v>
      </c>
      <c r="J249" s="13">
        <f>'Christopher-IRA'!J249+'Carley-IRA'!J249</f>
        <v>21.684899923854012</v>
      </c>
      <c r="K249" s="13">
        <f>'Christopher-IRA'!K249+'Carley-IRA'!K249</f>
        <v>0</v>
      </c>
      <c r="L249" s="13">
        <f>'Christopher-IRA'!L249+'Carley-IRA'!L249</f>
        <v>14500</v>
      </c>
      <c r="M249" s="13">
        <f>'Christopher-IRA'!M249+'Carley-IRA'!M249</f>
        <v>126.93107063592598</v>
      </c>
      <c r="N249" s="8">
        <f t="shared" si="59"/>
        <v>2190.1748923092432</v>
      </c>
    </row>
    <row r="250" spans="1:14" x14ac:dyDescent="0.25">
      <c r="A250" s="11">
        <v>42947</v>
      </c>
      <c r="B250" s="5">
        <f t="shared" si="60"/>
        <v>50</v>
      </c>
      <c r="C250" s="5">
        <f t="shared" si="61"/>
        <v>25</v>
      </c>
      <c r="D250" s="5">
        <f t="shared" si="62"/>
        <v>22</v>
      </c>
      <c r="E250" s="13">
        <f>'Christopher-IRA'!E250+'Carley-IRA'!E250</f>
        <v>0</v>
      </c>
      <c r="F250" s="13">
        <f>'Christopher-IRA'!F250+'Carley-IRA'!F250</f>
        <v>0</v>
      </c>
      <c r="G250" s="13">
        <f>'Christopher-IRA'!G250+'Carley-IRA'!G250</f>
        <v>0</v>
      </c>
      <c r="H250" s="13">
        <f>'Christopher-IRA'!H250+'Carley-IRA'!H250</f>
        <v>0</v>
      </c>
      <c r="I250" s="13">
        <f>'Christopher-IRA'!I250+'Carley-IRA'!I250</f>
        <v>0</v>
      </c>
      <c r="J250" s="13">
        <f>'Christopher-IRA'!J250+'Carley-IRA'!J250</f>
        <v>21.901748923092551</v>
      </c>
      <c r="K250" s="13">
        <f>'Christopher-IRA'!K250+'Carley-IRA'!K250</f>
        <v>0</v>
      </c>
      <c r="L250" s="13">
        <f>'Christopher-IRA'!L250+'Carley-IRA'!L250</f>
        <v>14500</v>
      </c>
      <c r="M250" s="13">
        <f>'Christopher-IRA'!M250+'Carley-IRA'!M250</f>
        <v>148.83281955901853</v>
      </c>
      <c r="N250" s="8">
        <f t="shared" si="59"/>
        <v>2212.0766412323355</v>
      </c>
    </row>
    <row r="251" spans="1:14" x14ac:dyDescent="0.25">
      <c r="A251" s="11">
        <v>42978</v>
      </c>
      <c r="B251" s="5">
        <f t="shared" si="60"/>
        <v>50</v>
      </c>
      <c r="C251" s="5">
        <f t="shared" si="61"/>
        <v>25</v>
      </c>
      <c r="D251" s="5">
        <f t="shared" si="62"/>
        <v>22</v>
      </c>
      <c r="E251" s="13">
        <f>'Christopher-IRA'!E251+'Carley-IRA'!E251</f>
        <v>0</v>
      </c>
      <c r="F251" s="13">
        <f>'Christopher-IRA'!F251+'Carley-IRA'!F251</f>
        <v>0</v>
      </c>
      <c r="G251" s="13">
        <f>'Christopher-IRA'!G251+'Carley-IRA'!G251</f>
        <v>0</v>
      </c>
      <c r="H251" s="13">
        <f>'Christopher-IRA'!H251+'Carley-IRA'!H251</f>
        <v>0</v>
      </c>
      <c r="I251" s="13">
        <f>'Christopher-IRA'!I251+'Carley-IRA'!I251</f>
        <v>0</v>
      </c>
      <c r="J251" s="13">
        <f>'Christopher-IRA'!J251+'Carley-IRA'!J251</f>
        <v>22.12076641232348</v>
      </c>
      <c r="K251" s="13">
        <f>'Christopher-IRA'!K251+'Carley-IRA'!K251</f>
        <v>0</v>
      </c>
      <c r="L251" s="13">
        <f>'Christopher-IRA'!L251+'Carley-IRA'!L251</f>
        <v>14500</v>
      </c>
      <c r="M251" s="13">
        <f>'Christopher-IRA'!M251+'Carley-IRA'!M251</f>
        <v>170.95358597134202</v>
      </c>
      <c r="N251" s="8">
        <f t="shared" ref="N251:N266" si="63">IF(K251=0,N250+E251+F251+G251+H251+I251+J251,N250+E251+F251+G251+H251+I251+K251)</f>
        <v>2234.1974076446591</v>
      </c>
    </row>
    <row r="252" spans="1:14" x14ac:dyDescent="0.25">
      <c r="A252" s="11">
        <v>43008</v>
      </c>
      <c r="B252" s="5">
        <f t="shared" si="60"/>
        <v>50</v>
      </c>
      <c r="C252" s="5">
        <f t="shared" si="61"/>
        <v>25</v>
      </c>
      <c r="D252" s="5">
        <f t="shared" si="62"/>
        <v>22</v>
      </c>
      <c r="E252" s="13">
        <f>'Christopher-IRA'!E252+'Carley-IRA'!E252</f>
        <v>0</v>
      </c>
      <c r="F252" s="13">
        <f>'Christopher-IRA'!F252+'Carley-IRA'!F252</f>
        <v>0</v>
      </c>
      <c r="G252" s="13">
        <f>'Christopher-IRA'!G252+'Carley-IRA'!G252</f>
        <v>0</v>
      </c>
      <c r="H252" s="13">
        <f>'Christopher-IRA'!H252+'Carley-IRA'!H252</f>
        <v>0</v>
      </c>
      <c r="I252" s="13">
        <f>'Christopher-IRA'!I252+'Carley-IRA'!I252</f>
        <v>0</v>
      </c>
      <c r="J252" s="13">
        <f>'Christopher-IRA'!J252+'Carley-IRA'!J252</f>
        <v>22.341974076446711</v>
      </c>
      <c r="K252" s="13">
        <f>'Christopher-IRA'!K252+'Carley-IRA'!K252</f>
        <v>0</v>
      </c>
      <c r="L252" s="13">
        <f>'Christopher-IRA'!L252+'Carley-IRA'!L252</f>
        <v>14500</v>
      </c>
      <c r="M252" s="13">
        <f>'Christopher-IRA'!M252+'Carley-IRA'!M252</f>
        <v>193.29556004778874</v>
      </c>
      <c r="N252" s="8">
        <f t="shared" si="63"/>
        <v>2256.5393817211057</v>
      </c>
    </row>
    <row r="253" spans="1:14" x14ac:dyDescent="0.25">
      <c r="A253" s="11">
        <v>43039</v>
      </c>
      <c r="B253" s="5">
        <f t="shared" si="60"/>
        <v>50</v>
      </c>
      <c r="C253" s="5">
        <f t="shared" si="61"/>
        <v>25</v>
      </c>
      <c r="D253" s="5">
        <f t="shared" si="62"/>
        <v>22</v>
      </c>
      <c r="E253" s="13">
        <f>'Christopher-IRA'!E253+'Carley-IRA'!E253</f>
        <v>0</v>
      </c>
      <c r="F253" s="13">
        <f>'Christopher-IRA'!F253+'Carley-IRA'!F253</f>
        <v>0</v>
      </c>
      <c r="G253" s="13">
        <f>'Christopher-IRA'!G253+'Carley-IRA'!G253</f>
        <v>0</v>
      </c>
      <c r="H253" s="13">
        <f>'Christopher-IRA'!H253+'Carley-IRA'!H253</f>
        <v>0</v>
      </c>
      <c r="I253" s="13">
        <f>'Christopher-IRA'!I253+'Carley-IRA'!I253</f>
        <v>0</v>
      </c>
      <c r="J253" s="13">
        <f>'Christopher-IRA'!J253+'Carley-IRA'!J253</f>
        <v>22.565393817211174</v>
      </c>
      <c r="K253" s="13">
        <f>'Christopher-IRA'!K253+'Carley-IRA'!K253</f>
        <v>0</v>
      </c>
      <c r="L253" s="13">
        <f>'Christopher-IRA'!L253+'Carley-IRA'!L253</f>
        <v>14500</v>
      </c>
      <c r="M253" s="13">
        <f>'Christopher-IRA'!M253+'Carley-IRA'!M253</f>
        <v>215.86095386499991</v>
      </c>
      <c r="N253" s="8">
        <f t="shared" si="63"/>
        <v>2279.104775538317</v>
      </c>
    </row>
    <row r="254" spans="1:14" x14ac:dyDescent="0.25">
      <c r="A254" s="11">
        <v>43069</v>
      </c>
      <c r="B254" s="5">
        <f t="shared" si="60"/>
        <v>50</v>
      </c>
      <c r="C254" s="5">
        <f t="shared" si="61"/>
        <v>25</v>
      </c>
      <c r="D254" s="5">
        <f t="shared" si="62"/>
        <v>22</v>
      </c>
      <c r="E254" s="13">
        <f>'Christopher-IRA'!E254+'Carley-IRA'!E254</f>
        <v>0</v>
      </c>
      <c r="F254" s="13">
        <f>'Christopher-IRA'!F254+'Carley-IRA'!F254</f>
        <v>0</v>
      </c>
      <c r="G254" s="13">
        <f>'Christopher-IRA'!G254+'Carley-IRA'!G254</f>
        <v>0</v>
      </c>
      <c r="H254" s="13">
        <f>'Christopher-IRA'!H254+'Carley-IRA'!H254</f>
        <v>0</v>
      </c>
      <c r="I254" s="13">
        <f>'Christopher-IRA'!I254+'Carley-IRA'!I254</f>
        <v>0</v>
      </c>
      <c r="J254" s="13">
        <f>'Christopher-IRA'!J254+'Carley-IRA'!J254</f>
        <v>22.791047755383289</v>
      </c>
      <c r="K254" s="13">
        <f>'Christopher-IRA'!K254+'Carley-IRA'!K254</f>
        <v>0</v>
      </c>
      <c r="L254" s="13">
        <f>'Christopher-IRA'!L254+'Carley-IRA'!L254</f>
        <v>14500</v>
      </c>
      <c r="M254" s="13">
        <f>'Christopher-IRA'!M254+'Carley-IRA'!M254</f>
        <v>238.6520016203832</v>
      </c>
      <c r="N254" s="8">
        <f t="shared" si="63"/>
        <v>2301.8958232937002</v>
      </c>
    </row>
    <row r="255" spans="1:14" x14ac:dyDescent="0.25">
      <c r="A255" s="11">
        <v>43100</v>
      </c>
      <c r="B255" s="5">
        <f t="shared" si="60"/>
        <v>50</v>
      </c>
      <c r="C255" s="5">
        <f t="shared" si="61"/>
        <v>25</v>
      </c>
      <c r="D255" s="5">
        <f t="shared" si="62"/>
        <v>22</v>
      </c>
      <c r="E255" s="13">
        <f>'Christopher-IRA'!E255+'Carley-IRA'!E255</f>
        <v>0</v>
      </c>
      <c r="F255" s="13">
        <f>'Christopher-IRA'!F255+'Carley-IRA'!F255</f>
        <v>0</v>
      </c>
      <c r="G255" s="13">
        <f>'Christopher-IRA'!G255+'Carley-IRA'!G255</f>
        <v>0</v>
      </c>
      <c r="H255" s="13">
        <f>'Christopher-IRA'!H255+'Carley-IRA'!H255</f>
        <v>0</v>
      </c>
      <c r="I255" s="13">
        <f>'Christopher-IRA'!I255+'Carley-IRA'!I255</f>
        <v>0</v>
      </c>
      <c r="J255" s="13">
        <f>'Christopher-IRA'!J255+'Carley-IRA'!J255</f>
        <v>23.018958232937123</v>
      </c>
      <c r="K255" s="13">
        <f>'Christopher-IRA'!K255+'Carley-IRA'!K255</f>
        <v>0</v>
      </c>
      <c r="L255" s="13">
        <f>'Christopher-IRA'!L255+'Carley-IRA'!L255</f>
        <v>14500</v>
      </c>
      <c r="M255" s="13">
        <f>'Christopher-IRA'!M255+'Carley-IRA'!M255</f>
        <v>261.67095985332031</v>
      </c>
      <c r="N255" s="8">
        <f t="shared" si="63"/>
        <v>2324.9147815266374</v>
      </c>
    </row>
    <row r="256" spans="1:14" x14ac:dyDescent="0.25">
      <c r="A256" s="11">
        <v>43131</v>
      </c>
      <c r="B256" s="5">
        <f t="shared" si="60"/>
        <v>50</v>
      </c>
      <c r="C256" s="5">
        <f t="shared" si="61"/>
        <v>25</v>
      </c>
      <c r="D256" s="5">
        <f t="shared" si="62"/>
        <v>22</v>
      </c>
      <c r="E256" s="13">
        <f>'Christopher-IRA'!E256+'Carley-IRA'!E256</f>
        <v>0</v>
      </c>
      <c r="F256" s="13">
        <f>'Christopher-IRA'!F256+'Carley-IRA'!F256</f>
        <v>0</v>
      </c>
      <c r="G256" s="13">
        <f>'Christopher-IRA'!G256+'Carley-IRA'!G256</f>
        <v>0</v>
      </c>
      <c r="H256" s="13">
        <f>'Christopher-IRA'!H256+'Carley-IRA'!H256</f>
        <v>0</v>
      </c>
      <c r="I256" s="13">
        <f>'Christopher-IRA'!I256+'Carley-IRA'!I256</f>
        <v>0</v>
      </c>
      <c r="J256" s="13">
        <f>'Christopher-IRA'!J256+'Carley-IRA'!J256</f>
        <v>23.249147815266493</v>
      </c>
      <c r="K256" s="13">
        <f>'Christopher-IRA'!K256+'Carley-IRA'!K256</f>
        <v>0</v>
      </c>
      <c r="L256" s="13">
        <f>'Christopher-IRA'!L256+'Carley-IRA'!L256</f>
        <v>14500</v>
      </c>
      <c r="M256" s="13">
        <f>'Christopher-IRA'!M256+'Carley-IRA'!M256</f>
        <v>23.249147815266493</v>
      </c>
      <c r="N256" s="8">
        <f t="shared" si="63"/>
        <v>2348.1639293419039</v>
      </c>
    </row>
    <row r="257" spans="1:14" x14ac:dyDescent="0.25">
      <c r="A257" s="11">
        <v>43159</v>
      </c>
      <c r="B257" s="5">
        <f t="shared" si="60"/>
        <v>50</v>
      </c>
      <c r="C257" s="5">
        <f t="shared" si="61"/>
        <v>25</v>
      </c>
      <c r="D257" s="5">
        <f t="shared" si="62"/>
        <v>23</v>
      </c>
      <c r="E257" s="13">
        <f>'Christopher-IRA'!E257+'Carley-IRA'!E257</f>
        <v>0</v>
      </c>
      <c r="F257" s="13">
        <f>'Christopher-IRA'!F257+'Carley-IRA'!F257</f>
        <v>0</v>
      </c>
      <c r="G257" s="13">
        <f>'Christopher-IRA'!G257+'Carley-IRA'!G257</f>
        <v>0</v>
      </c>
      <c r="H257" s="13">
        <f>'Christopher-IRA'!H257+'Carley-IRA'!H257</f>
        <v>0</v>
      </c>
      <c r="I257" s="13">
        <f>'Christopher-IRA'!I257+'Carley-IRA'!I257</f>
        <v>0</v>
      </c>
      <c r="J257" s="13">
        <f>'Christopher-IRA'!J257+'Carley-IRA'!J257</f>
        <v>23.48163929341916</v>
      </c>
      <c r="K257" s="13">
        <f>'Christopher-IRA'!K257+'Carley-IRA'!K257</f>
        <v>0</v>
      </c>
      <c r="L257" s="13">
        <f>'Christopher-IRA'!L257+'Carley-IRA'!L257</f>
        <v>14500</v>
      </c>
      <c r="M257" s="13">
        <f>'Christopher-IRA'!M257+'Carley-IRA'!M257</f>
        <v>46.730787108685654</v>
      </c>
      <c r="N257" s="8">
        <f t="shared" si="63"/>
        <v>2371.6455686353229</v>
      </c>
    </row>
    <row r="258" spans="1:14" x14ac:dyDescent="0.25">
      <c r="A258" s="11">
        <v>43190</v>
      </c>
      <c r="B258" s="5">
        <f t="shared" si="60"/>
        <v>50</v>
      </c>
      <c r="C258" s="5">
        <f t="shared" si="61"/>
        <v>25</v>
      </c>
      <c r="D258" s="5">
        <f t="shared" si="62"/>
        <v>23</v>
      </c>
      <c r="E258" s="13">
        <f>'Christopher-IRA'!E258+'Carley-IRA'!E258</f>
        <v>0</v>
      </c>
      <c r="F258" s="13">
        <f>'Christopher-IRA'!F258+'Carley-IRA'!F258</f>
        <v>0</v>
      </c>
      <c r="G258" s="13">
        <f>'Christopher-IRA'!G258+'Carley-IRA'!G258</f>
        <v>0</v>
      </c>
      <c r="H258" s="13">
        <f>'Christopher-IRA'!H258+'Carley-IRA'!H258</f>
        <v>0</v>
      </c>
      <c r="I258" s="13">
        <f>'Christopher-IRA'!I258+'Carley-IRA'!I258</f>
        <v>0</v>
      </c>
      <c r="J258" s="13">
        <f>'Christopher-IRA'!J258+'Carley-IRA'!J258</f>
        <v>23.716455686353349</v>
      </c>
      <c r="K258" s="13">
        <f>'Christopher-IRA'!K258+'Carley-IRA'!K258</f>
        <v>0</v>
      </c>
      <c r="L258" s="13">
        <f>'Christopher-IRA'!L258+'Carley-IRA'!L258</f>
        <v>14500</v>
      </c>
      <c r="M258" s="13">
        <f>'Christopher-IRA'!M258+'Carley-IRA'!M258</f>
        <v>70.447242795039003</v>
      </c>
      <c r="N258" s="8">
        <f t="shared" si="63"/>
        <v>2395.362024321676</v>
      </c>
    </row>
    <row r="259" spans="1:14" x14ac:dyDescent="0.25">
      <c r="A259" s="11">
        <v>43220</v>
      </c>
      <c r="B259" s="5">
        <f t="shared" si="60"/>
        <v>51</v>
      </c>
      <c r="C259" s="5">
        <f t="shared" si="61"/>
        <v>26</v>
      </c>
      <c r="D259" s="5">
        <f t="shared" si="62"/>
        <v>23</v>
      </c>
      <c r="E259" s="13">
        <f>'Christopher-IRA'!E259+'Carley-IRA'!E259</f>
        <v>0</v>
      </c>
      <c r="F259" s="13">
        <f>'Christopher-IRA'!F259+'Carley-IRA'!F259</f>
        <v>0</v>
      </c>
      <c r="G259" s="13">
        <f>'Christopher-IRA'!G259+'Carley-IRA'!G259</f>
        <v>0</v>
      </c>
      <c r="H259" s="13">
        <f>'Christopher-IRA'!H259+'Carley-IRA'!H259</f>
        <v>0</v>
      </c>
      <c r="I259" s="13">
        <f>'Christopher-IRA'!I259+'Carley-IRA'!I259</f>
        <v>0</v>
      </c>
      <c r="J259" s="13">
        <f>'Christopher-IRA'!J259+'Carley-IRA'!J259</f>
        <v>23.953620243216886</v>
      </c>
      <c r="K259" s="13">
        <f>'Christopher-IRA'!K259+'Carley-IRA'!K259</f>
        <v>0</v>
      </c>
      <c r="L259" s="13">
        <f>'Christopher-IRA'!L259+'Carley-IRA'!L259</f>
        <v>14500</v>
      </c>
      <c r="M259" s="13">
        <f>'Christopher-IRA'!M259+'Carley-IRA'!M259</f>
        <v>94.400863038255892</v>
      </c>
      <c r="N259" s="8">
        <f t="shared" si="63"/>
        <v>2419.3156445648929</v>
      </c>
    </row>
    <row r="260" spans="1:14" x14ac:dyDescent="0.25">
      <c r="A260" s="11">
        <v>43251</v>
      </c>
      <c r="B260" s="5">
        <f t="shared" si="60"/>
        <v>51</v>
      </c>
      <c r="C260" s="5">
        <f t="shared" si="61"/>
        <v>26</v>
      </c>
      <c r="D260" s="5">
        <f t="shared" si="62"/>
        <v>23</v>
      </c>
      <c r="E260" s="13">
        <f>'Christopher-IRA'!E260+'Carley-IRA'!E260</f>
        <v>0</v>
      </c>
      <c r="F260" s="13">
        <f>'Christopher-IRA'!F260+'Carley-IRA'!F260</f>
        <v>0</v>
      </c>
      <c r="G260" s="13">
        <f>'Christopher-IRA'!G260+'Carley-IRA'!G260</f>
        <v>0</v>
      </c>
      <c r="H260" s="13">
        <f>'Christopher-IRA'!H260+'Carley-IRA'!H260</f>
        <v>0</v>
      </c>
      <c r="I260" s="13">
        <f>'Christopher-IRA'!I260+'Carley-IRA'!I260</f>
        <v>0</v>
      </c>
      <c r="J260" s="13">
        <f>'Christopher-IRA'!J260+'Carley-IRA'!J260</f>
        <v>24.193156445649052</v>
      </c>
      <c r="K260" s="13">
        <f>'Christopher-IRA'!K260+'Carley-IRA'!K260</f>
        <v>0</v>
      </c>
      <c r="L260" s="13">
        <f>'Christopher-IRA'!L260+'Carley-IRA'!L260</f>
        <v>14500</v>
      </c>
      <c r="M260" s="13">
        <f>'Christopher-IRA'!M260+'Carley-IRA'!M260</f>
        <v>118.59401948390493</v>
      </c>
      <c r="N260" s="8">
        <f t="shared" si="63"/>
        <v>2443.5088010105419</v>
      </c>
    </row>
    <row r="261" spans="1:14" x14ac:dyDescent="0.25">
      <c r="A261" s="11">
        <v>43281</v>
      </c>
      <c r="B261" s="5">
        <f t="shared" si="60"/>
        <v>51</v>
      </c>
      <c r="C261" s="5">
        <f t="shared" si="61"/>
        <v>26</v>
      </c>
      <c r="D261" s="5">
        <f t="shared" si="62"/>
        <v>23</v>
      </c>
      <c r="E261" s="13">
        <f>'Christopher-IRA'!E261+'Carley-IRA'!E261</f>
        <v>0</v>
      </c>
      <c r="F261" s="13">
        <f>'Christopher-IRA'!F261+'Carley-IRA'!F261</f>
        <v>0</v>
      </c>
      <c r="G261" s="13">
        <f>'Christopher-IRA'!G261+'Carley-IRA'!G261</f>
        <v>0</v>
      </c>
      <c r="H261" s="13">
        <f>'Christopher-IRA'!H261+'Carley-IRA'!H261</f>
        <v>0</v>
      </c>
      <c r="I261" s="13">
        <f>'Christopher-IRA'!I261+'Carley-IRA'!I261</f>
        <v>0</v>
      </c>
      <c r="J261" s="13">
        <f>'Christopher-IRA'!J261+'Carley-IRA'!J261</f>
        <v>24.435088010105545</v>
      </c>
      <c r="K261" s="13">
        <f>'Christopher-IRA'!K261+'Carley-IRA'!K261</f>
        <v>0</v>
      </c>
      <c r="L261" s="13">
        <f>'Christopher-IRA'!L261+'Carley-IRA'!L261</f>
        <v>14500</v>
      </c>
      <c r="M261" s="13">
        <f>'Christopher-IRA'!M261+'Carley-IRA'!M261</f>
        <v>143.02910749401047</v>
      </c>
      <c r="N261" s="8">
        <f t="shared" si="63"/>
        <v>2467.9438890206475</v>
      </c>
    </row>
    <row r="262" spans="1:14" x14ac:dyDescent="0.25">
      <c r="A262" s="11">
        <v>43312</v>
      </c>
      <c r="B262" s="5">
        <f t="shared" ref="B262:B272" si="64">ROUND((A262-$B$1-210)/365,0)</f>
        <v>51</v>
      </c>
      <c r="C262" s="5">
        <f t="shared" ref="C262:C272" si="65">ROUND((A262-$C$1-210)/365,0)</f>
        <v>26</v>
      </c>
      <c r="D262" s="5">
        <f t="shared" ref="D262:D272" si="66">ROUND((A262-$D$1-210)/365,0)</f>
        <v>23</v>
      </c>
      <c r="E262" s="13">
        <f>'Christopher-IRA'!E262+'Carley-IRA'!E262</f>
        <v>0</v>
      </c>
      <c r="F262" s="13">
        <f>'Christopher-IRA'!F262+'Carley-IRA'!F262</f>
        <v>0</v>
      </c>
      <c r="G262" s="13">
        <f>'Christopher-IRA'!G262+'Carley-IRA'!G262</f>
        <v>0</v>
      </c>
      <c r="H262" s="13">
        <f>'Christopher-IRA'!H262+'Carley-IRA'!H262</f>
        <v>0</v>
      </c>
      <c r="I262" s="13">
        <f>'Christopher-IRA'!I262+'Carley-IRA'!I262</f>
        <v>0</v>
      </c>
      <c r="J262" s="13">
        <f>'Christopher-IRA'!J262+'Carley-IRA'!J262</f>
        <v>24.679438890206598</v>
      </c>
      <c r="K262" s="13">
        <f>'Christopher-IRA'!K262+'Carley-IRA'!K262</f>
        <v>0</v>
      </c>
      <c r="L262" s="13">
        <f>'Christopher-IRA'!L262+'Carley-IRA'!L262</f>
        <v>14500</v>
      </c>
      <c r="M262" s="13">
        <f>'Christopher-IRA'!M262+'Carley-IRA'!M262</f>
        <v>167.70854638421707</v>
      </c>
      <c r="N262" s="8">
        <f t="shared" si="63"/>
        <v>2492.6233279108542</v>
      </c>
    </row>
    <row r="263" spans="1:14" x14ac:dyDescent="0.25">
      <c r="A263" s="11">
        <v>43343</v>
      </c>
      <c r="B263" s="5">
        <f t="shared" si="64"/>
        <v>51</v>
      </c>
      <c r="C263" s="5">
        <f t="shared" si="65"/>
        <v>26</v>
      </c>
      <c r="D263" s="5">
        <f t="shared" si="66"/>
        <v>23</v>
      </c>
      <c r="E263" s="13">
        <f>'Christopher-IRA'!E263+'Carley-IRA'!E263</f>
        <v>0</v>
      </c>
      <c r="F263" s="13">
        <f>'Christopher-IRA'!F263+'Carley-IRA'!F263</f>
        <v>0</v>
      </c>
      <c r="G263" s="13">
        <f>'Christopher-IRA'!G263+'Carley-IRA'!G263</f>
        <v>0</v>
      </c>
      <c r="H263" s="13">
        <f>'Christopher-IRA'!H263+'Carley-IRA'!H263</f>
        <v>0</v>
      </c>
      <c r="I263" s="13">
        <f>'Christopher-IRA'!I263+'Carley-IRA'!I263</f>
        <v>0</v>
      </c>
      <c r="J263" s="13">
        <f>'Christopher-IRA'!J263+'Carley-IRA'!J263</f>
        <v>24.926233279108665</v>
      </c>
      <c r="K263" s="13">
        <f>'Christopher-IRA'!K263+'Carley-IRA'!K263</f>
        <v>0</v>
      </c>
      <c r="L263" s="13">
        <f>'Christopher-IRA'!L263+'Carley-IRA'!L263</f>
        <v>14500</v>
      </c>
      <c r="M263" s="13">
        <f>'Christopher-IRA'!M263+'Carley-IRA'!M263</f>
        <v>192.63477966332573</v>
      </c>
      <c r="N263" s="8">
        <f t="shared" si="63"/>
        <v>2517.5495611899628</v>
      </c>
    </row>
    <row r="264" spans="1:14" x14ac:dyDescent="0.25">
      <c r="A264" s="11">
        <v>43373</v>
      </c>
      <c r="B264" s="5">
        <f t="shared" si="64"/>
        <v>51</v>
      </c>
      <c r="C264" s="5">
        <f t="shared" si="65"/>
        <v>26</v>
      </c>
      <c r="D264" s="5">
        <f t="shared" si="66"/>
        <v>23</v>
      </c>
      <c r="E264" s="13">
        <f>'Christopher-IRA'!E264+'Carley-IRA'!E264</f>
        <v>0</v>
      </c>
      <c r="F264" s="13">
        <f>'Christopher-IRA'!F264+'Carley-IRA'!F264</f>
        <v>0</v>
      </c>
      <c r="G264" s="13">
        <f>'Christopher-IRA'!G264+'Carley-IRA'!G264</f>
        <v>0</v>
      </c>
      <c r="H264" s="13">
        <f>'Christopher-IRA'!H264+'Carley-IRA'!H264</f>
        <v>0</v>
      </c>
      <c r="I264" s="13">
        <f>'Christopher-IRA'!I264+'Carley-IRA'!I264</f>
        <v>0</v>
      </c>
      <c r="J264" s="13">
        <f>'Christopher-IRA'!J264+'Carley-IRA'!J264</f>
        <v>25.175495611899748</v>
      </c>
      <c r="K264" s="13">
        <f>'Christopher-IRA'!K264+'Carley-IRA'!K264</f>
        <v>0</v>
      </c>
      <c r="L264" s="13">
        <f>'Christopher-IRA'!L264+'Carley-IRA'!L264</f>
        <v>14500</v>
      </c>
      <c r="M264" s="13">
        <f>'Christopher-IRA'!M264+'Carley-IRA'!M264</f>
        <v>217.81027527522548</v>
      </c>
      <c r="N264" s="8">
        <f t="shared" si="63"/>
        <v>2542.7250568018626</v>
      </c>
    </row>
    <row r="265" spans="1:14" x14ac:dyDescent="0.25">
      <c r="A265" s="11">
        <v>43404</v>
      </c>
      <c r="B265" s="5">
        <f t="shared" si="64"/>
        <v>51</v>
      </c>
      <c r="C265" s="5">
        <f t="shared" si="65"/>
        <v>26</v>
      </c>
      <c r="D265" s="5">
        <f t="shared" si="66"/>
        <v>23</v>
      </c>
      <c r="E265" s="13">
        <f>'Christopher-IRA'!E265+'Carley-IRA'!E265</f>
        <v>0</v>
      </c>
      <c r="F265" s="13">
        <f>'Christopher-IRA'!F265+'Carley-IRA'!F265</f>
        <v>0</v>
      </c>
      <c r="G265" s="13">
        <f>'Christopher-IRA'!G265+'Carley-IRA'!G265</f>
        <v>0</v>
      </c>
      <c r="H265" s="13">
        <f>'Christopher-IRA'!H265+'Carley-IRA'!H265</f>
        <v>0</v>
      </c>
      <c r="I265" s="13">
        <f>'Christopher-IRA'!I265+'Carley-IRA'!I265</f>
        <v>0</v>
      </c>
      <c r="J265" s="13">
        <f>'Christopher-IRA'!J265+'Carley-IRA'!J265</f>
        <v>25.427250568018749</v>
      </c>
      <c r="K265" s="13">
        <f>'Christopher-IRA'!K265+'Carley-IRA'!K265</f>
        <v>0</v>
      </c>
      <c r="L265" s="13">
        <f>'Christopher-IRA'!L265+'Carley-IRA'!L265</f>
        <v>14500</v>
      </c>
      <c r="M265" s="13">
        <f>'Christopher-IRA'!M265+'Carley-IRA'!M265</f>
        <v>243.23752584324424</v>
      </c>
      <c r="N265" s="8">
        <f t="shared" si="63"/>
        <v>2568.1523073698813</v>
      </c>
    </row>
    <row r="266" spans="1:14" x14ac:dyDescent="0.25">
      <c r="A266" s="11">
        <v>43434</v>
      </c>
      <c r="B266" s="5">
        <f t="shared" si="64"/>
        <v>51</v>
      </c>
      <c r="C266" s="5">
        <f t="shared" si="65"/>
        <v>26</v>
      </c>
      <c r="D266" s="5">
        <f t="shared" si="66"/>
        <v>23</v>
      </c>
      <c r="E266" s="13">
        <f>'Christopher-IRA'!E266+'Carley-IRA'!E266</f>
        <v>0</v>
      </c>
      <c r="F266" s="13">
        <f>'Christopher-IRA'!F266+'Carley-IRA'!F266</f>
        <v>0</v>
      </c>
      <c r="G266" s="13">
        <f>'Christopher-IRA'!G266+'Carley-IRA'!G266</f>
        <v>0</v>
      </c>
      <c r="H266" s="13">
        <f>'Christopher-IRA'!H266+'Carley-IRA'!H266</f>
        <v>0</v>
      </c>
      <c r="I266" s="13">
        <f>'Christopher-IRA'!I266+'Carley-IRA'!I266</f>
        <v>0</v>
      </c>
      <c r="J266" s="13">
        <f>'Christopher-IRA'!J266+'Carley-IRA'!J266</f>
        <v>25.681523073698934</v>
      </c>
      <c r="K266" s="13">
        <f>'Christopher-IRA'!K266+'Carley-IRA'!K266</f>
        <v>0</v>
      </c>
      <c r="L266" s="13">
        <f>'Christopher-IRA'!L266+'Carley-IRA'!L266</f>
        <v>14500</v>
      </c>
      <c r="M266" s="13">
        <f>'Christopher-IRA'!M266+'Carley-IRA'!M266</f>
        <v>268.91904891694315</v>
      </c>
      <c r="N266" s="8">
        <f t="shared" si="63"/>
        <v>2593.8338304435802</v>
      </c>
    </row>
    <row r="267" spans="1:14" x14ac:dyDescent="0.25">
      <c r="A267" s="11">
        <v>43465</v>
      </c>
      <c r="B267" s="5">
        <f t="shared" si="64"/>
        <v>51</v>
      </c>
      <c r="C267" s="5">
        <f t="shared" si="65"/>
        <v>26</v>
      </c>
      <c r="D267" s="5">
        <f t="shared" si="66"/>
        <v>23</v>
      </c>
      <c r="E267" s="13">
        <f>'Christopher-IRA'!E267+'Carley-IRA'!E267</f>
        <v>0</v>
      </c>
      <c r="F267" s="13">
        <f>'Christopher-IRA'!F267+'Carley-IRA'!F267</f>
        <v>0</v>
      </c>
      <c r="G267" s="13">
        <f>'Christopher-IRA'!G267+'Carley-IRA'!G267</f>
        <v>0</v>
      </c>
      <c r="H267" s="13">
        <f>'Christopher-IRA'!H267+'Carley-IRA'!H267</f>
        <v>0</v>
      </c>
      <c r="I267" s="13">
        <f>'Christopher-IRA'!I267+'Carley-IRA'!I267</f>
        <v>0</v>
      </c>
      <c r="J267" s="13">
        <f>'Christopher-IRA'!J267+'Carley-IRA'!J267</f>
        <v>25.938338304435923</v>
      </c>
      <c r="K267" s="13">
        <f>'Christopher-IRA'!K267+'Carley-IRA'!K267</f>
        <v>0</v>
      </c>
      <c r="L267" s="13">
        <f>'Christopher-IRA'!L267+'Carley-IRA'!L267</f>
        <v>14500</v>
      </c>
      <c r="M267" s="13">
        <f>'Christopher-IRA'!M267+'Carley-IRA'!M267</f>
        <v>294.8573872213791</v>
      </c>
      <c r="N267" s="8">
        <f t="shared" ref="N267:N272" si="67">IF(K267=0,N266+E267+F267+G267+H267+I267+J267,N266+E267+F267+G267+H267+I267+K267)</f>
        <v>2619.7721687480162</v>
      </c>
    </row>
    <row r="268" spans="1:14" x14ac:dyDescent="0.25">
      <c r="A268" s="11">
        <v>43496</v>
      </c>
      <c r="B268" s="5">
        <f t="shared" si="64"/>
        <v>51</v>
      </c>
      <c r="C268" s="5">
        <f t="shared" si="65"/>
        <v>26</v>
      </c>
      <c r="D268" s="5">
        <f t="shared" si="66"/>
        <v>23</v>
      </c>
      <c r="E268" s="13">
        <f>'Christopher-IRA'!E268+'Carley-IRA'!E268</f>
        <v>0</v>
      </c>
      <c r="F268" s="13">
        <f>'Christopher-IRA'!F268+'Carley-IRA'!F268</f>
        <v>0</v>
      </c>
      <c r="G268" s="13">
        <f>'Christopher-IRA'!G268+'Carley-IRA'!G268</f>
        <v>0</v>
      </c>
      <c r="H268" s="13">
        <f>'Christopher-IRA'!H268+'Carley-IRA'!H268</f>
        <v>0</v>
      </c>
      <c r="I268" s="13">
        <f>'Christopher-IRA'!I268+'Carley-IRA'!I268</f>
        <v>0</v>
      </c>
      <c r="J268" s="13">
        <f>'Christopher-IRA'!J268+'Carley-IRA'!J268</f>
        <v>26.197721687480282</v>
      </c>
      <c r="K268" s="13">
        <f>'Christopher-IRA'!K268+'Carley-IRA'!K268</f>
        <v>0</v>
      </c>
      <c r="L268" s="13">
        <f>'Christopher-IRA'!L268+'Carley-IRA'!L268</f>
        <v>14500</v>
      </c>
      <c r="M268" s="13">
        <f>'Christopher-IRA'!M268+'Carley-IRA'!M268</f>
        <v>26.197721687480282</v>
      </c>
      <c r="N268" s="8">
        <f t="shared" si="67"/>
        <v>2645.9698904354964</v>
      </c>
    </row>
    <row r="269" spans="1:14" x14ac:dyDescent="0.25">
      <c r="A269" s="11">
        <v>43524</v>
      </c>
      <c r="B269" s="5">
        <f t="shared" si="64"/>
        <v>51</v>
      </c>
      <c r="C269" s="5">
        <f t="shared" si="65"/>
        <v>26</v>
      </c>
      <c r="D269" s="5">
        <f t="shared" si="66"/>
        <v>24</v>
      </c>
      <c r="E269" s="13">
        <f>'Christopher-IRA'!E269+'Carley-IRA'!E269</f>
        <v>0</v>
      </c>
      <c r="F269" s="13">
        <f>'Christopher-IRA'!F269+'Carley-IRA'!F269</f>
        <v>0</v>
      </c>
      <c r="G269" s="13">
        <f>'Christopher-IRA'!G269+'Carley-IRA'!G269</f>
        <v>0</v>
      </c>
      <c r="H269" s="13">
        <f>'Christopher-IRA'!H269+'Carley-IRA'!H269</f>
        <v>0</v>
      </c>
      <c r="I269" s="13">
        <f>'Christopher-IRA'!I269+'Carley-IRA'!I269</f>
        <v>0</v>
      </c>
      <c r="J269" s="13">
        <f>'Christopher-IRA'!J269+'Carley-IRA'!J269</f>
        <v>26.459698904355086</v>
      </c>
      <c r="K269" s="13">
        <f>'Christopher-IRA'!K269+'Carley-IRA'!K269</f>
        <v>0</v>
      </c>
      <c r="L269" s="13">
        <f>'Christopher-IRA'!L269+'Carley-IRA'!L269</f>
        <v>14500</v>
      </c>
      <c r="M269" s="13">
        <f>'Christopher-IRA'!M269+'Carley-IRA'!M269</f>
        <v>52.657420591835368</v>
      </c>
      <c r="N269" s="8">
        <f t="shared" si="67"/>
        <v>2672.4295893398516</v>
      </c>
    </row>
    <row r="270" spans="1:14" x14ac:dyDescent="0.25">
      <c r="A270" s="11">
        <v>43555</v>
      </c>
      <c r="B270" s="5">
        <f t="shared" si="64"/>
        <v>51</v>
      </c>
      <c r="C270" s="5">
        <f t="shared" si="65"/>
        <v>26</v>
      </c>
      <c r="D270" s="5">
        <f t="shared" si="66"/>
        <v>24</v>
      </c>
      <c r="E270" s="13">
        <f>'Christopher-IRA'!E270+'Carley-IRA'!E270</f>
        <v>0</v>
      </c>
      <c r="F270" s="13">
        <f>'Christopher-IRA'!F270+'Carley-IRA'!F270</f>
        <v>0</v>
      </c>
      <c r="G270" s="13">
        <f>'Christopher-IRA'!G270+'Carley-IRA'!G270</f>
        <v>0</v>
      </c>
      <c r="H270" s="13">
        <f>'Christopher-IRA'!H270+'Carley-IRA'!H270</f>
        <v>0</v>
      </c>
      <c r="I270" s="13">
        <f>'Christopher-IRA'!I270+'Carley-IRA'!I270</f>
        <v>0</v>
      </c>
      <c r="J270" s="13">
        <f>'Christopher-IRA'!J270+'Carley-IRA'!J270</f>
        <v>26.72429589339864</v>
      </c>
      <c r="K270" s="13">
        <f>'Christopher-IRA'!K270+'Carley-IRA'!K270</f>
        <v>0</v>
      </c>
      <c r="L270" s="13">
        <f>'Christopher-IRA'!L270+'Carley-IRA'!L270</f>
        <v>14500</v>
      </c>
      <c r="M270" s="13">
        <f>'Christopher-IRA'!M270+'Carley-IRA'!M270</f>
        <v>79.381716485233994</v>
      </c>
      <c r="N270" s="8">
        <f t="shared" si="67"/>
        <v>2699.1538852332501</v>
      </c>
    </row>
    <row r="271" spans="1:14" x14ac:dyDescent="0.25">
      <c r="A271" s="11">
        <v>43585</v>
      </c>
      <c r="B271" s="5">
        <f t="shared" si="64"/>
        <v>52</v>
      </c>
      <c r="C271" s="5">
        <f t="shared" si="65"/>
        <v>27</v>
      </c>
      <c r="D271" s="5">
        <f t="shared" si="66"/>
        <v>24</v>
      </c>
      <c r="E271" s="13">
        <f>'Christopher-IRA'!E271+'Carley-IRA'!E271</f>
        <v>0</v>
      </c>
      <c r="F271" s="13">
        <f>'Christopher-IRA'!F271+'Carley-IRA'!F271</f>
        <v>0</v>
      </c>
      <c r="G271" s="13">
        <f>'Christopher-IRA'!G271+'Carley-IRA'!G271</f>
        <v>0</v>
      </c>
      <c r="H271" s="13">
        <f>'Christopher-IRA'!H271+'Carley-IRA'!H271</f>
        <v>0</v>
      </c>
      <c r="I271" s="13">
        <f>'Christopher-IRA'!I271+'Carley-IRA'!I271</f>
        <v>0</v>
      </c>
      <c r="J271" s="13">
        <f>'Christopher-IRA'!J271+'Carley-IRA'!J271</f>
        <v>26.991538852332624</v>
      </c>
      <c r="K271" s="13">
        <f>'Christopher-IRA'!K271+'Carley-IRA'!K271</f>
        <v>0</v>
      </c>
      <c r="L271" s="13">
        <f>'Christopher-IRA'!L271+'Carley-IRA'!L271</f>
        <v>14500</v>
      </c>
      <c r="M271" s="13">
        <f>'Christopher-IRA'!M271+'Carley-IRA'!M271</f>
        <v>106.37325533756662</v>
      </c>
      <c r="N271" s="8">
        <f t="shared" si="67"/>
        <v>2726.1454240855828</v>
      </c>
    </row>
    <row r="272" spans="1:14" x14ac:dyDescent="0.25">
      <c r="A272" s="11">
        <v>43616</v>
      </c>
      <c r="B272" s="5">
        <f t="shared" si="64"/>
        <v>52</v>
      </c>
      <c r="C272" s="5">
        <f t="shared" si="65"/>
        <v>27</v>
      </c>
      <c r="D272" s="5">
        <f t="shared" si="66"/>
        <v>24</v>
      </c>
      <c r="E272" s="13">
        <f>'Christopher-IRA'!E272+'Carley-IRA'!E272</f>
        <v>0</v>
      </c>
      <c r="F272" s="13">
        <f>'Christopher-IRA'!F272+'Carley-IRA'!F272</f>
        <v>0</v>
      </c>
      <c r="G272" s="13">
        <f>'Christopher-IRA'!G272+'Carley-IRA'!G272</f>
        <v>0</v>
      </c>
      <c r="H272" s="13">
        <f>'Christopher-IRA'!H272+'Carley-IRA'!H272</f>
        <v>0</v>
      </c>
      <c r="I272" s="13">
        <f>'Christopher-IRA'!I272+'Carley-IRA'!I272</f>
        <v>0</v>
      </c>
      <c r="J272" s="13">
        <f>'Christopher-IRA'!J272+'Carley-IRA'!J272</f>
        <v>27.261454240855954</v>
      </c>
      <c r="K272" s="13">
        <f>'Christopher-IRA'!K272+'Carley-IRA'!K272</f>
        <v>0</v>
      </c>
      <c r="L272" s="13">
        <f>'Christopher-IRA'!L272+'Carley-IRA'!L272</f>
        <v>14500</v>
      </c>
      <c r="M272" s="13">
        <f>'Christopher-IRA'!M272+'Carley-IRA'!M272</f>
        <v>133.63470957842256</v>
      </c>
      <c r="N272" s="8">
        <f t="shared" si="67"/>
        <v>2753.4068783264388</v>
      </c>
    </row>
    <row r="273" spans="3:15" x14ac:dyDescent="0.25">
      <c r="C273" s="4"/>
      <c r="D273" s="4"/>
    </row>
    <row r="274" spans="3:15" x14ac:dyDescent="0.25">
      <c r="C274" s="4"/>
      <c r="D274" s="4"/>
      <c r="E274" s="8">
        <f t="shared" ref="E274:J274" si="68">SUM(E8:E272)</f>
        <v>14500</v>
      </c>
      <c r="F274" s="8">
        <f t="shared" si="68"/>
        <v>0</v>
      </c>
      <c r="G274" s="8">
        <f t="shared" si="68"/>
        <v>0</v>
      </c>
      <c r="H274" s="8">
        <f t="shared" si="68"/>
        <v>-43750</v>
      </c>
      <c r="I274" s="8">
        <f t="shared" si="68"/>
        <v>0</v>
      </c>
      <c r="J274" s="8">
        <f t="shared" si="68"/>
        <v>31682.576878326443</v>
      </c>
      <c r="O274" s="8"/>
    </row>
    <row r="275" spans="3:15" x14ac:dyDescent="0.25">
      <c r="C275" s="4"/>
      <c r="D275" s="4"/>
    </row>
    <row r="276" spans="3:15" x14ac:dyDescent="0.25">
      <c r="C276" s="4"/>
      <c r="D276" s="4"/>
    </row>
    <row r="277" spans="3:15" x14ac:dyDescent="0.25">
      <c r="C277" s="4"/>
      <c r="D277" s="4"/>
    </row>
    <row r="278" spans="3:15" x14ac:dyDescent="0.25">
      <c r="C278" s="4"/>
      <c r="D278" s="4"/>
    </row>
    <row r="279" spans="3:15" x14ac:dyDescent="0.25">
      <c r="C279" s="4"/>
      <c r="D279" s="4"/>
    </row>
    <row r="280" spans="3:15" x14ac:dyDescent="0.25">
      <c r="C280" s="4"/>
      <c r="D280" s="4"/>
    </row>
    <row r="281" spans="3:15" x14ac:dyDescent="0.25">
      <c r="C281" s="4"/>
      <c r="D281" s="4"/>
    </row>
    <row r="282" spans="3:15" x14ac:dyDescent="0.25">
      <c r="C282" s="4"/>
      <c r="D282" s="4"/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Christopher-Custodial</vt:lpstr>
      <vt:lpstr>Carley-Custodial</vt:lpstr>
      <vt:lpstr>Custodial Total</vt:lpstr>
      <vt:lpstr>Christopher-IRA</vt:lpstr>
      <vt:lpstr>Carley-IRA</vt:lpstr>
      <vt:lpstr>IRA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1998-08-12T20:08:11Z</dcterms:created>
  <dcterms:modified xsi:type="dcterms:W3CDTF">2023-09-13T22:43:37Z</dcterms:modified>
</cp:coreProperties>
</file>