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8892" windowHeight="4548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C5" i="1" l="1"/>
  <c r="D5" i="1"/>
  <c r="F5" i="1"/>
  <c r="G5" i="1"/>
  <c r="H5" i="1"/>
  <c r="I5" i="1"/>
  <c r="J5" i="1"/>
  <c r="C6" i="1"/>
  <c r="D6" i="1"/>
  <c r="F6" i="1"/>
  <c r="G6" i="1"/>
  <c r="H6" i="1"/>
  <c r="I6" i="1"/>
  <c r="J6" i="1"/>
  <c r="C7" i="1"/>
  <c r="D7" i="1"/>
  <c r="F7" i="1"/>
  <c r="G7" i="1"/>
  <c r="H7" i="1"/>
  <c r="I7" i="1"/>
  <c r="J7" i="1"/>
  <c r="C8" i="1"/>
  <c r="D8" i="1"/>
  <c r="F8" i="1"/>
  <c r="G8" i="1"/>
  <c r="H8" i="1"/>
  <c r="I8" i="1"/>
  <c r="J8" i="1"/>
  <c r="C9" i="1"/>
  <c r="D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<sst xmlns="http://schemas.openxmlformats.org/spreadsheetml/2006/main" count="13" uniqueCount="11">
  <si>
    <t>Estimated</t>
  </si>
  <si>
    <t>Enron</t>
  </si>
  <si>
    <t>LTD</t>
  </si>
  <si>
    <t>Age</t>
  </si>
  <si>
    <t>Chris</t>
  </si>
  <si>
    <t>Carley</t>
  </si>
  <si>
    <t>Salary</t>
  </si>
  <si>
    <t>Payment</t>
  </si>
  <si>
    <t>Interest</t>
  </si>
  <si>
    <t>Principal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</si>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</sst>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quotePrefix="1" applyNumberFormat="1"/>
    <xf numFmtId="0" fontId="0" fillId="0" borderId="0" xfId="0" quotePrefix="1"/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0" xfId="0" quotePrefix="1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tabSelected="1" zoomScale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"/>
    </sheetView>
  </sheetViews>
  <sheetFormatPr defaultRowHeight="13.2" x14ac:dyDescent="0.25"/>
  <cols>
    <col min="1" max="1" width="8.88671875" customWidth="1"/>
    <col min="2" max="2" width="4.88671875" customWidth="1"/>
    <col min="3" max="3" width="5.6640625" customWidth="1"/>
    <col min="4" max="4" width="6.88671875" customWidth="1"/>
    <col min="5" max="5" width="11.6640625" style="2" customWidth="1"/>
    <col min="7" max="8" width="11.5546875" customWidth="1"/>
    <col min="9" max="10" width="14" customWidth="1"/>
  </cols>
  <sheetData>
    <row r="1" spans="1:10" x14ac:dyDescent="0.25">
      <c r="E1" s="11">
        <v>0.03</v>
      </c>
    </row>
    <row r="2" spans="1:10" s="3" customFormat="1" x14ac:dyDescent="0.25">
      <c r="E2" s="8" t="s">
        <v>0</v>
      </c>
      <c r="F2" s="3" t="s">
        <v>1</v>
      </c>
      <c r="G2" s="7">
        <v>5.2900000000000003E-2</v>
      </c>
      <c r="H2" s="3" t="s">
        <v>2</v>
      </c>
      <c r="I2" s="3" t="s">
        <v>2</v>
      </c>
    </row>
    <row r="3" spans="1:10" s="3" customFormat="1" x14ac:dyDescent="0.25">
      <c r="B3" s="4" t="s">
        <v>3</v>
      </c>
      <c r="C3" s="4" t="s">
        <v>4</v>
      </c>
      <c r="D3" s="4" t="s">
        <v>5</v>
      </c>
      <c r="E3" s="9" t="s">
        <v>6</v>
      </c>
      <c r="F3" s="4" t="s">
        <v>7</v>
      </c>
      <c r="G3" s="4" t="s">
        <v>8</v>
      </c>
      <c r="H3" s="4" t="s">
        <v>9</v>
      </c>
      <c r="I3" s="4" t="s">
        <v>8</v>
      </c>
      <c r="J3" s="4" t="s">
        <v>10</v>
      </c>
    </row>
    <row r="4" spans="1:10" x14ac:dyDescent="0.25">
      <c r="F4" s="2"/>
      <c r="G4" s="2"/>
      <c r="H4" s="2"/>
      <c r="I4" s="2"/>
      <c r="J4" s="2">
        <v>0</v>
      </c>
    </row>
    <row r="5" spans="1:10" x14ac:dyDescent="0.25">
      <c r="A5" s="1">
        <v>35796</v>
      </c>
      <c r="B5" s="6">
        <v>30</v>
      </c>
      <c r="C5" s="5">
        <f t="shared" ref="C5:C30" si="0">B5-25</f>
        <v>5</v>
      </c>
      <c r="D5" s="5">
        <f t="shared" ref="D5:D30" si="1">B5-28</f>
        <v>2</v>
      </c>
      <c r="E5" s="10">
        <v>46500</v>
      </c>
      <c r="F5" s="2">
        <f>E5*0.05</f>
        <v>2325</v>
      </c>
      <c r="G5" s="2">
        <f>H5*$G$2</f>
        <v>122.99250000000001</v>
      </c>
      <c r="H5" s="2">
        <f>J4+F5</f>
        <v>2325</v>
      </c>
      <c r="I5" s="2">
        <f>0+G5</f>
        <v>122.99250000000001</v>
      </c>
      <c r="J5" s="2">
        <f t="shared" ref="J5:J14" si="2">J4+F5+G5</f>
        <v>2447.9924999999998</v>
      </c>
    </row>
    <row r="6" spans="1:10" x14ac:dyDescent="0.25">
      <c r="A6" s="1">
        <v>36161</v>
      </c>
      <c r="B6" s="6">
        <v>31</v>
      </c>
      <c r="C6" s="5">
        <f t="shared" si="0"/>
        <v>6</v>
      </c>
      <c r="D6" s="5">
        <f t="shared" si="1"/>
        <v>3</v>
      </c>
      <c r="E6" s="10">
        <v>55008</v>
      </c>
      <c r="F6" s="2">
        <f t="shared" ref="F6:F21" si="3">E6*0.05</f>
        <v>2750.4</v>
      </c>
      <c r="G6" s="2">
        <f>(H6+I5)*$G$2</f>
        <v>274.99496325000001</v>
      </c>
      <c r="H6" s="2">
        <f t="shared" ref="H6:I15" si="4">H5+F6</f>
        <v>5075.3999999999996</v>
      </c>
      <c r="I6" s="2">
        <f t="shared" si="4"/>
        <v>397.98746325000002</v>
      </c>
      <c r="J6" s="2">
        <f t="shared" si="2"/>
        <v>5473.3874632500001</v>
      </c>
    </row>
    <row r="7" spans="1:10" x14ac:dyDescent="0.25">
      <c r="A7" s="1">
        <v>36526</v>
      </c>
      <c r="B7" s="6">
        <v>32</v>
      </c>
      <c r="C7" s="5">
        <f t="shared" si="0"/>
        <v>7</v>
      </c>
      <c r="D7" s="5">
        <f t="shared" si="1"/>
        <v>4</v>
      </c>
      <c r="E7" s="10">
        <v>61000</v>
      </c>
      <c r="F7" s="2">
        <f t="shared" si="3"/>
        <v>3050</v>
      </c>
      <c r="G7" s="2">
        <f>(H7+I6)*$G$2</f>
        <v>450.88719680592499</v>
      </c>
      <c r="H7" s="2">
        <f t="shared" si="4"/>
        <v>8125.4</v>
      </c>
      <c r="I7" s="2">
        <f t="shared" si="4"/>
        <v>848.87466005592501</v>
      </c>
      <c r="J7" s="2">
        <f t="shared" si="2"/>
        <v>8974.2746600559258</v>
      </c>
    </row>
    <row r="8" spans="1:10" x14ac:dyDescent="0.25">
      <c r="A8" s="1">
        <v>36892</v>
      </c>
      <c r="B8" s="6">
        <v>33</v>
      </c>
      <c r="C8" s="5">
        <f t="shared" si="0"/>
        <v>8</v>
      </c>
      <c r="D8" s="5">
        <f t="shared" si="1"/>
        <v>5</v>
      </c>
      <c r="E8" s="10">
        <v>64000</v>
      </c>
      <c r="F8" s="2">
        <f t="shared" si="3"/>
        <v>3200</v>
      </c>
      <c r="G8" s="2">
        <f t="shared" ref="G8:G35" si="5">(H8+I7)*$G$2</f>
        <v>644.0191295169584</v>
      </c>
      <c r="H8" s="2">
        <f t="shared" si="4"/>
        <v>11325.4</v>
      </c>
      <c r="I8" s="2">
        <f t="shared" si="4"/>
        <v>1492.8937895728834</v>
      </c>
      <c r="J8" s="2">
        <f t="shared" si="2"/>
        <v>12818.293789572885</v>
      </c>
    </row>
    <row r="9" spans="1:10" x14ac:dyDescent="0.25">
      <c r="A9" s="1">
        <v>37257</v>
      </c>
      <c r="B9" s="6">
        <v>34</v>
      </c>
      <c r="C9" s="5">
        <f t="shared" si="0"/>
        <v>9</v>
      </c>
      <c r="D9" s="5">
        <f t="shared" si="1"/>
        <v>6</v>
      </c>
      <c r="E9" s="10">
        <v>80000</v>
      </c>
      <c r="F9" s="2">
        <f t="shared" si="3"/>
        <v>4000</v>
      </c>
      <c r="G9" s="2">
        <f t="shared" si="5"/>
        <v>889.68774146840553</v>
      </c>
      <c r="H9" s="2">
        <f t="shared" si="4"/>
        <v>15325.4</v>
      </c>
      <c r="I9" s="2">
        <f t="shared" si="4"/>
        <v>2382.5815310412891</v>
      </c>
      <c r="J9" s="2">
        <f t="shared" si="2"/>
        <v>17707.981531041289</v>
      </c>
    </row>
    <row r="10" spans="1:10" x14ac:dyDescent="0.25">
      <c r="A10" s="1">
        <v>37622</v>
      </c>
      <c r="B10" s="6">
        <v>35</v>
      </c>
      <c r="C10" s="5">
        <f t="shared" si="0"/>
        <v>10</v>
      </c>
      <c r="D10" s="5">
        <f t="shared" si="1"/>
        <v>7</v>
      </c>
      <c r="E10" s="10">
        <f t="shared" ref="E10:E22" si="6">E9*(1+$E$1)</f>
        <v>82400</v>
      </c>
      <c r="F10" s="2">
        <f t="shared" si="3"/>
        <v>4120</v>
      </c>
      <c r="G10" s="2">
        <f t="shared" si="5"/>
        <v>1154.7002229920843</v>
      </c>
      <c r="H10" s="2">
        <f t="shared" si="4"/>
        <v>19445.400000000001</v>
      </c>
      <c r="I10" s="2">
        <f t="shared" si="4"/>
        <v>3537.2817540333735</v>
      </c>
      <c r="J10" s="2">
        <f t="shared" si="2"/>
        <v>22982.681754033372</v>
      </c>
    </row>
    <row r="11" spans="1:10" x14ac:dyDescent="0.25">
      <c r="A11" s="1">
        <v>37987</v>
      </c>
      <c r="B11" s="6">
        <v>36</v>
      </c>
      <c r="C11" s="5">
        <f t="shared" si="0"/>
        <v>11</v>
      </c>
      <c r="D11" s="5">
        <f t="shared" si="1"/>
        <v>8</v>
      </c>
      <c r="E11" s="10">
        <f t="shared" si="6"/>
        <v>84872</v>
      </c>
      <c r="F11" s="2">
        <f t="shared" si="3"/>
        <v>4243.6000000000004</v>
      </c>
      <c r="G11" s="2">
        <f t="shared" si="5"/>
        <v>1440.2703047883656</v>
      </c>
      <c r="H11" s="2">
        <f t="shared" si="4"/>
        <v>23689</v>
      </c>
      <c r="I11" s="2">
        <f t="shared" si="4"/>
        <v>4977.5520588217387</v>
      </c>
      <c r="J11" s="2">
        <f t="shared" si="2"/>
        <v>28666.552058821737</v>
      </c>
    </row>
    <row r="12" spans="1:10" x14ac:dyDescent="0.25">
      <c r="A12" s="1">
        <v>38353</v>
      </c>
      <c r="B12" s="6">
        <v>37</v>
      </c>
      <c r="C12" s="5">
        <f t="shared" si="0"/>
        <v>12</v>
      </c>
      <c r="D12" s="5">
        <f t="shared" si="1"/>
        <v>9</v>
      </c>
      <c r="E12" s="10">
        <f t="shared" si="6"/>
        <v>87418.16</v>
      </c>
      <c r="F12" s="2">
        <f t="shared" si="3"/>
        <v>4370.9080000000004</v>
      </c>
      <c r="G12" s="2">
        <f t="shared" si="5"/>
        <v>1747.6816371116699</v>
      </c>
      <c r="H12" s="2">
        <f t="shared" si="4"/>
        <v>28059.907999999999</v>
      </c>
      <c r="I12" s="2">
        <f t="shared" si="4"/>
        <v>6725.2336959334089</v>
      </c>
      <c r="J12" s="2">
        <f t="shared" si="2"/>
        <v>34785.141695933409</v>
      </c>
    </row>
    <row r="13" spans="1:10" x14ac:dyDescent="0.25">
      <c r="A13" s="1">
        <v>38718</v>
      </c>
      <c r="B13" s="6">
        <v>38</v>
      </c>
      <c r="C13" s="5">
        <f t="shared" si="0"/>
        <v>13</v>
      </c>
      <c r="D13" s="5">
        <f t="shared" si="1"/>
        <v>10</v>
      </c>
      <c r="E13" s="10">
        <f t="shared" si="6"/>
        <v>90040.704800000007</v>
      </c>
      <c r="F13" s="2">
        <f t="shared" si="3"/>
        <v>4502.0352400000002</v>
      </c>
      <c r="G13" s="2">
        <f t="shared" si="5"/>
        <v>2078.2916599108771</v>
      </c>
      <c r="H13" s="2">
        <f t="shared" si="4"/>
        <v>32561.943240000001</v>
      </c>
      <c r="I13" s="2">
        <f t="shared" si="4"/>
        <v>8803.5253558442855</v>
      </c>
      <c r="J13" s="2">
        <f t="shared" si="2"/>
        <v>41365.468595844286</v>
      </c>
    </row>
    <row r="14" spans="1:10" x14ac:dyDescent="0.25">
      <c r="A14" s="1">
        <v>39083</v>
      </c>
      <c r="B14" s="6">
        <v>39</v>
      </c>
      <c r="C14" s="5">
        <f t="shared" si="0"/>
        <v>14</v>
      </c>
      <c r="D14" s="5">
        <f t="shared" si="1"/>
        <v>11</v>
      </c>
      <c r="E14" s="10">
        <f t="shared" si="6"/>
        <v>92741.925944000002</v>
      </c>
      <c r="F14" s="2">
        <f t="shared" si="3"/>
        <v>4637.0962972000007</v>
      </c>
      <c r="G14" s="2">
        <f t="shared" si="5"/>
        <v>2433.5356828420427</v>
      </c>
      <c r="H14" s="2">
        <f t="shared" si="4"/>
        <v>37199.039537199998</v>
      </c>
      <c r="I14" s="2">
        <f t="shared" si="4"/>
        <v>11237.061038686328</v>
      </c>
      <c r="J14" s="2">
        <f t="shared" si="2"/>
        <v>48436.100575886325</v>
      </c>
    </row>
    <row r="15" spans="1:10" x14ac:dyDescent="0.25">
      <c r="A15" s="1">
        <v>39448</v>
      </c>
      <c r="B15" s="6">
        <v>40</v>
      </c>
      <c r="C15" s="5">
        <f t="shared" si="0"/>
        <v>15</v>
      </c>
      <c r="D15" s="5">
        <f t="shared" si="1"/>
        <v>12</v>
      </c>
      <c r="E15" s="10">
        <f t="shared" si="6"/>
        <v>95524.183722319998</v>
      </c>
      <c r="F15" s="2">
        <f t="shared" si="3"/>
        <v>4776.2091861159997</v>
      </c>
      <c r="G15" s="2">
        <f t="shared" si="5"/>
        <v>2814.9311864099232</v>
      </c>
      <c r="H15" s="2">
        <f t="shared" si="4"/>
        <v>41975.248723315999</v>
      </c>
      <c r="I15" s="2">
        <f t="shared" si="4"/>
        <v>14051.992225096252</v>
      </c>
      <c r="J15" s="2">
        <f t="shared" ref="J15:J30" si="7">J14+F15+G15</f>
        <v>56027.240948412247</v>
      </c>
    </row>
    <row r="16" spans="1:10" x14ac:dyDescent="0.25">
      <c r="A16" s="1">
        <v>39814</v>
      </c>
      <c r="B16" s="6">
        <v>41</v>
      </c>
      <c r="C16" s="5">
        <f t="shared" si="0"/>
        <v>16</v>
      </c>
      <c r="D16" s="5">
        <f t="shared" si="1"/>
        <v>13</v>
      </c>
      <c r="E16" s="10">
        <f t="shared" si="6"/>
        <v>98389.909233989601</v>
      </c>
      <c r="F16" s="2">
        <f t="shared" si="3"/>
        <v>4919.4954616994801</v>
      </c>
      <c r="G16" s="2">
        <f t="shared" si="5"/>
        <v>3224.0823560949107</v>
      </c>
      <c r="H16" s="2">
        <f t="shared" ref="H16:I31" si="8">H15+F16</f>
        <v>46894.744185015479</v>
      </c>
      <c r="I16" s="2">
        <f t="shared" si="8"/>
        <v>17276.074581191162</v>
      </c>
      <c r="J16" s="2">
        <f t="shared" si="7"/>
        <v>64170.818766206641</v>
      </c>
    </row>
    <row r="17" spans="1:10" x14ac:dyDescent="0.25">
      <c r="A17" s="1">
        <v>40179</v>
      </c>
      <c r="B17" s="6">
        <v>42</v>
      </c>
      <c r="C17" s="5">
        <f t="shared" si="0"/>
        <v>17</v>
      </c>
      <c r="D17" s="5">
        <f t="shared" si="1"/>
        <v>14</v>
      </c>
      <c r="E17" s="10">
        <f t="shared" si="6"/>
        <v>101341.60651100929</v>
      </c>
      <c r="F17" s="2">
        <f t="shared" si="3"/>
        <v>5067.0803255504652</v>
      </c>
      <c r="G17" s="2">
        <f t="shared" si="5"/>
        <v>3662.684861953951</v>
      </c>
      <c r="H17" s="2">
        <f t="shared" si="8"/>
        <v>51961.824510565944</v>
      </c>
      <c r="I17" s="2">
        <f t="shared" si="8"/>
        <v>20938.759443145114</v>
      </c>
      <c r="J17" s="2">
        <f t="shared" si="7"/>
        <v>72900.583953711059</v>
      </c>
    </row>
    <row r="18" spans="1:10" x14ac:dyDescent="0.25">
      <c r="A18" s="1">
        <v>40544</v>
      </c>
      <c r="B18" s="6">
        <v>43</v>
      </c>
      <c r="C18" s="5">
        <f t="shared" si="0"/>
        <v>18</v>
      </c>
      <c r="D18" s="5">
        <f t="shared" si="1"/>
        <v>15</v>
      </c>
      <c r="E18" s="10">
        <f t="shared" si="6"/>
        <v>104381.85470633957</v>
      </c>
      <c r="F18" s="2">
        <f t="shared" si="3"/>
        <v>5219.0927353169791</v>
      </c>
      <c r="G18" s="2">
        <f t="shared" si="5"/>
        <v>4132.5308968495838</v>
      </c>
      <c r="H18" s="2">
        <f t="shared" si="8"/>
        <v>57180.917245882927</v>
      </c>
      <c r="I18" s="2">
        <f t="shared" si="8"/>
        <v>25071.290339994699</v>
      </c>
      <c r="J18" s="2">
        <f t="shared" si="7"/>
        <v>82252.207585877622</v>
      </c>
    </row>
    <row r="19" spans="1:10" x14ac:dyDescent="0.25">
      <c r="A19" s="1">
        <v>40909</v>
      </c>
      <c r="B19" s="6">
        <v>44</v>
      </c>
      <c r="C19" s="5">
        <f t="shared" si="0"/>
        <v>19</v>
      </c>
      <c r="D19" s="5">
        <f t="shared" si="1"/>
        <v>16</v>
      </c>
      <c r="E19" s="10">
        <f t="shared" si="6"/>
        <v>107513.31034752975</v>
      </c>
      <c r="F19" s="2">
        <f t="shared" si="3"/>
        <v>5375.6655173764884</v>
      </c>
      <c r="G19" s="2">
        <f t="shared" si="5"/>
        <v>4635.5144871621424</v>
      </c>
      <c r="H19" s="2">
        <f t="shared" si="8"/>
        <v>62556.582763259416</v>
      </c>
      <c r="I19" s="2">
        <f t="shared" si="8"/>
        <v>29706.80482715684</v>
      </c>
      <c r="J19" s="2">
        <f t="shared" si="7"/>
        <v>92263.387590416256</v>
      </c>
    </row>
    <row r="20" spans="1:10" x14ac:dyDescent="0.25">
      <c r="A20" s="1">
        <v>41275</v>
      </c>
      <c r="B20" s="6">
        <v>45</v>
      </c>
      <c r="C20" s="5">
        <f t="shared" si="0"/>
        <v>20</v>
      </c>
      <c r="D20" s="5">
        <f t="shared" si="1"/>
        <v>17</v>
      </c>
      <c r="E20" s="10">
        <f t="shared" si="6"/>
        <v>110738.70965795565</v>
      </c>
      <c r="F20" s="2">
        <f t="shared" si="3"/>
        <v>5536.935482897783</v>
      </c>
      <c r="G20" s="2">
        <f t="shared" si="5"/>
        <v>5173.6370905783124</v>
      </c>
      <c r="H20" s="2">
        <f t="shared" si="8"/>
        <v>68093.518246157197</v>
      </c>
      <c r="I20" s="2">
        <f t="shared" si="8"/>
        <v>34880.441917735152</v>
      </c>
      <c r="J20" s="2">
        <f t="shared" si="7"/>
        <v>102973.96016389235</v>
      </c>
    </row>
    <row r="21" spans="1:10" x14ac:dyDescent="0.25">
      <c r="A21" s="1">
        <v>41640</v>
      </c>
      <c r="B21" s="6">
        <v>46</v>
      </c>
      <c r="C21" s="5">
        <f t="shared" si="0"/>
        <v>21</v>
      </c>
      <c r="D21" s="5">
        <f t="shared" si="1"/>
        <v>18</v>
      </c>
      <c r="E21" s="10">
        <f t="shared" si="6"/>
        <v>114060.87094769432</v>
      </c>
      <c r="F21" s="2">
        <f t="shared" si="3"/>
        <v>5703.0435473847165</v>
      </c>
      <c r="G21" s="2">
        <f t="shared" si="5"/>
        <v>5749.0134963265573</v>
      </c>
      <c r="H21" s="2">
        <f t="shared" si="8"/>
        <v>73796.561793541914</v>
      </c>
      <c r="I21" s="2">
        <f t="shared" si="8"/>
        <v>40629.455414061711</v>
      </c>
      <c r="J21" s="2">
        <f t="shared" si="7"/>
        <v>114426.01720760363</v>
      </c>
    </row>
    <row r="22" spans="1:10" x14ac:dyDescent="0.25">
      <c r="A22" s="1">
        <v>42005</v>
      </c>
      <c r="B22" s="6">
        <v>47</v>
      </c>
      <c r="C22" s="5">
        <f t="shared" si="0"/>
        <v>22</v>
      </c>
      <c r="D22" s="5">
        <f t="shared" si="1"/>
        <v>19</v>
      </c>
      <c r="E22" s="10">
        <f t="shared" si="6"/>
        <v>117482.69707612516</v>
      </c>
      <c r="F22" s="2">
        <f t="shared" ref="F22:F35" si="9">E22*0.05</f>
        <v>5874.1348538062584</v>
      </c>
      <c r="G22" s="2">
        <f t="shared" si="5"/>
        <v>6363.8780440485834</v>
      </c>
      <c r="H22" s="2">
        <f t="shared" si="8"/>
        <v>79670.696647348173</v>
      </c>
      <c r="I22" s="2">
        <f t="shared" si="8"/>
        <v>46993.333458110297</v>
      </c>
      <c r="J22" s="2">
        <f t="shared" si="7"/>
        <v>126664.03010545847</v>
      </c>
    </row>
    <row r="23" spans="1:10" x14ac:dyDescent="0.25">
      <c r="A23" s="1">
        <v>42370</v>
      </c>
      <c r="B23" s="6">
        <v>48</v>
      </c>
      <c r="C23" s="5">
        <f t="shared" si="0"/>
        <v>23</v>
      </c>
      <c r="D23" s="5">
        <f t="shared" si="1"/>
        <v>20</v>
      </c>
      <c r="E23" s="10">
        <f t="shared" ref="E23:E35" si="10">E22*(1+$E$1)</f>
        <v>121007.17798840892</v>
      </c>
      <c r="F23" s="2">
        <f t="shared" si="9"/>
        <v>6050.3588994204465</v>
      </c>
      <c r="G23" s="2">
        <f t="shared" si="5"/>
        <v>7020.5911783580959</v>
      </c>
      <c r="H23" s="2">
        <f t="shared" si="8"/>
        <v>85721.055546768621</v>
      </c>
      <c r="I23" s="2">
        <f t="shared" si="8"/>
        <v>54013.924636468393</v>
      </c>
      <c r="J23" s="2">
        <f t="shared" si="7"/>
        <v>139734.980183237</v>
      </c>
    </row>
    <row r="24" spans="1:10" x14ac:dyDescent="0.25">
      <c r="A24" s="1">
        <v>42736</v>
      </c>
      <c r="B24" s="6">
        <v>49</v>
      </c>
      <c r="C24" s="5">
        <f t="shared" si="0"/>
        <v>24</v>
      </c>
      <c r="D24" s="5">
        <f t="shared" si="1"/>
        <v>21</v>
      </c>
      <c r="E24" s="10">
        <f t="shared" si="10"/>
        <v>124637.3933280612</v>
      </c>
      <c r="F24" s="2">
        <f t="shared" si="9"/>
        <v>6231.8696664030604</v>
      </c>
      <c r="G24" s="2">
        <f t="shared" si="5"/>
        <v>7721.64635704596</v>
      </c>
      <c r="H24" s="2">
        <f t="shared" si="8"/>
        <v>91952.925213171678</v>
      </c>
      <c r="I24" s="2">
        <f t="shared" si="8"/>
        <v>61735.570993514353</v>
      </c>
      <c r="J24" s="2">
        <f t="shared" si="7"/>
        <v>153688.49620668602</v>
      </c>
    </row>
    <row r="25" spans="1:10" x14ac:dyDescent="0.25">
      <c r="A25" s="1">
        <v>43101</v>
      </c>
      <c r="B25" s="6">
        <v>50</v>
      </c>
      <c r="C25" s="5">
        <f t="shared" si="0"/>
        <v>25</v>
      </c>
      <c r="D25" s="5">
        <f t="shared" si="1"/>
        <v>22</v>
      </c>
      <c r="E25" s="10">
        <f t="shared" si="10"/>
        <v>128376.51512790304</v>
      </c>
      <c r="F25" s="2">
        <f t="shared" si="9"/>
        <v>6418.825756395152</v>
      </c>
      <c r="G25" s="2">
        <f t="shared" si="5"/>
        <v>8469.677331846995</v>
      </c>
      <c r="H25" s="2">
        <f t="shared" si="8"/>
        <v>98371.750969566827</v>
      </c>
      <c r="I25" s="2">
        <f t="shared" si="8"/>
        <v>70205.248325361346</v>
      </c>
      <c r="J25" s="2">
        <f t="shared" si="7"/>
        <v>168576.99929492816</v>
      </c>
    </row>
    <row r="26" spans="1:10" x14ac:dyDescent="0.25">
      <c r="A26" s="1">
        <v>43466</v>
      </c>
      <c r="B26" s="6">
        <v>51</v>
      </c>
      <c r="C26" s="5">
        <f t="shared" si="0"/>
        <v>26</v>
      </c>
      <c r="D26" s="5">
        <f t="shared" si="1"/>
        <v>23</v>
      </c>
      <c r="E26" s="10">
        <f t="shared" si="10"/>
        <v>132227.81058174014</v>
      </c>
      <c r="F26" s="2">
        <f t="shared" si="9"/>
        <v>6611.3905290870071</v>
      </c>
      <c r="G26" s="2">
        <f t="shared" si="5"/>
        <v>9267.4658216904027</v>
      </c>
      <c r="H26" s="2">
        <f t="shared" si="8"/>
        <v>104983.14149865383</v>
      </c>
      <c r="I26" s="2">
        <f t="shared" si="8"/>
        <v>79472.714147051753</v>
      </c>
      <c r="J26" s="2">
        <f t="shared" si="7"/>
        <v>184455.85564570557</v>
      </c>
    </row>
    <row r="27" spans="1:10" x14ac:dyDescent="0.25">
      <c r="A27" s="1">
        <v>43831</v>
      </c>
      <c r="B27" s="6">
        <v>52</v>
      </c>
      <c r="C27" s="5">
        <f t="shared" si="0"/>
        <v>27</v>
      </c>
      <c r="D27" s="5">
        <f t="shared" si="1"/>
        <v>24</v>
      </c>
      <c r="E27" s="10">
        <f t="shared" si="10"/>
        <v>136194.64489919235</v>
      </c>
      <c r="F27" s="2">
        <f t="shared" si="9"/>
        <v>6809.7322449596177</v>
      </c>
      <c r="G27" s="2">
        <f t="shared" si="5"/>
        <v>10117.94959941619</v>
      </c>
      <c r="H27" s="2">
        <f t="shared" si="8"/>
        <v>111792.87374361345</v>
      </c>
      <c r="I27" s="2">
        <f t="shared" si="8"/>
        <v>89590.663746467937</v>
      </c>
      <c r="J27" s="2">
        <f t="shared" si="7"/>
        <v>201383.53749008139</v>
      </c>
    </row>
    <row r="28" spans="1:10" x14ac:dyDescent="0.25">
      <c r="A28" s="1">
        <v>44197</v>
      </c>
      <c r="B28" s="6">
        <v>53</v>
      </c>
      <c r="C28" s="5">
        <f t="shared" si="0"/>
        <v>28</v>
      </c>
      <c r="D28" s="5">
        <f t="shared" si="1"/>
        <v>25</v>
      </c>
      <c r="E28" s="10">
        <f t="shared" si="10"/>
        <v>140280.48424616814</v>
      </c>
      <c r="F28" s="2">
        <f t="shared" si="9"/>
        <v>7014.0242123084072</v>
      </c>
      <c r="G28" s="2">
        <f t="shared" si="5"/>
        <v>11024.23101405642</v>
      </c>
      <c r="H28" s="2">
        <f t="shared" si="8"/>
        <v>118806.89795592186</v>
      </c>
      <c r="I28" s="2">
        <f t="shared" si="8"/>
        <v>100614.89476052436</v>
      </c>
      <c r="J28" s="2">
        <f t="shared" si="7"/>
        <v>219421.79271644622</v>
      </c>
    </row>
    <row r="29" spans="1:10" x14ac:dyDescent="0.25">
      <c r="A29" s="1">
        <v>44562</v>
      </c>
      <c r="B29" s="6">
        <v>54</v>
      </c>
      <c r="C29" s="5">
        <f t="shared" si="0"/>
        <v>29</v>
      </c>
      <c r="D29" s="5">
        <f t="shared" si="1"/>
        <v>26</v>
      </c>
      <c r="E29" s="10">
        <f t="shared" si="10"/>
        <v>144488.8987735532</v>
      </c>
      <c r="F29" s="2">
        <f t="shared" si="9"/>
        <v>7224.4449386776605</v>
      </c>
      <c r="G29" s="2">
        <f t="shared" si="5"/>
        <v>11989.585971956054</v>
      </c>
      <c r="H29" s="2">
        <f t="shared" si="8"/>
        <v>126031.34289459951</v>
      </c>
      <c r="I29" s="2">
        <f t="shared" si="8"/>
        <v>112604.48073248041</v>
      </c>
      <c r="J29" s="2">
        <f t="shared" si="7"/>
        <v>238635.82362707992</v>
      </c>
    </row>
    <row r="30" spans="1:10" x14ac:dyDescent="0.25">
      <c r="A30" s="1">
        <v>44927</v>
      </c>
      <c r="B30" s="6">
        <v>55</v>
      </c>
      <c r="C30" s="5">
        <f t="shared" si="0"/>
        <v>30</v>
      </c>
      <c r="D30" s="5">
        <f t="shared" si="1"/>
        <v>27</v>
      </c>
      <c r="E30" s="10">
        <f t="shared" si="10"/>
        <v>148823.5657367598</v>
      </c>
      <c r="F30" s="2">
        <f t="shared" si="9"/>
        <v>7441.1782868379905</v>
      </c>
      <c r="G30" s="2">
        <f t="shared" si="5"/>
        <v>13017.47340124626</v>
      </c>
      <c r="H30" s="2">
        <f t="shared" si="8"/>
        <v>133472.52118143751</v>
      </c>
      <c r="I30" s="2">
        <f t="shared" si="8"/>
        <v>125621.95413372667</v>
      </c>
      <c r="J30" s="2">
        <f t="shared" si="7"/>
        <v>259094.47531516419</v>
      </c>
    </row>
    <row r="31" spans="1:10" x14ac:dyDescent="0.25">
      <c r="A31" s="1">
        <v>45292</v>
      </c>
      <c r="B31" s="6">
        <v>56</v>
      </c>
      <c r="C31" s="5">
        <f>B31-25</f>
        <v>31</v>
      </c>
      <c r="D31" s="5">
        <f>B31-28</f>
        <v>28</v>
      </c>
      <c r="E31" s="10">
        <f t="shared" si="10"/>
        <v>153288.27270886261</v>
      </c>
      <c r="F31" s="2">
        <f t="shared" si="9"/>
        <v>7664.4136354431312</v>
      </c>
      <c r="G31" s="2">
        <f t="shared" si="5"/>
        <v>14111.545225487129</v>
      </c>
      <c r="H31" s="2">
        <f t="shared" si="8"/>
        <v>141136.93481688065</v>
      </c>
      <c r="I31" s="2">
        <f t="shared" si="8"/>
        <v>139733.49935921381</v>
      </c>
      <c r="J31" s="2">
        <f>J30+F31+G31</f>
        <v>280870.43417609448</v>
      </c>
    </row>
    <row r="32" spans="1:10" x14ac:dyDescent="0.25">
      <c r="A32" s="1">
        <v>45658</v>
      </c>
      <c r="B32" s="6">
        <v>57</v>
      </c>
      <c r="C32" s="5">
        <f>B32-25</f>
        <v>32</v>
      </c>
      <c r="D32" s="5">
        <f>B32-28</f>
        <v>29</v>
      </c>
      <c r="E32" s="10">
        <f t="shared" si="10"/>
        <v>157886.9208901285</v>
      </c>
      <c r="F32" s="2">
        <f t="shared" si="9"/>
        <v>7894.3460445064256</v>
      </c>
      <c r="G32" s="2">
        <f t="shared" si="5"/>
        <v>15275.656873669788</v>
      </c>
      <c r="H32" s="2">
        <f t="shared" ref="H32:I35" si="11">H31+F32</f>
        <v>149031.28086138706</v>
      </c>
      <c r="I32" s="2">
        <f t="shared" si="11"/>
        <v>155009.1562328836</v>
      </c>
      <c r="J32" s="2">
        <f>J31+F32+G32</f>
        <v>304040.43709427066</v>
      </c>
    </row>
    <row r="33" spans="1:10" x14ac:dyDescent="0.25">
      <c r="A33" s="1">
        <v>46023</v>
      </c>
      <c r="B33" s="6">
        <v>58</v>
      </c>
      <c r="C33" s="5">
        <f>B33-25</f>
        <v>33</v>
      </c>
      <c r="D33" s="5">
        <f>B33-28</f>
        <v>30</v>
      </c>
      <c r="E33" s="10">
        <f t="shared" si="10"/>
        <v>162623.52851683236</v>
      </c>
      <c r="F33" s="2">
        <f t="shared" si="9"/>
        <v>8131.1764258416188</v>
      </c>
      <c r="G33" s="2">
        <f t="shared" si="5"/>
        <v>16513.878355213939</v>
      </c>
      <c r="H33" s="2">
        <f t="shared" si="11"/>
        <v>157162.45728722867</v>
      </c>
      <c r="I33" s="2">
        <f t="shared" si="11"/>
        <v>171523.03458809754</v>
      </c>
      <c r="J33" s="2">
        <f>J32+F33+G33</f>
        <v>328685.49187532626</v>
      </c>
    </row>
    <row r="34" spans="1:10" x14ac:dyDescent="0.25">
      <c r="A34" s="1">
        <v>46388</v>
      </c>
      <c r="B34" s="6">
        <v>59</v>
      </c>
      <c r="C34" s="5">
        <f>B34-25</f>
        <v>34</v>
      </c>
      <c r="D34" s="5">
        <f>B34-28</f>
        <v>31</v>
      </c>
      <c r="E34" s="10">
        <f t="shared" si="10"/>
        <v>167502.23437233735</v>
      </c>
      <c r="F34" s="2">
        <f t="shared" si="9"/>
        <v>8375.1117186168685</v>
      </c>
      <c r="G34" s="2">
        <f t="shared" si="5"/>
        <v>17830.505930119587</v>
      </c>
      <c r="H34" s="2">
        <f t="shared" si="11"/>
        <v>165537.56900584552</v>
      </c>
      <c r="I34" s="2">
        <f t="shared" si="11"/>
        <v>189353.54051821714</v>
      </c>
      <c r="J34" s="2">
        <f>J33+F34+G34</f>
        <v>354891.10952406272</v>
      </c>
    </row>
    <row r="35" spans="1:10" x14ac:dyDescent="0.25">
      <c r="A35" s="1">
        <v>46753</v>
      </c>
      <c r="B35" s="6">
        <v>60</v>
      </c>
      <c r="C35" s="5">
        <f>B35-25</f>
        <v>35</v>
      </c>
      <c r="D35" s="5">
        <f>B35-28</f>
        <v>32</v>
      </c>
      <c r="E35" s="10">
        <f t="shared" si="10"/>
        <v>172527.30140350747</v>
      </c>
      <c r="F35" s="2">
        <f t="shared" si="9"/>
        <v>8626.3650701753741</v>
      </c>
      <c r="G35" s="2">
        <f t="shared" si="5"/>
        <v>19230.074406035194</v>
      </c>
      <c r="H35" s="2">
        <f t="shared" si="11"/>
        <v>174163.9340760209</v>
      </c>
      <c r="I35" s="2">
        <f t="shared" si="11"/>
        <v>208583.61492425232</v>
      </c>
      <c r="J35" s="2">
        <f>J34+F35+G35</f>
        <v>382747.54900027328</v>
      </c>
    </row>
    <row r="36" spans="1:10" x14ac:dyDescent="0.25">
      <c r="F36" s="2"/>
      <c r="G36" s="2"/>
      <c r="H36" s="2"/>
      <c r="I36" s="2"/>
      <c r="J36" s="2"/>
    </row>
    <row r="37" spans="1:10" x14ac:dyDescent="0.25">
      <c r="A37" s="1"/>
    </row>
    <row r="38" spans="1:10" x14ac:dyDescent="0.25">
      <c r="A38" s="1"/>
    </row>
    <row r="39" spans="1:10" x14ac:dyDescent="0.25">
      <c r="A39" s="1"/>
    </row>
    <row r="40" spans="1:10" x14ac:dyDescent="0.25">
      <c r="A40" s="1"/>
    </row>
    <row r="41" spans="1:10" x14ac:dyDescent="0.25">
      <c r="A41" s="1"/>
    </row>
    <row r="42" spans="1:10" x14ac:dyDescent="0.25">
      <c r="A42" s="1"/>
    </row>
    <row r="43" spans="1:10" x14ac:dyDescent="0.25">
      <c r="A43" s="1"/>
    </row>
    <row r="44" spans="1:10" x14ac:dyDescent="0.25">
      <c r="A44" s="1"/>
    </row>
    <row r="45" spans="1:10" x14ac:dyDescent="0.25">
      <c r="A45" s="1"/>
    </row>
    <row r="46" spans="1:10" x14ac:dyDescent="0.25">
      <c r="A46" s="1"/>
    </row>
    <row r="47" spans="1:10" x14ac:dyDescent="0.25">
      <c r="A47" s="1"/>
    </row>
    <row r="48" spans="1:10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</sheetData>
  <phoneticPr fontId="0" type="noConversion"/>
  <printOptions horizontalCentered="1" gridLines="1" gridLinesSet="0"/>
  <pageMargins left="0.75" right="0.75" top="1" bottom="1" header="0.5" footer="0.5"/>
  <pageSetup scale="90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1997-09-09T21:55:23Z</cp:lastPrinted>
  <dcterms:created xsi:type="dcterms:W3CDTF">2023-09-13T22:43:38Z</dcterms:created>
  <dcterms:modified xsi:type="dcterms:W3CDTF">2023-09-13T22:43:38Z</dcterms:modified>
</cp:coreProperties>
</file>