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Week #16" sheetId="1" r:id="rId1"/>
    <sheet name="YTD Standings" sheetId="2" r:id="rId2"/>
    <sheet name="Payout" sheetId="3" r:id="rId3"/>
    <sheet name="Week #15" sheetId="4" r:id="rId4"/>
  </sheets>
  <externalReferences>
    <externalReference r:id="rId5"/>
  </externalReferences>
  <definedNames>
    <definedName name="Andy" localSheetId="3">'Week #15'!$B$7:$AT$32</definedName>
    <definedName name="Andy" localSheetId="0">'Week #16'!$B$7:$AT$32</definedName>
    <definedName name="Andy">#REF!</definedName>
    <definedName name="check" localSheetId="3">'Week #15'!$B$6:$AL$32</definedName>
    <definedName name="check" localSheetId="0">'Week #16'!$B$6:$AL$32</definedName>
    <definedName name="HTML_CodePage" hidden="1">1252</definedName>
    <definedName name="HTML_Control" localSheetId="2" hidden="1">{"'#10'!$A$4:$AJ$23"}</definedName>
    <definedName name="HTML_Control" localSheetId="3" hidden="1">{"'#10'!$A$4:$AJ$23"}</definedName>
    <definedName name="HTML_Control" localSheetId="0" hidden="1">{"'#10'!$A$4:$AJ$23"}</definedName>
    <definedName name="HTML_Control" localSheetId="1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3">'Week #15'!$B$5:$AT$35</definedName>
    <definedName name="_xlnm.Print_Area" localSheetId="0">'Week #16'!$B$5:$AT$35</definedName>
    <definedName name="sort" localSheetId="3">'Week #15'!$A$7:$AY$32</definedName>
    <definedName name="sort" localSheetId="0">'Week #16'!$A$7:$AY$32</definedName>
    <definedName name="sortpay" localSheetId="2">Payout!$A$4:$W$29</definedName>
    <definedName name="sortpay">#REF!</definedName>
    <definedName name="sortpts" localSheetId="1">'YTD Standings'!$A$4:$V$29</definedName>
    <definedName name="sortpts">#REF!</definedName>
    <definedName name="Totalsort">"!$a$4:$z$23"</definedName>
    <definedName name="Totalsortpay">"!$a$4:$y$23"</definedName>
    <definedName name="wins" localSheetId="3">'Week #15'!$I$5:$AL$5</definedName>
    <definedName name="wins" localSheetId="0">'Week #16'!$I$5:$AL$5</definedName>
    <definedName name="wins" localSheetId="1">'YTD Standings'!$H$5:$AK$5</definedName>
  </definedNames>
  <calcPr calcId="92512"/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P8" i="3"/>
  <c r="B9" i="3"/>
  <c r="B10" i="3"/>
  <c r="B11" i="3"/>
  <c r="B12" i="3"/>
  <c r="B13" i="3"/>
  <c r="P13" i="3"/>
  <c r="B14" i="3"/>
  <c r="B15" i="3"/>
  <c r="B16" i="3"/>
  <c r="B17" i="3"/>
  <c r="B18" i="3"/>
  <c r="B19" i="3"/>
  <c r="B20" i="3"/>
  <c r="M20" i="3"/>
  <c r="B21" i="3"/>
  <c r="B22" i="3"/>
  <c r="B23" i="3"/>
  <c r="C23" i="3"/>
  <c r="B24" i="3"/>
  <c r="P24" i="3"/>
  <c r="B25" i="3"/>
  <c r="C25" i="3"/>
  <c r="B26" i="3"/>
  <c r="M26" i="3"/>
  <c r="B27" i="3"/>
  <c r="B28" i="3"/>
  <c r="B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F7" i="4"/>
  <c r="G7" i="4"/>
  <c r="H7" i="4"/>
  <c r="AM7" i="4"/>
  <c r="AN7" i="4"/>
  <c r="AO7" i="4"/>
  <c r="AP7" i="4"/>
  <c r="AQ7" i="4"/>
  <c r="AS7" i="4"/>
  <c r="AT7" i="4"/>
  <c r="F8" i="4"/>
  <c r="G8" i="4"/>
  <c r="H8" i="4"/>
  <c r="AM8" i="4"/>
  <c r="AN8" i="4"/>
  <c r="AO8" i="4"/>
  <c r="AP8" i="4"/>
  <c r="AQ8" i="4"/>
  <c r="AS8" i="4"/>
  <c r="AT8" i="4"/>
  <c r="F9" i="4"/>
  <c r="G9" i="4"/>
  <c r="H9" i="4"/>
  <c r="AM9" i="4"/>
  <c r="AN9" i="4"/>
  <c r="AO9" i="4"/>
  <c r="AP9" i="4"/>
  <c r="AQ9" i="4"/>
  <c r="AS9" i="4"/>
  <c r="AT9" i="4"/>
  <c r="F10" i="4"/>
  <c r="G10" i="4"/>
  <c r="H10" i="4"/>
  <c r="AM10" i="4"/>
  <c r="AN10" i="4"/>
  <c r="AO10" i="4"/>
  <c r="AP10" i="4"/>
  <c r="AQ10" i="4"/>
  <c r="AS10" i="4"/>
  <c r="AT10" i="4"/>
  <c r="F11" i="4"/>
  <c r="G11" i="4"/>
  <c r="H11" i="4"/>
  <c r="AM11" i="4"/>
  <c r="AN11" i="4"/>
  <c r="AO11" i="4"/>
  <c r="AP11" i="4"/>
  <c r="AQ11" i="4"/>
  <c r="AS11" i="4"/>
  <c r="AT11" i="4"/>
  <c r="F12" i="4"/>
  <c r="G12" i="4"/>
  <c r="H12" i="4"/>
  <c r="AM12" i="4"/>
  <c r="AN12" i="4"/>
  <c r="AO12" i="4"/>
  <c r="AP12" i="4"/>
  <c r="AQ12" i="4"/>
  <c r="AS12" i="4"/>
  <c r="AT12" i="4"/>
  <c r="F13" i="4"/>
  <c r="G13" i="4"/>
  <c r="H13" i="4"/>
  <c r="AM13" i="4"/>
  <c r="AN13" i="4"/>
  <c r="AO13" i="4"/>
  <c r="AP13" i="4"/>
  <c r="AQ13" i="4"/>
  <c r="AS13" i="4"/>
  <c r="AT13" i="4"/>
  <c r="F14" i="4"/>
  <c r="G14" i="4"/>
  <c r="H14" i="4"/>
  <c r="AM14" i="4"/>
  <c r="AN14" i="4"/>
  <c r="AO14" i="4"/>
  <c r="AP14" i="4"/>
  <c r="AQ14" i="4"/>
  <c r="AS14" i="4"/>
  <c r="AT14" i="4"/>
  <c r="F15" i="4"/>
  <c r="G15" i="4"/>
  <c r="H15" i="4"/>
  <c r="AM15" i="4"/>
  <c r="AN15" i="4"/>
  <c r="AO15" i="4"/>
  <c r="AP15" i="4"/>
  <c r="AQ15" i="4"/>
  <c r="AS15" i="4"/>
  <c r="AT15" i="4"/>
  <c r="F16" i="4"/>
  <c r="G16" i="4"/>
  <c r="H16" i="4"/>
  <c r="AM16" i="4"/>
  <c r="AN16" i="4"/>
  <c r="AO16" i="4"/>
  <c r="AP16" i="4"/>
  <c r="AQ16" i="4"/>
  <c r="AS16" i="4"/>
  <c r="AT16" i="4"/>
  <c r="F17" i="4"/>
  <c r="G17" i="4"/>
  <c r="H17" i="4"/>
  <c r="AM17" i="4"/>
  <c r="AN17" i="4"/>
  <c r="AO17" i="4"/>
  <c r="AP17" i="4"/>
  <c r="AQ17" i="4"/>
  <c r="AS17" i="4"/>
  <c r="AT17" i="4"/>
  <c r="F18" i="4"/>
  <c r="G18" i="4"/>
  <c r="H18" i="4"/>
  <c r="AM18" i="4"/>
  <c r="AN18" i="4"/>
  <c r="AO18" i="4"/>
  <c r="AP18" i="4"/>
  <c r="AQ18" i="4"/>
  <c r="AS18" i="4"/>
  <c r="AT18" i="4"/>
  <c r="F19" i="4"/>
  <c r="G19" i="4"/>
  <c r="H19" i="4"/>
  <c r="AM19" i="4"/>
  <c r="AN19" i="4"/>
  <c r="AO19" i="4"/>
  <c r="AP19" i="4"/>
  <c r="AQ19" i="4"/>
  <c r="AS19" i="4"/>
  <c r="AT19" i="4"/>
  <c r="F20" i="4"/>
  <c r="G20" i="4"/>
  <c r="H20" i="4"/>
  <c r="AM20" i="4"/>
  <c r="AN20" i="4"/>
  <c r="AO20" i="4"/>
  <c r="AP20" i="4"/>
  <c r="AQ20" i="4"/>
  <c r="AS20" i="4"/>
  <c r="AT20" i="4"/>
  <c r="F21" i="4"/>
  <c r="G21" i="4"/>
  <c r="H21" i="4"/>
  <c r="AM21" i="4"/>
  <c r="AN21" i="4"/>
  <c r="AO21" i="4"/>
  <c r="AP21" i="4"/>
  <c r="AQ21" i="4"/>
  <c r="AS21" i="4"/>
  <c r="AT21" i="4"/>
  <c r="F22" i="4"/>
  <c r="G22" i="4"/>
  <c r="H22" i="4"/>
  <c r="AM22" i="4"/>
  <c r="AN22" i="4"/>
  <c r="AO22" i="4"/>
  <c r="AP22" i="4"/>
  <c r="AQ22" i="4"/>
  <c r="AS22" i="4"/>
  <c r="AT22" i="4"/>
  <c r="F23" i="4"/>
  <c r="G23" i="4"/>
  <c r="H23" i="4"/>
  <c r="AM23" i="4"/>
  <c r="AN23" i="4"/>
  <c r="AO23" i="4"/>
  <c r="AP23" i="4"/>
  <c r="AQ23" i="4"/>
  <c r="AS23" i="4"/>
  <c r="AT23" i="4"/>
  <c r="F24" i="4"/>
  <c r="G24" i="4"/>
  <c r="H24" i="4"/>
  <c r="AM24" i="4"/>
  <c r="AN24" i="4"/>
  <c r="AO24" i="4"/>
  <c r="AP24" i="4"/>
  <c r="AQ24" i="4"/>
  <c r="AS24" i="4"/>
  <c r="AT24" i="4"/>
  <c r="F25" i="4"/>
  <c r="G25" i="4"/>
  <c r="H25" i="4"/>
  <c r="AM25" i="4"/>
  <c r="AN25" i="4"/>
  <c r="AO25" i="4"/>
  <c r="AP25" i="4"/>
  <c r="AQ25" i="4"/>
  <c r="AS25" i="4"/>
  <c r="AT25" i="4"/>
  <c r="F26" i="4"/>
  <c r="G26" i="4"/>
  <c r="H26" i="4"/>
  <c r="AM26" i="4"/>
  <c r="AN26" i="4"/>
  <c r="AO26" i="4"/>
  <c r="AP26" i="4"/>
  <c r="AQ26" i="4"/>
  <c r="AS26" i="4"/>
  <c r="AT26" i="4"/>
  <c r="F27" i="4"/>
  <c r="G27" i="4"/>
  <c r="H27" i="4"/>
  <c r="AM27" i="4"/>
  <c r="AN27" i="4"/>
  <c r="AO27" i="4"/>
  <c r="AP27" i="4"/>
  <c r="AQ27" i="4"/>
  <c r="AS27" i="4"/>
  <c r="AT27" i="4"/>
  <c r="F28" i="4"/>
  <c r="G28" i="4"/>
  <c r="H28" i="4"/>
  <c r="AM28" i="4"/>
  <c r="AN28" i="4"/>
  <c r="AO28" i="4"/>
  <c r="AP28" i="4"/>
  <c r="AQ28" i="4"/>
  <c r="AS28" i="4"/>
  <c r="AT28" i="4"/>
  <c r="F29" i="4"/>
  <c r="G29" i="4"/>
  <c r="H29" i="4"/>
  <c r="AM29" i="4"/>
  <c r="AN29" i="4"/>
  <c r="AO29" i="4"/>
  <c r="AP29" i="4"/>
  <c r="AQ29" i="4"/>
  <c r="AS29" i="4"/>
  <c r="AT29" i="4"/>
  <c r="F30" i="4"/>
  <c r="G30" i="4"/>
  <c r="H30" i="4"/>
  <c r="AM30" i="4"/>
  <c r="AN30" i="4"/>
  <c r="AO30" i="4"/>
  <c r="AP30" i="4"/>
  <c r="AQ30" i="4"/>
  <c r="AS30" i="4"/>
  <c r="AT30" i="4"/>
  <c r="F31" i="4"/>
  <c r="G31" i="4"/>
  <c r="H31" i="4"/>
  <c r="AM31" i="4"/>
  <c r="AN31" i="4"/>
  <c r="AO31" i="4"/>
  <c r="AP31" i="4"/>
  <c r="AQ31" i="4"/>
  <c r="AS31" i="4"/>
  <c r="AT31" i="4"/>
  <c r="F32" i="4"/>
  <c r="G32" i="4"/>
  <c r="H32" i="4"/>
  <c r="AM32" i="4"/>
  <c r="AN32" i="4"/>
  <c r="AO32" i="4"/>
  <c r="AP32" i="4"/>
  <c r="AQ32" i="4"/>
  <c r="AS32" i="4"/>
  <c r="AT32" i="4"/>
  <c r="E34" i="4"/>
  <c r="F34" i="4"/>
  <c r="G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E35" i="4"/>
  <c r="F35" i="4"/>
  <c r="G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F40" i="4"/>
  <c r="G40" i="4"/>
  <c r="F7" i="1"/>
  <c r="G7" i="1"/>
  <c r="H7" i="1"/>
  <c r="AM7" i="1"/>
  <c r="AN7" i="1"/>
  <c r="AO7" i="1"/>
  <c r="AP7" i="1"/>
  <c r="AQ7" i="1"/>
  <c r="AS7" i="1"/>
  <c r="AT7" i="1"/>
  <c r="F8" i="1"/>
  <c r="G8" i="1"/>
  <c r="H8" i="1"/>
  <c r="AM8" i="1"/>
  <c r="AN8" i="1"/>
  <c r="AO8" i="1"/>
  <c r="AP8" i="1"/>
  <c r="AQ8" i="1"/>
  <c r="AS8" i="1"/>
  <c r="AT8" i="1"/>
  <c r="F9" i="1"/>
  <c r="G9" i="1"/>
  <c r="H9" i="1"/>
  <c r="AM9" i="1"/>
  <c r="AN9" i="1"/>
  <c r="AO9" i="1"/>
  <c r="AP9" i="1"/>
  <c r="AQ9" i="1"/>
  <c r="AS9" i="1"/>
  <c r="AT9" i="1"/>
  <c r="F10" i="1"/>
  <c r="G10" i="1"/>
  <c r="H10" i="1"/>
  <c r="AM10" i="1"/>
  <c r="AN10" i="1"/>
  <c r="AO10" i="1"/>
  <c r="AP10" i="1"/>
  <c r="AQ10" i="1"/>
  <c r="AS10" i="1"/>
  <c r="AT10" i="1"/>
  <c r="F11" i="1"/>
  <c r="G11" i="1"/>
  <c r="H11" i="1"/>
  <c r="AM11" i="1"/>
  <c r="AN11" i="1"/>
  <c r="AO11" i="1"/>
  <c r="AP11" i="1"/>
  <c r="AQ11" i="1"/>
  <c r="AS11" i="1"/>
  <c r="AT11" i="1"/>
  <c r="F12" i="1"/>
  <c r="G12" i="1"/>
  <c r="H12" i="1"/>
  <c r="AM12" i="1"/>
  <c r="AN12" i="1"/>
  <c r="AO12" i="1"/>
  <c r="AP12" i="1"/>
  <c r="AQ12" i="1"/>
  <c r="AS12" i="1"/>
  <c r="AT12" i="1"/>
  <c r="F13" i="1"/>
  <c r="G13" i="1"/>
  <c r="H13" i="1"/>
  <c r="AM13" i="1"/>
  <c r="AN13" i="1"/>
  <c r="AO13" i="1"/>
  <c r="AP13" i="1"/>
  <c r="AQ13" i="1"/>
  <c r="AS13" i="1"/>
  <c r="AT13" i="1"/>
  <c r="F14" i="1"/>
  <c r="G14" i="1"/>
  <c r="H14" i="1"/>
  <c r="AM14" i="1"/>
  <c r="AN14" i="1"/>
  <c r="AO14" i="1"/>
  <c r="AP14" i="1"/>
  <c r="AQ14" i="1"/>
  <c r="AS14" i="1"/>
  <c r="AT14" i="1"/>
  <c r="F15" i="1"/>
  <c r="G15" i="1"/>
  <c r="H15" i="1"/>
  <c r="AM15" i="1"/>
  <c r="AN15" i="1"/>
  <c r="AO15" i="1"/>
  <c r="AP15" i="1"/>
  <c r="AQ15" i="1"/>
  <c r="AS15" i="1"/>
  <c r="AT15" i="1"/>
  <c r="F16" i="1"/>
  <c r="G16" i="1"/>
  <c r="H16" i="1"/>
  <c r="AM16" i="1"/>
  <c r="AN16" i="1"/>
  <c r="AO16" i="1"/>
  <c r="AP16" i="1"/>
  <c r="AQ16" i="1"/>
  <c r="AS16" i="1"/>
  <c r="AT16" i="1"/>
  <c r="F17" i="1"/>
  <c r="G17" i="1"/>
  <c r="H17" i="1"/>
  <c r="AM17" i="1"/>
  <c r="AN17" i="1"/>
  <c r="AO17" i="1"/>
  <c r="AP17" i="1"/>
  <c r="AQ17" i="1"/>
  <c r="AS17" i="1"/>
  <c r="AT17" i="1"/>
  <c r="F18" i="1"/>
  <c r="G18" i="1"/>
  <c r="H18" i="1"/>
  <c r="AM18" i="1"/>
  <c r="AN18" i="1"/>
  <c r="AO18" i="1"/>
  <c r="AP18" i="1"/>
  <c r="AQ18" i="1"/>
  <c r="AS18" i="1"/>
  <c r="AT18" i="1"/>
  <c r="F19" i="1"/>
  <c r="G19" i="1"/>
  <c r="H19" i="1"/>
  <c r="AM19" i="1"/>
  <c r="AN19" i="1"/>
  <c r="AO19" i="1"/>
  <c r="AP19" i="1"/>
  <c r="AQ19" i="1"/>
  <c r="AS19" i="1"/>
  <c r="AT19" i="1"/>
  <c r="F20" i="1"/>
  <c r="G20" i="1"/>
  <c r="H20" i="1"/>
  <c r="AM20" i="1"/>
  <c r="AN20" i="1"/>
  <c r="AO20" i="1"/>
  <c r="AP20" i="1"/>
  <c r="AQ20" i="1"/>
  <c r="AS20" i="1"/>
  <c r="AT20" i="1"/>
  <c r="F21" i="1"/>
  <c r="G21" i="1"/>
  <c r="H21" i="1"/>
  <c r="AM21" i="1"/>
  <c r="AN21" i="1"/>
  <c r="AO21" i="1"/>
  <c r="AP21" i="1"/>
  <c r="AQ21" i="1"/>
  <c r="AS21" i="1"/>
  <c r="AT21" i="1"/>
  <c r="F22" i="1"/>
  <c r="G22" i="1"/>
  <c r="H22" i="1"/>
  <c r="AM22" i="1"/>
  <c r="AN22" i="1"/>
  <c r="AO22" i="1"/>
  <c r="AP22" i="1"/>
  <c r="AQ22" i="1"/>
  <c r="AS22" i="1"/>
  <c r="AT22" i="1"/>
  <c r="F23" i="1"/>
  <c r="G23" i="1"/>
  <c r="H23" i="1"/>
  <c r="AM23" i="1"/>
  <c r="AN23" i="1"/>
  <c r="AO23" i="1"/>
  <c r="AP23" i="1"/>
  <c r="AQ23" i="1"/>
  <c r="AS23" i="1"/>
  <c r="AT23" i="1"/>
  <c r="F24" i="1"/>
  <c r="G24" i="1"/>
  <c r="H24" i="1"/>
  <c r="AM24" i="1"/>
  <c r="AN24" i="1"/>
  <c r="AO24" i="1"/>
  <c r="AP24" i="1"/>
  <c r="AQ24" i="1"/>
  <c r="AS24" i="1"/>
  <c r="AT24" i="1"/>
  <c r="F25" i="1"/>
  <c r="G25" i="1"/>
  <c r="H25" i="1"/>
  <c r="AM25" i="1"/>
  <c r="AN25" i="1"/>
  <c r="AO25" i="1"/>
  <c r="AP25" i="1"/>
  <c r="AQ25" i="1"/>
  <c r="AS25" i="1"/>
  <c r="AT25" i="1"/>
  <c r="F26" i="1"/>
  <c r="G26" i="1"/>
  <c r="H26" i="1"/>
  <c r="AM26" i="1"/>
  <c r="AN26" i="1"/>
  <c r="AO26" i="1"/>
  <c r="AP26" i="1"/>
  <c r="AQ26" i="1"/>
  <c r="AS26" i="1"/>
  <c r="AT26" i="1"/>
  <c r="F27" i="1"/>
  <c r="G27" i="1"/>
  <c r="H27" i="1"/>
  <c r="AM27" i="1"/>
  <c r="AN27" i="1"/>
  <c r="AO27" i="1"/>
  <c r="AP27" i="1"/>
  <c r="AQ27" i="1"/>
  <c r="AS27" i="1"/>
  <c r="AT27" i="1"/>
  <c r="F28" i="1"/>
  <c r="G28" i="1"/>
  <c r="H28" i="1"/>
  <c r="AM28" i="1"/>
  <c r="AN28" i="1"/>
  <c r="AO28" i="1"/>
  <c r="AP28" i="1"/>
  <c r="AQ28" i="1"/>
  <c r="AS28" i="1"/>
  <c r="AT28" i="1"/>
  <c r="F29" i="1"/>
  <c r="G29" i="1"/>
  <c r="H29" i="1"/>
  <c r="AM29" i="1"/>
  <c r="AN29" i="1"/>
  <c r="AO29" i="1"/>
  <c r="AP29" i="1"/>
  <c r="AQ29" i="1"/>
  <c r="AS29" i="1"/>
  <c r="AT29" i="1"/>
  <c r="F30" i="1"/>
  <c r="G30" i="1"/>
  <c r="H30" i="1"/>
  <c r="AM30" i="1"/>
  <c r="AN30" i="1"/>
  <c r="AO30" i="1"/>
  <c r="AP30" i="1"/>
  <c r="AQ30" i="1"/>
  <c r="AS30" i="1"/>
  <c r="AT30" i="1"/>
  <c r="F31" i="1"/>
  <c r="G31" i="1"/>
  <c r="H31" i="1"/>
  <c r="AM31" i="1"/>
  <c r="AN31" i="1"/>
  <c r="AO31" i="1"/>
  <c r="AP31" i="1"/>
  <c r="AQ31" i="1"/>
  <c r="AS31" i="1"/>
  <c r="AT31" i="1"/>
  <c r="F32" i="1"/>
  <c r="G32" i="1"/>
  <c r="H32" i="1"/>
  <c r="AM32" i="1"/>
  <c r="AN32" i="1"/>
  <c r="AO32" i="1"/>
  <c r="AP32" i="1"/>
  <c r="AQ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F40" i="1"/>
  <c r="G40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</calcChain>
</file>

<file path=xl/sharedStrings.xml><?xml version="1.0" encoding="utf-8"?>
<sst xmlns="http://schemas.openxmlformats.org/spreadsheetml/2006/main" count="371" uniqueCount="103">
  <si>
    <t xml:space="preserve"> </t>
  </si>
  <si>
    <t>=</t>
  </si>
  <si>
    <t>1st place</t>
  </si>
  <si>
    <t>2nd place</t>
  </si>
  <si>
    <t>3rd place</t>
  </si>
  <si>
    <t>4th place</t>
  </si>
  <si>
    <t>l</t>
  </si>
  <si>
    <t>w</t>
  </si>
  <si>
    <t>Old Rank</t>
  </si>
  <si>
    <t>New Rank</t>
  </si>
  <si>
    <t>Prior Total</t>
  </si>
  <si>
    <t>New Total</t>
  </si>
  <si>
    <t>Weekly Total</t>
  </si>
  <si>
    <t>Lost</t>
  </si>
  <si>
    <t>MIAMI</t>
  </si>
  <si>
    <t>NE</t>
  </si>
  <si>
    <t>PHIL</t>
  </si>
  <si>
    <t>SF</t>
  </si>
  <si>
    <t>TENN</t>
  </si>
  <si>
    <t>OAK</t>
  </si>
  <si>
    <t>BUFF</t>
  </si>
  <si>
    <t>ATL</t>
  </si>
  <si>
    <t>CLEVE</t>
  </si>
  <si>
    <t>GB</t>
  </si>
  <si>
    <t>SD</t>
  </si>
  <si>
    <t>KC</t>
  </si>
  <si>
    <t>SEA</t>
  </si>
  <si>
    <t>NYG</t>
  </si>
  <si>
    <t>DET</t>
  </si>
  <si>
    <t>PITT</t>
  </si>
  <si>
    <t>NO</t>
  </si>
  <si>
    <t>TB</t>
  </si>
  <si>
    <t>CHIC</t>
  </si>
  <si>
    <t>WASH</t>
  </si>
  <si>
    <t>STL</t>
  </si>
  <si>
    <t>CAR</t>
  </si>
  <si>
    <t>CINCIN</t>
  </si>
  <si>
    <t>BALT</t>
  </si>
  <si>
    <t>DAL</t>
  </si>
  <si>
    <t>AZ</t>
  </si>
  <si>
    <t>JACK</t>
  </si>
  <si>
    <t>MINN</t>
  </si>
  <si>
    <t>NYJ</t>
  </si>
  <si>
    <t>INDY</t>
  </si>
  <si>
    <t>PIT/ST</t>
  </si>
  <si>
    <t>PIT/NO</t>
  </si>
  <si>
    <t>BAL/ST</t>
  </si>
  <si>
    <t>BAL/NO</t>
  </si>
  <si>
    <t>Cary</t>
  </si>
  <si>
    <t>Donna</t>
  </si>
  <si>
    <t>Sheas</t>
  </si>
  <si>
    <t>Hank</t>
  </si>
  <si>
    <t>Helmet</t>
  </si>
  <si>
    <t>Eldon</t>
  </si>
  <si>
    <t>Ken</t>
  </si>
  <si>
    <t>Barrie</t>
  </si>
  <si>
    <t>JAM</t>
  </si>
  <si>
    <t>Denis&amp;Lynne</t>
  </si>
  <si>
    <t>Daryl</t>
  </si>
  <si>
    <t>Andy</t>
  </si>
  <si>
    <t>Cindy</t>
  </si>
  <si>
    <t>Brady</t>
  </si>
  <si>
    <t>Mike&amp;Lisa</t>
  </si>
  <si>
    <t>Dave</t>
  </si>
  <si>
    <t>Narvco</t>
  </si>
  <si>
    <t>Scott&amp;Valerie</t>
  </si>
  <si>
    <t>Mickey</t>
  </si>
  <si>
    <t>Cameron&amp;Scott</t>
  </si>
  <si>
    <t>Growney</t>
  </si>
  <si>
    <t>Kent</t>
  </si>
  <si>
    <t>WAM</t>
  </si>
  <si>
    <t>Prentice</t>
  </si>
  <si>
    <t>Pat</t>
  </si>
  <si>
    <t>Nancy</t>
  </si>
  <si>
    <t>TOTAL</t>
  </si>
  <si>
    <t>AVERAGE</t>
  </si>
  <si>
    <t>Edge</t>
  </si>
  <si>
    <t>Prior
Rank</t>
  </si>
  <si>
    <t>New
Rank</t>
  </si>
  <si>
    <t>Total</t>
  </si>
  <si>
    <t>Wk 1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</si>
  <si>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</si>
  <si>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</si>
  <si>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</si>
  <si>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</si>
  <si>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</si>
  <si>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</si>
  <si>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</si>
  <si>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</si>
  <si>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</si>
  <si>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</si>
  <si>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</si>
  <si>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</si>
  <si>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</si>
  <si>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</si>
  <si>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</si>
  <si>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TOTAL DOLLARS PAID OUT</t>
  </si>
  <si>
    <t>LPS</t>
  </si>
  <si>
    <t>Wk 2</t>
  </si>
  <si>
    <t>Season</t>
  </si>
  <si>
    <t>Playoff</t>
  </si>
  <si>
    <t>DENVER</t>
  </si>
  <si>
    <t>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</si>
</sst>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1">
      <alignment horizontal="center"/>
    </xf>
  </cellStyleXfs>
  <cellXfs count="81">
    <xf numFmtId="0" fontId="0" fillId="0" borderId="0" xfId="0"/>
    <xf numFmtId="0" fontId="2" fillId="0" borderId="0" xfId="0" applyFont="1" applyFill="1"/>
    <xf numFmtId="0" fontId="3" fillId="0" borderId="0" xfId="0" applyFont="1" applyFill="1" applyBorder="1"/>
    <xf numFmtId="0" fontId="3" fillId="3" borderId="2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0" fillId="0" borderId="7" xfId="0" applyFill="1" applyBorder="1" applyAlignment="1">
      <alignment textRotation="255"/>
    </xf>
    <xf numFmtId="0" fontId="0" fillId="0" borderId="8" xfId="0" applyFill="1" applyBorder="1" applyAlignment="1">
      <alignment textRotation="255"/>
    </xf>
    <xf numFmtId="0" fontId="4" fillId="0" borderId="0" xfId="0" applyFont="1" applyFill="1" applyAlignment="1">
      <alignment horizontal="center"/>
    </xf>
    <xf numFmtId="0" fontId="7" fillId="3" borderId="9" xfId="0" applyFont="1" applyFill="1" applyBorder="1"/>
    <xf numFmtId="0" fontId="7" fillId="0" borderId="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0" xfId="0" applyFill="1" applyBorder="1"/>
    <xf numFmtId="0" fontId="0" fillId="0" borderId="11" xfId="0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7" fillId="4" borderId="9" xfId="0" applyFont="1" applyFill="1" applyBorder="1"/>
    <xf numFmtId="0" fontId="7" fillId="5" borderId="9" xfId="0" applyFont="1" applyFill="1" applyBorder="1"/>
    <xf numFmtId="0" fontId="7" fillId="6" borderId="9" xfId="0" applyFont="1" applyFill="1" applyBorder="1"/>
    <xf numFmtId="0" fontId="4" fillId="0" borderId="11" xfId="0" applyFont="1" applyBorder="1"/>
    <xf numFmtId="0" fontId="0" fillId="0" borderId="0" xfId="0" applyBorder="1"/>
    <xf numFmtId="167" fontId="2" fillId="0" borderId="0" xfId="1" applyNumberFormat="1" applyFont="1" applyFill="1" applyBorder="1"/>
    <xf numFmtId="0" fontId="2" fillId="0" borderId="10" xfId="0" applyFont="1" applyFill="1" applyBorder="1"/>
    <xf numFmtId="0" fontId="2" fillId="0" borderId="11" xfId="0" applyFont="1" applyFill="1" applyBorder="1"/>
    <xf numFmtId="166" fontId="2" fillId="0" borderId="0" xfId="1" applyNumberFormat="1" applyFont="1" applyFill="1" applyBorder="1"/>
    <xf numFmtId="166" fontId="2" fillId="0" borderId="12" xfId="1" applyNumberFormat="1" applyFont="1" applyFill="1" applyBorder="1"/>
    <xf numFmtId="166" fontId="2" fillId="0" borderId="13" xfId="1" applyNumberFormat="1" applyFont="1" applyFill="1" applyBorder="1"/>
    <xf numFmtId="166" fontId="2" fillId="0" borderId="14" xfId="1" applyNumberFormat="1" applyFont="1" applyFill="1" applyBorder="1"/>
    <xf numFmtId="0" fontId="4" fillId="0" borderId="0" xfId="0" applyFont="1" applyFill="1"/>
    <xf numFmtId="0" fontId="4" fillId="0" borderId="0" xfId="0" quotePrefix="1" applyFont="1" applyFill="1"/>
    <xf numFmtId="0" fontId="0" fillId="0" borderId="0" xfId="0" applyFill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67" fontId="1" fillId="0" borderId="9" xfId="1" applyNumberFormat="1" applyBorder="1"/>
    <xf numFmtId="0" fontId="0" fillId="0" borderId="9" xfId="0" applyFill="1" applyBorder="1"/>
    <xf numFmtId="0" fontId="4" fillId="4" borderId="9" xfId="0" applyFont="1" applyFill="1" applyBorder="1"/>
    <xf numFmtId="0" fontId="4" fillId="0" borderId="9" xfId="0" applyFont="1" applyFill="1" applyBorder="1"/>
    <xf numFmtId="0" fontId="4" fillId="5" borderId="9" xfId="0" applyFont="1" applyFill="1" applyBorder="1"/>
    <xf numFmtId="0" fontId="4" fillId="6" borderId="9" xfId="0" applyFont="1" applyFill="1" applyBorder="1"/>
    <xf numFmtId="0" fontId="4" fillId="3" borderId="9" xfId="0" applyFont="1" applyFill="1" applyBorder="1"/>
    <xf numFmtId="1" fontId="4" fillId="0" borderId="9" xfId="0" applyNumberFormat="1" applyFont="1" applyFill="1" applyBorder="1"/>
    <xf numFmtId="167" fontId="4" fillId="0" borderId="9" xfId="1" applyNumberFormat="1" applyFont="1" applyBorder="1"/>
    <xf numFmtId="0" fontId="0" fillId="5" borderId="9" xfId="0" applyFill="1" applyBorder="1"/>
    <xf numFmtId="0" fontId="0" fillId="3" borderId="9" xfId="0" applyFill="1" applyBorder="1"/>
    <xf numFmtId="0" fontId="0" fillId="0" borderId="0" xfId="0" applyAlignment="1">
      <alignment horizontal="center"/>
    </xf>
    <xf numFmtId="167" fontId="1" fillId="0" borderId="15" xfId="1" applyNumberFormat="1" applyBorder="1"/>
    <xf numFmtId="0" fontId="0" fillId="0" borderId="0" xfId="0" applyFill="1"/>
    <xf numFmtId="43" fontId="1" fillId="0" borderId="0" xfId="1" applyFill="1"/>
    <xf numFmtId="0" fontId="0" fillId="0" borderId="0" xfId="0" applyFill="1" applyBorder="1" applyAlignment="1">
      <alignment horizontal="center"/>
    </xf>
    <xf numFmtId="43" fontId="1" fillId="0" borderId="0" xfId="1" applyFill="1" applyAlignment="1">
      <alignment horizontal="center"/>
    </xf>
    <xf numFmtId="43" fontId="1" fillId="0" borderId="0" xfId="1" applyFont="1" applyFill="1" applyAlignment="1">
      <alignment horizontal="center"/>
    </xf>
    <xf numFmtId="44" fontId="1" fillId="0" borderId="0" xfId="2" applyNumberFormat="1"/>
    <xf numFmtId="43" fontId="1" fillId="0" borderId="0" xfId="1"/>
    <xf numFmtId="43" fontId="1" fillId="0" borderId="0" xfId="1" applyFill="1" applyBorder="1"/>
    <xf numFmtId="43" fontId="1" fillId="0" borderId="0" xfId="1" applyFill="1" applyAlignment="1">
      <alignment textRotation="255"/>
    </xf>
    <xf numFmtId="44" fontId="1" fillId="0" borderId="0" xfId="2" applyNumberFormat="1" applyBorder="1"/>
    <xf numFmtId="43" fontId="1" fillId="0" borderId="0" xfId="1" applyBorder="1"/>
    <xf numFmtId="44" fontId="1" fillId="0" borderId="16" xfId="2" applyNumberFormat="1" applyBorder="1"/>
    <xf numFmtId="43" fontId="1" fillId="0" borderId="16" xfId="1" applyBorder="1"/>
    <xf numFmtId="0" fontId="2" fillId="0" borderId="0" xfId="0" applyFont="1" applyFill="1" applyBorder="1" applyAlignment="1">
      <alignment horizontal="center" wrapText="1"/>
    </xf>
    <xf numFmtId="0" fontId="7" fillId="3" borderId="0" xfId="0" applyFont="1" applyFill="1" applyBorder="1"/>
    <xf numFmtId="0" fontId="7" fillId="4" borderId="0" xfId="0" applyFont="1" applyFill="1" applyBorder="1"/>
    <xf numFmtId="0" fontId="7" fillId="5" borderId="0" xfId="0" applyFont="1" applyFill="1" applyBorder="1"/>
    <xf numFmtId="0" fontId="7" fillId="6" borderId="0" xfId="0" applyFont="1" applyFill="1" applyBorder="1"/>
    <xf numFmtId="0" fontId="5" fillId="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nuix/2001WK12thursdaypic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 #12 (2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1" zoomScale="75" workbookViewId="0">
      <selection activeCell="B1" sqref="B1"/>
    </sheetView>
  </sheetViews>
  <sheetFormatPr defaultColWidth="9.109375" defaultRowHeight="13.2" outlineLevelRow="1" outlineLevelCol="2" x14ac:dyDescent="0.25"/>
  <cols>
    <col min="1" max="1" width="3.88671875" style="1" hidden="1" customWidth="1" outlineLevel="1"/>
    <col min="2" max="2" width="12.109375" style="1" bestFit="1" customWidth="1" collapsed="1"/>
    <col min="3" max="3" width="3.6640625" style="1" customWidth="1" outlineLevel="1"/>
    <col min="4" max="4" width="2.88671875" style="1" customWidth="1" outlineLevel="1"/>
    <col min="5" max="5" width="8.6640625" style="1" customWidth="1" outlineLevel="1"/>
    <col min="6" max="6" width="7.6640625" style="1" customWidth="1" outlineLevel="1"/>
    <col min="7" max="7" width="6.5546875" style="1" customWidth="1"/>
    <col min="8" max="8" width="6.5546875" style="1" hidden="1" customWidth="1" outlineLevel="1"/>
    <col min="9" max="9" width="5.33203125" style="1" bestFit="1" customWidth="1" collapsed="1"/>
    <col min="10" max="10" width="6.109375" style="1" customWidth="1"/>
    <col min="11" max="11" width="5.88671875" style="1" bestFit="1" customWidth="1"/>
    <col min="12" max="12" width="4.5546875" style="1" customWidth="1"/>
    <col min="13" max="14" width="5.88671875" style="1" bestFit="1" customWidth="1"/>
    <col min="15" max="15" width="5.33203125" style="1" customWidth="1"/>
    <col min="16" max="16" width="5.44140625" style="1" bestFit="1" customWidth="1"/>
    <col min="17" max="17" width="4.6640625" style="1" customWidth="1"/>
    <col min="18" max="18" width="5.33203125" style="1" customWidth="1"/>
    <col min="19" max="19" width="4.6640625" style="1" customWidth="1"/>
    <col min="20" max="20" width="5.44140625" style="1" bestFit="1" customWidth="1"/>
    <col min="21" max="21" width="4.6640625" style="1" customWidth="1"/>
    <col min="22" max="22" width="5.33203125" style="1" customWidth="1"/>
    <col min="23" max="23" width="5.88671875" style="1" bestFit="1" customWidth="1"/>
    <col min="24" max="24" width="5.6640625" style="1" bestFit="1" customWidth="1"/>
    <col min="25" max="25" width="5.33203125" style="1" bestFit="1" customWidth="1"/>
    <col min="26" max="26" width="5.88671875" style="1" bestFit="1" customWidth="1"/>
    <col min="27" max="27" width="5.33203125" style="1" bestFit="1" customWidth="1"/>
    <col min="28" max="28" width="5.44140625" style="1" bestFit="1" customWidth="1"/>
    <col min="29" max="29" width="5.6640625" style="1" bestFit="1" customWidth="1"/>
    <col min="30" max="30" width="5.44140625" style="1" bestFit="1" customWidth="1"/>
    <col min="31" max="31" width="5.33203125" style="1" bestFit="1" customWidth="1"/>
    <col min="32" max="32" width="5.6640625" style="1" bestFit="1" customWidth="1"/>
    <col min="33" max="33" width="5.44140625" style="1" bestFit="1" customWidth="1"/>
    <col min="34" max="34" width="5.109375" style="1" customWidth="1"/>
    <col min="35" max="35" width="5.44140625" style="1" bestFit="1" customWidth="1"/>
    <col min="36" max="36" width="5.6640625" style="1" bestFit="1" customWidth="1"/>
    <col min="37" max="37" width="5.33203125" style="1" bestFit="1" customWidth="1"/>
    <col min="38" max="38" width="5.6640625" style="1" customWidth="1"/>
    <col min="39" max="39" width="7.109375" style="1" hidden="1" customWidth="1" outlineLevel="2"/>
    <col min="40" max="40" width="5" hidden="1" customWidth="1" outlineLevel="2" collapsed="1"/>
    <col min="41" max="41" width="4.5546875" hidden="1" customWidth="1" outlineLevel="2"/>
    <col min="42" max="42" width="4.5546875" style="1" hidden="1" customWidth="1" outlineLevel="2"/>
    <col min="43" max="43" width="3.88671875" style="1" hidden="1" customWidth="1" outlineLevel="2"/>
    <col min="44" max="44" width="12.109375" style="1" hidden="1" customWidth="1" outlineLevel="1" collapsed="1"/>
    <col min="45" max="45" width="3.6640625" style="1" hidden="1" customWidth="1" outlineLevel="1" collapsed="1"/>
    <col min="46" max="46" width="4.109375" style="1" hidden="1" customWidth="1" outlineLevel="1"/>
    <col min="47" max="47" width="0" style="1" hidden="1" customWidth="1" outlineLevel="1"/>
    <col min="48" max="48" width="9.109375" style="1" collapsed="1"/>
    <col min="49" max="16384" width="9.109375" style="1"/>
  </cols>
  <sheetData>
    <row r="1" spans="1:58" ht="13.8" outlineLevel="1" thickBot="1" x14ac:dyDescent="0.3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8" outlineLevel="1" thickBot="1" x14ac:dyDescent="0.3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8" outlineLevel="1" thickBot="1" x14ac:dyDescent="0.3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8" outlineLevel="1" thickBot="1" x14ac:dyDescent="0.3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8" thickBot="1" x14ac:dyDescent="0.3">
      <c r="B5" s="80"/>
      <c r="C5" s="80"/>
      <c r="D5" s="80"/>
      <c r="E5" s="80"/>
      <c r="I5" s="12" t="s">
        <v>6</v>
      </c>
      <c r="J5" s="12" t="s">
        <v>7</v>
      </c>
      <c r="K5" s="12" t="s">
        <v>6</v>
      </c>
      <c r="L5" s="13" t="s">
        <v>7</v>
      </c>
      <c r="M5" s="13" t="s">
        <v>7</v>
      </c>
      <c r="N5" s="13" t="s">
        <v>6</v>
      </c>
      <c r="O5" s="13" t="s">
        <v>6</v>
      </c>
      <c r="P5" s="13" t="s">
        <v>7</v>
      </c>
      <c r="Q5" s="13" t="s">
        <v>6</v>
      </c>
      <c r="R5" s="13" t="s">
        <v>7</v>
      </c>
      <c r="S5" s="13" t="s">
        <v>6</v>
      </c>
      <c r="T5" s="13" t="s">
        <v>7</v>
      </c>
      <c r="U5" s="13" t="s">
        <v>6</v>
      </c>
      <c r="V5" s="13" t="s">
        <v>7</v>
      </c>
      <c r="W5" s="13" t="s">
        <v>6</v>
      </c>
      <c r="X5" s="13" t="s">
        <v>7</v>
      </c>
      <c r="Y5" s="13" t="s">
        <v>6</v>
      </c>
      <c r="Z5" s="13" t="s">
        <v>7</v>
      </c>
      <c r="AA5" s="13" t="s">
        <v>7</v>
      </c>
      <c r="AB5" s="13" t="s">
        <v>6</v>
      </c>
      <c r="AC5" s="13" t="s">
        <v>7</v>
      </c>
      <c r="AD5" s="13" t="s">
        <v>6</v>
      </c>
      <c r="AE5" s="13" t="s">
        <v>6</v>
      </c>
      <c r="AF5" s="13" t="s">
        <v>7</v>
      </c>
      <c r="AG5" s="13" t="s">
        <v>6</v>
      </c>
      <c r="AH5" s="13" t="s">
        <v>7</v>
      </c>
      <c r="AI5" s="13" t="s">
        <v>7</v>
      </c>
      <c r="AJ5" s="13" t="s">
        <v>6</v>
      </c>
      <c r="AK5" s="13" t="s">
        <v>7</v>
      </c>
      <c r="AL5" s="13" t="s">
        <v>6</v>
      </c>
    </row>
    <row r="6" spans="1:58" s="5" customFormat="1" ht="92.25" customHeight="1" x14ac:dyDescent="0.2">
      <c r="B6" s="5" t="s">
        <v>0</v>
      </c>
      <c r="C6" s="14" t="s">
        <v>8</v>
      </c>
      <c r="D6" s="14" t="s">
        <v>9</v>
      </c>
      <c r="E6" s="15" t="s">
        <v>10</v>
      </c>
      <c r="F6" s="15" t="s">
        <v>11</v>
      </c>
      <c r="G6" s="15" t="s">
        <v>12</v>
      </c>
      <c r="H6" s="15" t="s">
        <v>13</v>
      </c>
      <c r="I6" s="16" t="s">
        <v>14</v>
      </c>
      <c r="J6" s="17" t="s">
        <v>15</v>
      </c>
      <c r="K6" s="18" t="s">
        <v>16</v>
      </c>
      <c r="L6" s="17" t="s">
        <v>17</v>
      </c>
      <c r="M6" s="19" t="s">
        <v>18</v>
      </c>
      <c r="N6" s="17" t="s">
        <v>19</v>
      </c>
      <c r="O6" s="19" t="s">
        <v>20</v>
      </c>
      <c r="P6" s="18" t="s">
        <v>21</v>
      </c>
      <c r="Q6" s="19" t="s">
        <v>22</v>
      </c>
      <c r="R6" s="17" t="s">
        <v>23</v>
      </c>
      <c r="S6" s="19" t="s">
        <v>24</v>
      </c>
      <c r="T6" s="17" t="s">
        <v>25</v>
      </c>
      <c r="U6" s="19" t="s">
        <v>26</v>
      </c>
      <c r="V6" s="17" t="s">
        <v>27</v>
      </c>
      <c r="W6" s="19" t="s">
        <v>28</v>
      </c>
      <c r="X6" s="17" t="s">
        <v>29</v>
      </c>
      <c r="Y6" s="19" t="s">
        <v>30</v>
      </c>
      <c r="Z6" s="17" t="s">
        <v>31</v>
      </c>
      <c r="AA6" s="19" t="s">
        <v>32</v>
      </c>
      <c r="AB6" s="17" t="s">
        <v>33</v>
      </c>
      <c r="AC6" s="19" t="s">
        <v>34</v>
      </c>
      <c r="AD6" s="17" t="s">
        <v>35</v>
      </c>
      <c r="AE6" s="19" t="s">
        <v>36</v>
      </c>
      <c r="AF6" s="17" t="s">
        <v>37</v>
      </c>
      <c r="AG6" s="19" t="s">
        <v>38</v>
      </c>
      <c r="AH6" s="17" t="s">
        <v>39</v>
      </c>
      <c r="AI6" s="19" t="s">
        <v>40</v>
      </c>
      <c r="AJ6" s="17" t="s">
        <v>41</v>
      </c>
      <c r="AK6" s="19" t="s">
        <v>42</v>
      </c>
      <c r="AL6" s="17" t="s">
        <v>43</v>
      </c>
      <c r="AN6" s="20" t="s">
        <v>44</v>
      </c>
      <c r="AO6" s="20" t="s">
        <v>45</v>
      </c>
      <c r="AP6" s="20" t="s">
        <v>46</v>
      </c>
      <c r="AQ6" s="20" t="s">
        <v>47</v>
      </c>
      <c r="AS6" s="21" t="s">
        <v>42</v>
      </c>
      <c r="AT6" s="22" t="s">
        <v>43</v>
      </c>
    </row>
    <row r="7" spans="1:58" ht="12.75" customHeight="1" x14ac:dyDescent="0.25">
      <c r="B7" s="5" t="s">
        <v>48</v>
      </c>
      <c r="C7" s="1">
        <v>6</v>
      </c>
      <c r="D7" s="23">
        <v>5</v>
      </c>
      <c r="E7" s="5">
        <v>1142</v>
      </c>
      <c r="F7" s="5">
        <f t="shared" ref="F7:F32" si="0">E7+G7</f>
        <v>1252</v>
      </c>
      <c r="G7" s="24">
        <f t="shared" ref="G7:G32" si="1">SUMIF(wins,"w",I7:AL7)</f>
        <v>110</v>
      </c>
      <c r="H7" s="25">
        <f t="shared" ref="H7:H32" si="2">SUMIF(wins,"l",I7:AL7)</f>
        <v>10</v>
      </c>
      <c r="I7" s="26"/>
      <c r="J7" s="27">
        <v>3</v>
      </c>
      <c r="K7" s="9"/>
      <c r="L7" s="27">
        <v>2</v>
      </c>
      <c r="M7" s="28"/>
      <c r="N7" s="29">
        <v>4</v>
      </c>
      <c r="O7" s="28"/>
      <c r="P7" s="9">
        <v>9</v>
      </c>
      <c r="Q7" s="28"/>
      <c r="R7" s="29">
        <v>12</v>
      </c>
      <c r="S7" s="28"/>
      <c r="T7" s="29">
        <v>11</v>
      </c>
      <c r="U7" s="28"/>
      <c r="V7" s="29">
        <v>7</v>
      </c>
      <c r="W7" s="28"/>
      <c r="X7" s="29">
        <v>14</v>
      </c>
      <c r="Y7" s="28">
        <v>1</v>
      </c>
      <c r="Z7" s="29"/>
      <c r="AA7" s="28">
        <v>8</v>
      </c>
      <c r="AB7" s="29"/>
      <c r="AC7" s="28">
        <v>15</v>
      </c>
      <c r="AD7" s="29"/>
      <c r="AE7" s="28"/>
      <c r="AF7" s="29">
        <v>13</v>
      </c>
      <c r="AG7" s="28"/>
      <c r="AH7" s="29">
        <v>10</v>
      </c>
      <c r="AI7" s="28"/>
      <c r="AJ7" s="29">
        <v>5</v>
      </c>
      <c r="AK7" s="30">
        <v>6</v>
      </c>
      <c r="AL7" s="31"/>
      <c r="AM7" s="5">
        <f t="shared" ref="AM7:AM32" si="3">SUM(I7:AL7)</f>
        <v>120</v>
      </c>
      <c r="AN7">
        <f t="shared" ref="AN7:AN32" si="4">$G7+AI7+AK7</f>
        <v>116</v>
      </c>
      <c r="AO7">
        <f t="shared" ref="AO7:AO32" si="5">$G7+AI7+AL7</f>
        <v>110</v>
      </c>
      <c r="AP7">
        <f t="shared" ref="AP7:AP32" si="6">$G7+AJ7+AK7</f>
        <v>121</v>
      </c>
      <c r="AQ7">
        <f t="shared" ref="AQ7:AQ32" si="7">$G7+AJ7+AL7</f>
        <v>115</v>
      </c>
      <c r="AR7" s="5" t="s">
        <v>48</v>
      </c>
      <c r="AS7" s="1">
        <f t="shared" ref="AS7:AS32" si="8">$G7+AK7</f>
        <v>116</v>
      </c>
      <c r="AT7" s="1">
        <f t="shared" ref="AT7:AT32" si="9">$G7+AL7</f>
        <v>110</v>
      </c>
    </row>
    <row r="8" spans="1:58" s="5" customFormat="1" ht="12.75" customHeight="1" x14ac:dyDescent="0.25">
      <c r="A8" s="1"/>
      <c r="B8" s="5" t="s">
        <v>49</v>
      </c>
      <c r="C8" s="1">
        <v>10</v>
      </c>
      <c r="D8" s="23">
        <v>6</v>
      </c>
      <c r="E8" s="5">
        <v>1126</v>
      </c>
      <c r="F8" s="5">
        <f t="shared" si="0"/>
        <v>1235</v>
      </c>
      <c r="G8" s="32">
        <f t="shared" si="1"/>
        <v>109</v>
      </c>
      <c r="H8" s="25">
        <f t="shared" si="2"/>
        <v>11</v>
      </c>
      <c r="I8" s="26"/>
      <c r="J8" s="27">
        <v>5</v>
      </c>
      <c r="K8" s="9"/>
      <c r="L8" s="27">
        <v>4</v>
      </c>
      <c r="M8" s="28"/>
      <c r="N8" s="29">
        <v>8</v>
      </c>
      <c r="O8" s="28"/>
      <c r="P8" s="9">
        <v>11</v>
      </c>
      <c r="Q8" s="28"/>
      <c r="R8" s="29">
        <v>12</v>
      </c>
      <c r="S8" s="28"/>
      <c r="T8" s="29">
        <v>9</v>
      </c>
      <c r="U8" s="28"/>
      <c r="V8" s="29">
        <v>10</v>
      </c>
      <c r="W8" s="28"/>
      <c r="X8" s="29">
        <v>14</v>
      </c>
      <c r="Y8" s="28"/>
      <c r="Z8" s="29">
        <v>6</v>
      </c>
      <c r="AA8" s="28">
        <v>3</v>
      </c>
      <c r="AB8" s="29"/>
      <c r="AC8" s="28">
        <v>13</v>
      </c>
      <c r="AD8" s="29"/>
      <c r="AE8" s="28"/>
      <c r="AF8" s="29">
        <v>15</v>
      </c>
      <c r="AG8" s="28"/>
      <c r="AH8" s="29">
        <v>7</v>
      </c>
      <c r="AI8" s="28"/>
      <c r="AJ8" s="29">
        <v>2</v>
      </c>
      <c r="AK8" s="30"/>
      <c r="AL8" s="31">
        <v>1</v>
      </c>
      <c r="AM8" s="5">
        <f t="shared" si="3"/>
        <v>120</v>
      </c>
      <c r="AN8">
        <f t="shared" si="4"/>
        <v>109</v>
      </c>
      <c r="AO8">
        <f t="shared" si="5"/>
        <v>110</v>
      </c>
      <c r="AP8">
        <f t="shared" si="6"/>
        <v>111</v>
      </c>
      <c r="AQ8">
        <f t="shared" si="7"/>
        <v>112</v>
      </c>
      <c r="AR8" s="5" t="s">
        <v>49</v>
      </c>
      <c r="AS8" s="5">
        <f t="shared" si="8"/>
        <v>109</v>
      </c>
      <c r="AT8" s="5">
        <f t="shared" si="9"/>
        <v>110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5">
      <c r="B9" s="5" t="s">
        <v>50</v>
      </c>
      <c r="C9" s="1">
        <v>12</v>
      </c>
      <c r="D9" s="23">
        <v>10</v>
      </c>
      <c r="E9" s="5">
        <v>1125</v>
      </c>
      <c r="F9" s="5">
        <f t="shared" si="0"/>
        <v>1233</v>
      </c>
      <c r="G9" s="33">
        <f t="shared" si="1"/>
        <v>108</v>
      </c>
      <c r="H9" s="25">
        <f t="shared" si="2"/>
        <v>12</v>
      </c>
      <c r="I9" s="26"/>
      <c r="J9" s="27">
        <v>4</v>
      </c>
      <c r="K9" s="9"/>
      <c r="L9" s="27">
        <v>5</v>
      </c>
      <c r="M9" s="28"/>
      <c r="N9" s="29">
        <v>11</v>
      </c>
      <c r="O9" s="28"/>
      <c r="P9" s="9">
        <v>7</v>
      </c>
      <c r="Q9" s="28"/>
      <c r="R9" s="29">
        <v>13</v>
      </c>
      <c r="S9" s="28"/>
      <c r="T9" s="29">
        <v>6</v>
      </c>
      <c r="U9" s="28"/>
      <c r="V9" s="29">
        <v>10</v>
      </c>
      <c r="W9" s="28"/>
      <c r="X9" s="29">
        <v>12</v>
      </c>
      <c r="Y9" s="28"/>
      <c r="Z9" s="29">
        <v>9</v>
      </c>
      <c r="AA9" s="28">
        <v>2</v>
      </c>
      <c r="AB9" s="29"/>
      <c r="AC9" s="28">
        <v>15</v>
      </c>
      <c r="AD9" s="29"/>
      <c r="AE9" s="28"/>
      <c r="AF9" s="29">
        <v>14</v>
      </c>
      <c r="AG9" s="28"/>
      <c r="AH9" s="29">
        <v>3</v>
      </c>
      <c r="AI9" s="28"/>
      <c r="AJ9" s="29">
        <v>1</v>
      </c>
      <c r="AK9" s="30">
        <v>8</v>
      </c>
      <c r="AL9" s="31"/>
      <c r="AM9" s="5">
        <f t="shared" si="3"/>
        <v>120</v>
      </c>
      <c r="AN9">
        <f t="shared" si="4"/>
        <v>116</v>
      </c>
      <c r="AO9">
        <f t="shared" si="5"/>
        <v>108</v>
      </c>
      <c r="AP9">
        <f t="shared" si="6"/>
        <v>117</v>
      </c>
      <c r="AQ9">
        <f t="shared" si="7"/>
        <v>109</v>
      </c>
      <c r="AR9" s="5" t="s">
        <v>50</v>
      </c>
      <c r="AS9" s="5">
        <f t="shared" si="8"/>
        <v>116</v>
      </c>
      <c r="AT9" s="5">
        <f t="shared" si="9"/>
        <v>108</v>
      </c>
    </row>
    <row r="10" spans="1:58" ht="12.75" customHeight="1" x14ac:dyDescent="0.25">
      <c r="B10" s="5" t="s">
        <v>51</v>
      </c>
      <c r="C10" s="1">
        <v>4</v>
      </c>
      <c r="D10" s="23">
        <v>4</v>
      </c>
      <c r="E10" s="5">
        <v>1148</v>
      </c>
      <c r="F10" s="5">
        <f t="shared" si="0"/>
        <v>1255</v>
      </c>
      <c r="G10" s="34">
        <f t="shared" si="1"/>
        <v>107</v>
      </c>
      <c r="H10" s="25">
        <f t="shared" si="2"/>
        <v>13</v>
      </c>
      <c r="I10" s="26"/>
      <c r="J10" s="27">
        <v>7</v>
      </c>
      <c r="K10" s="9"/>
      <c r="L10" s="27">
        <v>6</v>
      </c>
      <c r="M10" s="28"/>
      <c r="N10" s="29">
        <v>5</v>
      </c>
      <c r="O10" s="28"/>
      <c r="P10" s="9">
        <v>9</v>
      </c>
      <c r="Q10" s="28"/>
      <c r="R10" s="29">
        <v>12</v>
      </c>
      <c r="S10" s="28"/>
      <c r="T10" s="29">
        <v>10</v>
      </c>
      <c r="U10" s="28"/>
      <c r="V10" s="29">
        <v>11</v>
      </c>
      <c r="W10" s="28"/>
      <c r="X10" s="29">
        <v>14</v>
      </c>
      <c r="Y10" s="28">
        <v>4</v>
      </c>
      <c r="Z10" s="29"/>
      <c r="AA10" s="28">
        <v>8</v>
      </c>
      <c r="AB10" s="29"/>
      <c r="AC10" s="28">
        <v>15</v>
      </c>
      <c r="AD10" s="29"/>
      <c r="AE10" s="28"/>
      <c r="AF10" s="29">
        <v>13</v>
      </c>
      <c r="AG10" s="28">
        <v>3</v>
      </c>
      <c r="AH10" s="29"/>
      <c r="AI10" s="28">
        <v>2</v>
      </c>
      <c r="AJ10" s="29"/>
      <c r="AK10" s="30"/>
      <c r="AL10" s="31">
        <v>1</v>
      </c>
      <c r="AM10" s="5">
        <f t="shared" si="3"/>
        <v>120</v>
      </c>
      <c r="AN10">
        <f t="shared" si="4"/>
        <v>109</v>
      </c>
      <c r="AO10">
        <f t="shared" si="5"/>
        <v>110</v>
      </c>
      <c r="AP10">
        <f t="shared" si="6"/>
        <v>107</v>
      </c>
      <c r="AQ10">
        <f t="shared" si="7"/>
        <v>108</v>
      </c>
      <c r="AR10" s="5" t="s">
        <v>51</v>
      </c>
      <c r="AS10" s="1">
        <f t="shared" si="8"/>
        <v>107</v>
      </c>
      <c r="AT10" s="1">
        <f t="shared" si="9"/>
        <v>108</v>
      </c>
    </row>
    <row r="11" spans="1:58" ht="12.75" customHeight="1" x14ac:dyDescent="0.25">
      <c r="B11" s="5" t="s">
        <v>52</v>
      </c>
      <c r="C11" s="1">
        <v>14</v>
      </c>
      <c r="D11" s="23">
        <v>13</v>
      </c>
      <c r="E11" s="5">
        <v>1117</v>
      </c>
      <c r="F11" s="5">
        <f t="shared" si="0"/>
        <v>1224</v>
      </c>
      <c r="G11" s="34">
        <f t="shared" si="1"/>
        <v>107</v>
      </c>
      <c r="H11" s="25">
        <f t="shared" si="2"/>
        <v>13</v>
      </c>
      <c r="I11" s="26">
        <v>3</v>
      </c>
      <c r="J11" s="27"/>
      <c r="K11" s="9">
        <v>2</v>
      </c>
      <c r="L11" s="27"/>
      <c r="M11" s="28">
        <v>1</v>
      </c>
      <c r="N11" s="29"/>
      <c r="O11" s="28"/>
      <c r="P11" s="9">
        <v>10</v>
      </c>
      <c r="Q11" s="28"/>
      <c r="R11" s="29">
        <v>12</v>
      </c>
      <c r="S11" s="28"/>
      <c r="T11" s="29">
        <v>9</v>
      </c>
      <c r="U11" s="28"/>
      <c r="V11" s="29">
        <v>5</v>
      </c>
      <c r="W11" s="28"/>
      <c r="X11" s="29">
        <v>15</v>
      </c>
      <c r="Y11" s="28"/>
      <c r="Z11" s="29">
        <v>4</v>
      </c>
      <c r="AA11" s="28">
        <v>6</v>
      </c>
      <c r="AB11" s="29"/>
      <c r="AC11" s="28">
        <v>14</v>
      </c>
      <c r="AD11" s="29"/>
      <c r="AE11" s="28"/>
      <c r="AF11" s="29">
        <v>13</v>
      </c>
      <c r="AG11" s="28"/>
      <c r="AH11" s="29">
        <v>11</v>
      </c>
      <c r="AI11" s="28"/>
      <c r="AJ11" s="29">
        <v>8</v>
      </c>
      <c r="AK11" s="30">
        <v>7</v>
      </c>
      <c r="AL11" s="31"/>
      <c r="AM11" s="5">
        <f t="shared" si="3"/>
        <v>120</v>
      </c>
      <c r="AN11">
        <f t="shared" si="4"/>
        <v>114</v>
      </c>
      <c r="AO11">
        <f t="shared" si="5"/>
        <v>107</v>
      </c>
      <c r="AP11">
        <f t="shared" si="6"/>
        <v>122</v>
      </c>
      <c r="AQ11">
        <f t="shared" si="7"/>
        <v>115</v>
      </c>
      <c r="AR11" s="5" t="s">
        <v>52</v>
      </c>
      <c r="AS11" s="1">
        <f t="shared" si="8"/>
        <v>114</v>
      </c>
      <c r="AT11" s="1">
        <f t="shared" si="9"/>
        <v>107</v>
      </c>
      <c r="BC11" s="5"/>
      <c r="BD11" s="5"/>
      <c r="BE11" s="5"/>
    </row>
    <row r="12" spans="1:58" ht="12.75" customHeight="1" x14ac:dyDescent="0.25">
      <c r="A12" s="1">
        <v>1</v>
      </c>
      <c r="B12" s="5" t="s">
        <v>53</v>
      </c>
      <c r="C12" s="1">
        <v>10</v>
      </c>
      <c r="D12" s="23">
        <v>11</v>
      </c>
      <c r="E12" s="5">
        <v>1126</v>
      </c>
      <c r="F12" s="5">
        <f t="shared" si="0"/>
        <v>1230</v>
      </c>
      <c r="G12" s="25">
        <f t="shared" si="1"/>
        <v>104</v>
      </c>
      <c r="H12" s="25">
        <f t="shared" si="2"/>
        <v>16</v>
      </c>
      <c r="I12" s="26"/>
      <c r="J12" s="27">
        <v>2</v>
      </c>
      <c r="K12" s="9"/>
      <c r="L12" s="27">
        <v>1</v>
      </c>
      <c r="M12" s="28"/>
      <c r="N12" s="29">
        <v>13</v>
      </c>
      <c r="O12" s="28"/>
      <c r="P12" s="9">
        <v>10</v>
      </c>
      <c r="Q12" s="28"/>
      <c r="R12" s="29">
        <v>11</v>
      </c>
      <c r="S12" s="28"/>
      <c r="T12" s="29">
        <v>8</v>
      </c>
      <c r="U12" s="28"/>
      <c r="V12" s="29">
        <v>9</v>
      </c>
      <c r="W12" s="28"/>
      <c r="X12" s="29">
        <v>15</v>
      </c>
      <c r="Y12" s="28">
        <v>3</v>
      </c>
      <c r="Z12" s="29"/>
      <c r="AA12" s="28">
        <v>7</v>
      </c>
      <c r="AB12" s="29"/>
      <c r="AC12" s="28">
        <v>14</v>
      </c>
      <c r="AD12" s="29"/>
      <c r="AE12" s="28"/>
      <c r="AF12" s="29">
        <v>12</v>
      </c>
      <c r="AG12" s="28"/>
      <c r="AH12" s="29">
        <v>6</v>
      </c>
      <c r="AI12" s="28">
        <v>5</v>
      </c>
      <c r="AJ12" s="29"/>
      <c r="AK12" s="30">
        <v>4</v>
      </c>
      <c r="AL12" s="31"/>
      <c r="AM12" s="5">
        <f t="shared" si="3"/>
        <v>120</v>
      </c>
      <c r="AN12">
        <f t="shared" si="4"/>
        <v>113</v>
      </c>
      <c r="AO12">
        <f t="shared" si="5"/>
        <v>109</v>
      </c>
      <c r="AP12">
        <f t="shared" si="6"/>
        <v>108</v>
      </c>
      <c r="AQ12">
        <f t="shared" si="7"/>
        <v>104</v>
      </c>
      <c r="AR12" s="5" t="s">
        <v>53</v>
      </c>
      <c r="AS12" s="1">
        <f t="shared" si="8"/>
        <v>108</v>
      </c>
      <c r="AT12" s="1">
        <f t="shared" si="9"/>
        <v>104</v>
      </c>
    </row>
    <row r="13" spans="1:58" ht="12.75" customHeight="1" x14ac:dyDescent="0.25">
      <c r="B13" s="5" t="s">
        <v>54</v>
      </c>
      <c r="C13" s="1">
        <v>15</v>
      </c>
      <c r="D13" s="23">
        <v>14</v>
      </c>
      <c r="E13" s="5">
        <v>1116</v>
      </c>
      <c r="F13" s="5">
        <f t="shared" si="0"/>
        <v>1220</v>
      </c>
      <c r="G13" s="25">
        <f t="shared" si="1"/>
        <v>104</v>
      </c>
      <c r="H13" s="25">
        <f t="shared" si="2"/>
        <v>16</v>
      </c>
      <c r="I13" s="26">
        <v>4</v>
      </c>
      <c r="J13" s="35"/>
      <c r="K13" s="36"/>
      <c r="L13" s="27">
        <v>6</v>
      </c>
      <c r="M13" s="28"/>
      <c r="N13" s="29">
        <v>12</v>
      </c>
      <c r="O13" s="28"/>
      <c r="P13" s="9">
        <v>8</v>
      </c>
      <c r="Q13" s="28"/>
      <c r="R13" s="29">
        <v>13</v>
      </c>
      <c r="S13" s="28"/>
      <c r="T13" s="29">
        <v>9</v>
      </c>
      <c r="U13" s="28"/>
      <c r="V13" s="29">
        <v>5</v>
      </c>
      <c r="W13" s="28"/>
      <c r="X13" s="29">
        <v>15</v>
      </c>
      <c r="Y13" s="28"/>
      <c r="Z13" s="29">
        <v>2</v>
      </c>
      <c r="AA13" s="28">
        <v>10</v>
      </c>
      <c r="AB13" s="29"/>
      <c r="AC13" s="28">
        <v>14</v>
      </c>
      <c r="AD13" s="29"/>
      <c r="AE13" s="28"/>
      <c r="AF13" s="29">
        <v>11</v>
      </c>
      <c r="AG13" s="28"/>
      <c r="AH13" s="29">
        <v>7</v>
      </c>
      <c r="AI13" s="28">
        <v>3</v>
      </c>
      <c r="AJ13" s="29"/>
      <c r="AK13" s="30">
        <v>1</v>
      </c>
      <c r="AL13" s="31"/>
      <c r="AM13" s="5">
        <f t="shared" si="3"/>
        <v>120</v>
      </c>
      <c r="AN13">
        <f t="shared" si="4"/>
        <v>108</v>
      </c>
      <c r="AO13">
        <f t="shared" si="5"/>
        <v>107</v>
      </c>
      <c r="AP13">
        <f t="shared" si="6"/>
        <v>105</v>
      </c>
      <c r="AQ13">
        <f t="shared" si="7"/>
        <v>104</v>
      </c>
      <c r="AR13" s="5" t="s">
        <v>54</v>
      </c>
      <c r="AS13" s="5">
        <f t="shared" si="8"/>
        <v>105</v>
      </c>
      <c r="AT13" s="5">
        <f t="shared" si="9"/>
        <v>104</v>
      </c>
    </row>
    <row r="14" spans="1:58" ht="12.75" customHeight="1" x14ac:dyDescent="0.25">
      <c r="B14" s="5" t="s">
        <v>55</v>
      </c>
      <c r="C14" s="1">
        <v>3</v>
      </c>
      <c r="D14" s="23">
        <v>3</v>
      </c>
      <c r="E14" s="5">
        <v>1155</v>
      </c>
      <c r="F14" s="5">
        <f t="shared" si="0"/>
        <v>1258</v>
      </c>
      <c r="G14" s="25">
        <f t="shared" si="1"/>
        <v>103</v>
      </c>
      <c r="H14" s="25">
        <f t="shared" si="2"/>
        <v>17</v>
      </c>
      <c r="I14" s="26"/>
      <c r="J14" s="27">
        <v>5</v>
      </c>
      <c r="K14" s="9"/>
      <c r="L14" s="27">
        <v>6</v>
      </c>
      <c r="M14" s="28"/>
      <c r="N14" s="29">
        <v>12</v>
      </c>
      <c r="O14" s="28"/>
      <c r="P14" s="9">
        <v>8</v>
      </c>
      <c r="Q14" s="28"/>
      <c r="R14" s="29">
        <v>13</v>
      </c>
      <c r="S14" s="28"/>
      <c r="T14" s="29">
        <v>4</v>
      </c>
      <c r="U14" s="28"/>
      <c r="V14" s="29">
        <v>7</v>
      </c>
      <c r="W14" s="28"/>
      <c r="X14" s="29">
        <v>15</v>
      </c>
      <c r="Y14" s="28"/>
      <c r="Z14" s="29">
        <v>1</v>
      </c>
      <c r="AA14" s="28">
        <v>9</v>
      </c>
      <c r="AB14" s="29"/>
      <c r="AC14" s="28">
        <v>14</v>
      </c>
      <c r="AD14" s="29"/>
      <c r="AE14" s="28"/>
      <c r="AF14" s="29">
        <v>11</v>
      </c>
      <c r="AG14" s="28"/>
      <c r="AH14" s="29">
        <v>10</v>
      </c>
      <c r="AI14" s="28"/>
      <c r="AJ14" s="29">
        <v>2</v>
      </c>
      <c r="AK14" s="30"/>
      <c r="AL14" s="31">
        <v>3</v>
      </c>
      <c r="AM14" s="5">
        <f t="shared" si="3"/>
        <v>120</v>
      </c>
      <c r="AN14">
        <f t="shared" si="4"/>
        <v>103</v>
      </c>
      <c r="AO14">
        <f t="shared" si="5"/>
        <v>106</v>
      </c>
      <c r="AP14">
        <f t="shared" si="6"/>
        <v>105</v>
      </c>
      <c r="AQ14">
        <f t="shared" si="7"/>
        <v>108</v>
      </c>
      <c r="AR14" s="5" t="s">
        <v>55</v>
      </c>
      <c r="AS14" s="1">
        <f t="shared" si="8"/>
        <v>103</v>
      </c>
      <c r="AT14" s="1">
        <f t="shared" si="9"/>
        <v>106</v>
      </c>
    </row>
    <row r="15" spans="1:58" ht="12.75" customHeight="1" x14ac:dyDescent="0.25">
      <c r="B15" s="5" t="s">
        <v>56</v>
      </c>
      <c r="C15" s="1">
        <v>9</v>
      </c>
      <c r="D15" s="23">
        <v>11</v>
      </c>
      <c r="E15" s="5">
        <v>1127</v>
      </c>
      <c r="F15" s="5">
        <f t="shared" si="0"/>
        <v>1230</v>
      </c>
      <c r="G15" s="25">
        <f t="shared" si="1"/>
        <v>103</v>
      </c>
      <c r="H15" s="25">
        <f t="shared" si="2"/>
        <v>17</v>
      </c>
      <c r="I15" s="26"/>
      <c r="J15" s="27">
        <v>7</v>
      </c>
      <c r="K15" s="9">
        <v>2</v>
      </c>
      <c r="L15" s="27"/>
      <c r="M15" s="28"/>
      <c r="N15" s="29">
        <v>9</v>
      </c>
      <c r="O15" s="28"/>
      <c r="P15" s="9">
        <v>11</v>
      </c>
      <c r="Q15" s="28"/>
      <c r="R15" s="29">
        <v>12</v>
      </c>
      <c r="S15" s="28"/>
      <c r="T15" s="29">
        <v>10</v>
      </c>
      <c r="U15" s="28">
        <v>1</v>
      </c>
      <c r="V15" s="29"/>
      <c r="W15" s="28"/>
      <c r="X15" s="29">
        <v>14</v>
      </c>
      <c r="Y15" s="28">
        <v>5</v>
      </c>
      <c r="Z15" s="29"/>
      <c r="AA15" s="28">
        <v>8</v>
      </c>
      <c r="AB15" s="29"/>
      <c r="AC15" s="28">
        <v>15</v>
      </c>
      <c r="AD15" s="29"/>
      <c r="AE15" s="28"/>
      <c r="AF15" s="29">
        <v>13</v>
      </c>
      <c r="AG15" s="28"/>
      <c r="AH15" s="29">
        <v>6</v>
      </c>
      <c r="AI15" s="28">
        <v>4</v>
      </c>
      <c r="AJ15" s="29"/>
      <c r="AK15" s="30">
        <v>3</v>
      </c>
      <c r="AL15" s="31"/>
      <c r="AM15" s="5">
        <f t="shared" si="3"/>
        <v>120</v>
      </c>
      <c r="AN15">
        <f t="shared" si="4"/>
        <v>110</v>
      </c>
      <c r="AO15">
        <f t="shared" si="5"/>
        <v>107</v>
      </c>
      <c r="AP15">
        <f t="shared" si="6"/>
        <v>106</v>
      </c>
      <c r="AQ15">
        <f t="shared" si="7"/>
        <v>103</v>
      </c>
      <c r="AR15" s="5" t="s">
        <v>56</v>
      </c>
      <c r="AS15" s="5">
        <f t="shared" si="8"/>
        <v>106</v>
      </c>
      <c r="AT15" s="5">
        <f t="shared" si="9"/>
        <v>103</v>
      </c>
    </row>
    <row r="16" spans="1:58" x14ac:dyDescent="0.25">
      <c r="B16" s="5" t="s">
        <v>57</v>
      </c>
      <c r="C16" s="1">
        <v>17</v>
      </c>
      <c r="D16" s="23">
        <v>16</v>
      </c>
      <c r="E16" s="5">
        <v>1104</v>
      </c>
      <c r="F16" s="5">
        <f t="shared" si="0"/>
        <v>1207</v>
      </c>
      <c r="G16" s="25">
        <f t="shared" si="1"/>
        <v>103</v>
      </c>
      <c r="H16" s="25">
        <f t="shared" si="2"/>
        <v>17</v>
      </c>
      <c r="I16" s="26"/>
      <c r="J16" s="27">
        <v>7</v>
      </c>
      <c r="K16" s="9"/>
      <c r="L16" s="27">
        <v>2</v>
      </c>
      <c r="M16" s="28"/>
      <c r="N16" s="29">
        <v>12</v>
      </c>
      <c r="O16" s="28"/>
      <c r="P16" s="9">
        <v>10</v>
      </c>
      <c r="Q16" s="28"/>
      <c r="R16" s="29">
        <v>6</v>
      </c>
      <c r="S16" s="28"/>
      <c r="T16" s="29">
        <v>11</v>
      </c>
      <c r="U16" s="28"/>
      <c r="V16" s="29">
        <v>9</v>
      </c>
      <c r="W16" s="28"/>
      <c r="X16" s="29">
        <v>13</v>
      </c>
      <c r="Y16" s="28">
        <v>1</v>
      </c>
      <c r="Z16" s="29"/>
      <c r="AA16" s="28">
        <v>8</v>
      </c>
      <c r="AB16" s="29"/>
      <c r="AC16" s="28">
        <v>15</v>
      </c>
      <c r="AD16" s="29"/>
      <c r="AE16" s="28"/>
      <c r="AF16" s="29">
        <v>14</v>
      </c>
      <c r="AG16" s="28"/>
      <c r="AH16" s="29">
        <v>5</v>
      </c>
      <c r="AI16" s="28"/>
      <c r="AJ16" s="29">
        <v>4</v>
      </c>
      <c r="AK16" s="30">
        <v>3</v>
      </c>
      <c r="AL16" s="31"/>
      <c r="AM16" s="5">
        <f t="shared" si="3"/>
        <v>120</v>
      </c>
      <c r="AN16">
        <f t="shared" si="4"/>
        <v>106</v>
      </c>
      <c r="AO16">
        <f t="shared" si="5"/>
        <v>103</v>
      </c>
      <c r="AP16">
        <f t="shared" si="6"/>
        <v>110</v>
      </c>
      <c r="AQ16">
        <f t="shared" si="7"/>
        <v>107</v>
      </c>
      <c r="AR16" s="5" t="s">
        <v>57</v>
      </c>
      <c r="AS16" s="5">
        <f t="shared" si="8"/>
        <v>106</v>
      </c>
      <c r="AT16" s="5">
        <f t="shared" si="9"/>
        <v>103</v>
      </c>
      <c r="AY16" s="5"/>
    </row>
    <row r="17" spans="1:58" ht="12.75" customHeight="1" x14ac:dyDescent="0.25">
      <c r="B17" s="5" t="s">
        <v>58</v>
      </c>
      <c r="C17" s="1">
        <v>26</v>
      </c>
      <c r="D17" s="23">
        <v>24</v>
      </c>
      <c r="E17" s="5">
        <v>1038</v>
      </c>
      <c r="F17" s="5">
        <f t="shared" si="0"/>
        <v>1141</v>
      </c>
      <c r="G17" s="25">
        <f t="shared" si="1"/>
        <v>103</v>
      </c>
      <c r="H17" s="25">
        <f t="shared" si="2"/>
        <v>17</v>
      </c>
      <c r="I17" s="26"/>
      <c r="J17" s="27">
        <v>4</v>
      </c>
      <c r="K17" s="36"/>
      <c r="L17" s="27">
        <v>7</v>
      </c>
      <c r="M17" s="28"/>
      <c r="N17" s="29">
        <v>14</v>
      </c>
      <c r="O17" s="28"/>
      <c r="P17" s="9">
        <v>5</v>
      </c>
      <c r="Q17" s="28"/>
      <c r="R17" s="29">
        <v>10</v>
      </c>
      <c r="S17" s="28">
        <v>3</v>
      </c>
      <c r="T17" s="29"/>
      <c r="U17" s="28"/>
      <c r="V17" s="29">
        <v>8</v>
      </c>
      <c r="W17" s="28"/>
      <c r="X17" s="29">
        <v>12</v>
      </c>
      <c r="Y17" s="28"/>
      <c r="Z17" s="29">
        <v>2</v>
      </c>
      <c r="AA17" s="28">
        <v>11</v>
      </c>
      <c r="AB17" s="29"/>
      <c r="AC17" s="28">
        <v>15</v>
      </c>
      <c r="AD17" s="29"/>
      <c r="AE17" s="28"/>
      <c r="AF17" s="29">
        <v>13</v>
      </c>
      <c r="AG17" s="28"/>
      <c r="AH17" s="29">
        <v>9</v>
      </c>
      <c r="AI17" s="28">
        <v>6</v>
      </c>
      <c r="AJ17" s="29"/>
      <c r="AK17" s="30">
        <v>1</v>
      </c>
      <c r="AL17" s="31"/>
      <c r="AM17" s="5">
        <f t="shared" si="3"/>
        <v>120</v>
      </c>
      <c r="AN17">
        <f t="shared" si="4"/>
        <v>110</v>
      </c>
      <c r="AO17">
        <f t="shared" si="5"/>
        <v>109</v>
      </c>
      <c r="AP17">
        <f t="shared" si="6"/>
        <v>104</v>
      </c>
      <c r="AQ17">
        <f t="shared" si="7"/>
        <v>103</v>
      </c>
      <c r="AR17" s="5" t="s">
        <v>58</v>
      </c>
      <c r="AS17" s="1">
        <f t="shared" si="8"/>
        <v>104</v>
      </c>
      <c r="AT17" s="1">
        <f t="shared" si="9"/>
        <v>103</v>
      </c>
    </row>
    <row r="18" spans="1:58" ht="12.75" customHeight="1" x14ac:dyDescent="0.25">
      <c r="B18" s="5" t="s">
        <v>59</v>
      </c>
      <c r="C18" s="1">
        <v>2</v>
      </c>
      <c r="D18" s="23">
        <v>2</v>
      </c>
      <c r="E18" s="5">
        <v>1177</v>
      </c>
      <c r="F18" s="5">
        <f t="shared" si="0"/>
        <v>1279</v>
      </c>
      <c r="G18" s="25">
        <f t="shared" si="1"/>
        <v>102</v>
      </c>
      <c r="H18" s="25">
        <f t="shared" si="2"/>
        <v>18</v>
      </c>
      <c r="I18" s="26"/>
      <c r="J18" s="27">
        <v>5</v>
      </c>
      <c r="K18" s="9"/>
      <c r="L18" s="27">
        <v>9</v>
      </c>
      <c r="M18" s="28"/>
      <c r="N18" s="29">
        <v>12</v>
      </c>
      <c r="O18" s="28"/>
      <c r="P18" s="9">
        <v>8</v>
      </c>
      <c r="Q18" s="28"/>
      <c r="R18" s="29">
        <v>13</v>
      </c>
      <c r="S18" s="28"/>
      <c r="T18" s="29">
        <v>6</v>
      </c>
      <c r="U18" s="28"/>
      <c r="V18" s="29">
        <v>3</v>
      </c>
      <c r="W18" s="28"/>
      <c r="X18" s="29">
        <v>15</v>
      </c>
      <c r="Y18" s="28">
        <v>4</v>
      </c>
      <c r="Z18" s="29"/>
      <c r="AA18" s="28">
        <v>11</v>
      </c>
      <c r="AB18" s="29"/>
      <c r="AC18" s="28">
        <v>14</v>
      </c>
      <c r="AD18" s="29"/>
      <c r="AE18" s="28"/>
      <c r="AF18" s="29">
        <v>10</v>
      </c>
      <c r="AG18" s="28"/>
      <c r="AH18" s="29">
        <v>1</v>
      </c>
      <c r="AI18" s="28"/>
      <c r="AJ18" s="29">
        <v>2</v>
      </c>
      <c r="AK18" s="30">
        <v>7</v>
      </c>
      <c r="AL18" s="31"/>
      <c r="AM18" s="5">
        <f t="shared" si="3"/>
        <v>120</v>
      </c>
      <c r="AN18">
        <f t="shared" si="4"/>
        <v>109</v>
      </c>
      <c r="AO18">
        <f t="shared" si="5"/>
        <v>102</v>
      </c>
      <c r="AP18">
        <f t="shared" si="6"/>
        <v>111</v>
      </c>
      <c r="AQ18">
        <f t="shared" si="7"/>
        <v>104</v>
      </c>
      <c r="AR18" s="5" t="s">
        <v>59</v>
      </c>
      <c r="AS18" s="5">
        <f t="shared" si="8"/>
        <v>109</v>
      </c>
      <c r="AT18" s="5">
        <f t="shared" si="9"/>
        <v>102</v>
      </c>
      <c r="BF18" s="5"/>
    </row>
    <row r="19" spans="1:58" ht="12.75" customHeight="1" x14ac:dyDescent="0.25">
      <c r="B19" s="5" t="s">
        <v>60</v>
      </c>
      <c r="C19" s="5">
        <v>1</v>
      </c>
      <c r="D19" s="23">
        <v>1</v>
      </c>
      <c r="E19" s="5">
        <v>1202</v>
      </c>
      <c r="F19" s="5">
        <f t="shared" si="0"/>
        <v>1302</v>
      </c>
      <c r="G19" s="25">
        <f t="shared" si="1"/>
        <v>100</v>
      </c>
      <c r="H19" s="25">
        <f t="shared" si="2"/>
        <v>20</v>
      </c>
      <c r="I19" s="26"/>
      <c r="J19" s="27">
        <v>6</v>
      </c>
      <c r="K19" s="36">
        <v>4</v>
      </c>
      <c r="L19" s="27"/>
      <c r="M19" s="28"/>
      <c r="N19" s="29">
        <v>11</v>
      </c>
      <c r="O19" s="28"/>
      <c r="P19" s="9">
        <v>10</v>
      </c>
      <c r="Q19" s="28"/>
      <c r="R19" s="29">
        <v>12</v>
      </c>
      <c r="S19" s="28"/>
      <c r="T19" s="29">
        <v>7</v>
      </c>
      <c r="U19" s="28"/>
      <c r="V19" s="29">
        <v>8</v>
      </c>
      <c r="W19" s="28"/>
      <c r="X19" s="29">
        <v>13</v>
      </c>
      <c r="Y19" s="28"/>
      <c r="Z19" s="29">
        <v>3</v>
      </c>
      <c r="AA19" s="28">
        <v>2</v>
      </c>
      <c r="AB19" s="29"/>
      <c r="AC19" s="28">
        <v>15</v>
      </c>
      <c r="AD19" s="29"/>
      <c r="AE19" s="28"/>
      <c r="AF19" s="29">
        <v>14</v>
      </c>
      <c r="AG19" s="28"/>
      <c r="AH19" s="29">
        <v>9</v>
      </c>
      <c r="AI19" s="28"/>
      <c r="AJ19" s="29">
        <v>5</v>
      </c>
      <c r="AK19" s="30">
        <v>1</v>
      </c>
      <c r="AL19" s="31"/>
      <c r="AM19" s="5">
        <f t="shared" si="3"/>
        <v>120</v>
      </c>
      <c r="AN19">
        <f t="shared" si="4"/>
        <v>101</v>
      </c>
      <c r="AO19">
        <f t="shared" si="5"/>
        <v>100</v>
      </c>
      <c r="AP19">
        <f t="shared" si="6"/>
        <v>106</v>
      </c>
      <c r="AQ19">
        <f t="shared" si="7"/>
        <v>105</v>
      </c>
      <c r="AR19" s="5" t="s">
        <v>60</v>
      </c>
      <c r="AS19" s="5">
        <f t="shared" si="8"/>
        <v>101</v>
      </c>
      <c r="AT19" s="5">
        <f t="shared" si="9"/>
        <v>100</v>
      </c>
    </row>
    <row r="20" spans="1:58" ht="12.75" customHeight="1" x14ac:dyDescent="0.25">
      <c r="A20" s="1">
        <v>6</v>
      </c>
      <c r="B20" s="5" t="s">
        <v>61</v>
      </c>
      <c r="C20" s="1">
        <v>23</v>
      </c>
      <c r="D20" s="23">
        <v>23</v>
      </c>
      <c r="E20" s="5">
        <v>1064</v>
      </c>
      <c r="F20" s="5">
        <f t="shared" si="0"/>
        <v>1164</v>
      </c>
      <c r="G20" s="25">
        <f t="shared" si="1"/>
        <v>100</v>
      </c>
      <c r="H20" s="25">
        <f t="shared" si="2"/>
        <v>20</v>
      </c>
      <c r="I20" s="26">
        <v>6</v>
      </c>
      <c r="J20" s="27"/>
      <c r="K20" s="9">
        <v>2</v>
      </c>
      <c r="L20" s="27"/>
      <c r="M20" s="28">
        <v>1</v>
      </c>
      <c r="N20" s="29"/>
      <c r="O20" s="28"/>
      <c r="P20" s="9">
        <v>5</v>
      </c>
      <c r="Q20" s="28"/>
      <c r="R20" s="29">
        <v>11</v>
      </c>
      <c r="S20" s="28"/>
      <c r="T20" s="29">
        <v>9</v>
      </c>
      <c r="U20" s="28"/>
      <c r="V20" s="29">
        <v>10</v>
      </c>
      <c r="W20" s="28"/>
      <c r="X20" s="29">
        <v>15</v>
      </c>
      <c r="Y20" s="28"/>
      <c r="Z20" s="29">
        <v>4</v>
      </c>
      <c r="AA20" s="28">
        <v>3</v>
      </c>
      <c r="AB20" s="29"/>
      <c r="AC20" s="28">
        <v>14</v>
      </c>
      <c r="AD20" s="29"/>
      <c r="AE20" s="28"/>
      <c r="AF20" s="29">
        <v>13</v>
      </c>
      <c r="AG20" s="28"/>
      <c r="AH20" s="29">
        <v>8</v>
      </c>
      <c r="AI20" s="28"/>
      <c r="AJ20" s="29">
        <v>12</v>
      </c>
      <c r="AK20" s="30">
        <v>7</v>
      </c>
      <c r="AL20" s="31"/>
      <c r="AM20" s="5">
        <f t="shared" si="3"/>
        <v>120</v>
      </c>
      <c r="AN20">
        <f t="shared" si="4"/>
        <v>107</v>
      </c>
      <c r="AO20">
        <f t="shared" si="5"/>
        <v>100</v>
      </c>
      <c r="AP20">
        <f t="shared" si="6"/>
        <v>119</v>
      </c>
      <c r="AQ20">
        <f t="shared" si="7"/>
        <v>112</v>
      </c>
      <c r="AR20" s="5" t="s">
        <v>61</v>
      </c>
      <c r="AS20" s="1">
        <f t="shared" si="8"/>
        <v>107</v>
      </c>
      <c r="AT20" s="1">
        <f t="shared" si="9"/>
        <v>100</v>
      </c>
    </row>
    <row r="21" spans="1:58" ht="12.75" customHeight="1" x14ac:dyDescent="0.25">
      <c r="B21" s="5" t="s">
        <v>62</v>
      </c>
      <c r="C21" s="1">
        <v>16</v>
      </c>
      <c r="D21" s="23">
        <v>17</v>
      </c>
      <c r="E21" s="5">
        <v>1106</v>
      </c>
      <c r="F21" s="5">
        <f t="shared" si="0"/>
        <v>1204</v>
      </c>
      <c r="G21" s="25">
        <f t="shared" si="1"/>
        <v>98</v>
      </c>
      <c r="H21" s="25">
        <f t="shared" si="2"/>
        <v>22</v>
      </c>
      <c r="I21" s="26"/>
      <c r="J21" s="27">
        <v>2</v>
      </c>
      <c r="K21" s="9"/>
      <c r="L21" s="27">
        <v>8</v>
      </c>
      <c r="M21" s="28"/>
      <c r="N21" s="29">
        <v>12</v>
      </c>
      <c r="O21" s="28"/>
      <c r="P21" s="9">
        <v>7</v>
      </c>
      <c r="Q21" s="28"/>
      <c r="R21" s="29">
        <v>10</v>
      </c>
      <c r="S21" s="28"/>
      <c r="T21" s="29">
        <v>6</v>
      </c>
      <c r="U21" s="28">
        <v>9</v>
      </c>
      <c r="V21" s="29"/>
      <c r="W21" s="28"/>
      <c r="X21" s="29">
        <v>14</v>
      </c>
      <c r="Y21" s="28"/>
      <c r="Z21" s="29">
        <v>5</v>
      </c>
      <c r="AA21" s="28">
        <v>13</v>
      </c>
      <c r="AB21" s="29"/>
      <c r="AC21" s="28">
        <v>15</v>
      </c>
      <c r="AD21" s="29"/>
      <c r="AE21" s="28"/>
      <c r="AF21" s="29">
        <v>11</v>
      </c>
      <c r="AG21" s="28"/>
      <c r="AH21" s="29">
        <v>4</v>
      </c>
      <c r="AI21" s="28">
        <v>3</v>
      </c>
      <c r="AJ21" s="29"/>
      <c r="AK21" s="30"/>
      <c r="AL21" s="31">
        <v>1</v>
      </c>
      <c r="AM21" s="5">
        <f t="shared" si="3"/>
        <v>120</v>
      </c>
      <c r="AN21">
        <f t="shared" si="4"/>
        <v>101</v>
      </c>
      <c r="AO21">
        <f t="shared" si="5"/>
        <v>102</v>
      </c>
      <c r="AP21">
        <f t="shared" si="6"/>
        <v>98</v>
      </c>
      <c r="AQ21">
        <f t="shared" si="7"/>
        <v>99</v>
      </c>
      <c r="AR21" s="5" t="s">
        <v>62</v>
      </c>
      <c r="AS21" s="5">
        <f t="shared" si="8"/>
        <v>98</v>
      </c>
      <c r="AT21" s="5">
        <f t="shared" si="9"/>
        <v>99</v>
      </c>
    </row>
    <row r="22" spans="1:58" ht="12.75" customHeight="1" x14ac:dyDescent="0.25">
      <c r="B22" s="5" t="s">
        <v>63</v>
      </c>
      <c r="C22" s="1">
        <v>24</v>
      </c>
      <c r="D22" s="23">
        <v>25</v>
      </c>
      <c r="E22" s="5">
        <v>1042</v>
      </c>
      <c r="F22" s="5">
        <f t="shared" si="0"/>
        <v>1140</v>
      </c>
      <c r="G22" s="25">
        <f t="shared" si="1"/>
        <v>98</v>
      </c>
      <c r="H22" s="25">
        <f t="shared" si="2"/>
        <v>22</v>
      </c>
      <c r="I22" s="26"/>
      <c r="J22" s="27">
        <v>8</v>
      </c>
      <c r="K22" s="9"/>
      <c r="L22" s="27">
        <v>3</v>
      </c>
      <c r="M22" s="28"/>
      <c r="N22" s="29">
        <v>10</v>
      </c>
      <c r="O22" s="28"/>
      <c r="P22" s="9">
        <v>4</v>
      </c>
      <c r="Q22" s="28"/>
      <c r="R22" s="29">
        <v>11</v>
      </c>
      <c r="S22" s="28"/>
      <c r="T22" s="29">
        <v>7</v>
      </c>
      <c r="U22" s="28"/>
      <c r="V22" s="29">
        <v>5</v>
      </c>
      <c r="W22" s="28"/>
      <c r="X22" s="29">
        <v>13</v>
      </c>
      <c r="Y22" s="28"/>
      <c r="Z22" s="29">
        <v>6</v>
      </c>
      <c r="AA22" s="28">
        <v>12</v>
      </c>
      <c r="AB22" s="29"/>
      <c r="AC22" s="28">
        <v>15</v>
      </c>
      <c r="AD22" s="29"/>
      <c r="AE22" s="28"/>
      <c r="AF22" s="29">
        <v>14</v>
      </c>
      <c r="AG22" s="28">
        <v>1</v>
      </c>
      <c r="AH22" s="29"/>
      <c r="AI22" s="28"/>
      <c r="AJ22" s="29">
        <v>9</v>
      </c>
      <c r="AK22" s="30"/>
      <c r="AL22" s="31">
        <v>2</v>
      </c>
      <c r="AM22" s="5">
        <f t="shared" si="3"/>
        <v>120</v>
      </c>
      <c r="AN22">
        <f t="shared" si="4"/>
        <v>98</v>
      </c>
      <c r="AO22">
        <f t="shared" si="5"/>
        <v>100</v>
      </c>
      <c r="AP22">
        <f t="shared" si="6"/>
        <v>107</v>
      </c>
      <c r="AQ22">
        <f t="shared" si="7"/>
        <v>109</v>
      </c>
      <c r="AR22" s="5" t="s">
        <v>63</v>
      </c>
      <c r="AS22" s="1">
        <f t="shared" si="8"/>
        <v>98</v>
      </c>
      <c r="AT22" s="1">
        <f t="shared" si="9"/>
        <v>100</v>
      </c>
    </row>
    <row r="23" spans="1:58" ht="12.75" customHeight="1" x14ac:dyDescent="0.25">
      <c r="B23" s="5" t="s">
        <v>64</v>
      </c>
      <c r="C23" s="1">
        <v>8</v>
      </c>
      <c r="D23" s="23">
        <v>8</v>
      </c>
      <c r="E23" s="5">
        <v>1139</v>
      </c>
      <c r="F23" s="5">
        <f t="shared" si="0"/>
        <v>1234</v>
      </c>
      <c r="G23" s="25">
        <f t="shared" si="1"/>
        <v>95</v>
      </c>
      <c r="H23" s="25">
        <f t="shared" si="2"/>
        <v>25</v>
      </c>
      <c r="I23" s="26">
        <v>4</v>
      </c>
      <c r="J23" s="27"/>
      <c r="K23" s="36"/>
      <c r="L23" s="27">
        <v>10</v>
      </c>
      <c r="M23" s="28"/>
      <c r="N23" s="29">
        <v>11</v>
      </c>
      <c r="O23" s="28"/>
      <c r="P23" s="9">
        <v>8</v>
      </c>
      <c r="Q23" s="28"/>
      <c r="R23" s="29">
        <v>13</v>
      </c>
      <c r="S23" s="28"/>
      <c r="T23" s="29">
        <v>2</v>
      </c>
      <c r="U23" s="28"/>
      <c r="V23" s="29">
        <v>5</v>
      </c>
      <c r="W23" s="28"/>
      <c r="X23" s="29">
        <v>14</v>
      </c>
      <c r="Y23" s="28">
        <v>3</v>
      </c>
      <c r="Z23" s="29"/>
      <c r="AA23" s="28">
        <v>9</v>
      </c>
      <c r="AB23" s="29"/>
      <c r="AC23" s="28">
        <v>15</v>
      </c>
      <c r="AD23" s="29"/>
      <c r="AE23" s="28"/>
      <c r="AF23" s="29">
        <v>12</v>
      </c>
      <c r="AG23" s="28"/>
      <c r="AH23" s="29">
        <v>1</v>
      </c>
      <c r="AI23" s="28"/>
      <c r="AJ23" s="29">
        <v>7</v>
      </c>
      <c r="AK23" s="30">
        <v>6</v>
      </c>
      <c r="AL23" s="31"/>
      <c r="AM23" s="5">
        <f t="shared" si="3"/>
        <v>120</v>
      </c>
      <c r="AN23">
        <f t="shared" si="4"/>
        <v>101</v>
      </c>
      <c r="AO23">
        <f t="shared" si="5"/>
        <v>95</v>
      </c>
      <c r="AP23">
        <f t="shared" si="6"/>
        <v>108</v>
      </c>
      <c r="AQ23">
        <f t="shared" si="7"/>
        <v>102</v>
      </c>
      <c r="AR23" s="5" t="s">
        <v>64</v>
      </c>
      <c r="AS23" s="1">
        <f t="shared" si="8"/>
        <v>101</v>
      </c>
      <c r="AT23" s="1">
        <f t="shared" si="9"/>
        <v>95</v>
      </c>
    </row>
    <row r="24" spans="1:58" ht="12.75" customHeight="1" x14ac:dyDescent="0.25">
      <c r="B24" s="5" t="s">
        <v>65</v>
      </c>
      <c r="C24" s="1">
        <v>19</v>
      </c>
      <c r="D24" s="23">
        <v>18</v>
      </c>
      <c r="E24" s="5">
        <v>1092</v>
      </c>
      <c r="F24" s="5">
        <f t="shared" si="0"/>
        <v>1187</v>
      </c>
      <c r="G24" s="25">
        <f t="shared" si="1"/>
        <v>95</v>
      </c>
      <c r="H24" s="25">
        <f t="shared" si="2"/>
        <v>25</v>
      </c>
      <c r="I24" s="26">
        <v>4</v>
      </c>
      <c r="J24" s="27"/>
      <c r="K24" s="9">
        <v>2</v>
      </c>
      <c r="L24" s="27"/>
      <c r="M24" s="28"/>
      <c r="N24" s="29">
        <v>6</v>
      </c>
      <c r="O24" s="28"/>
      <c r="P24" s="9">
        <v>12</v>
      </c>
      <c r="Q24" s="28"/>
      <c r="R24" s="29">
        <v>8</v>
      </c>
      <c r="S24" s="28"/>
      <c r="T24" s="29">
        <v>7</v>
      </c>
      <c r="U24" s="28"/>
      <c r="V24" s="29">
        <v>11</v>
      </c>
      <c r="W24" s="28"/>
      <c r="X24" s="29">
        <v>14</v>
      </c>
      <c r="Y24" s="28">
        <v>3</v>
      </c>
      <c r="Z24" s="29"/>
      <c r="AA24" s="28">
        <v>5</v>
      </c>
      <c r="AB24" s="29"/>
      <c r="AC24" s="28">
        <v>15</v>
      </c>
      <c r="AD24" s="29"/>
      <c r="AE24" s="28"/>
      <c r="AF24" s="29">
        <v>13</v>
      </c>
      <c r="AG24" s="28">
        <v>1</v>
      </c>
      <c r="AH24" s="29"/>
      <c r="AI24" s="28"/>
      <c r="AJ24" s="29">
        <v>9</v>
      </c>
      <c r="AK24" s="30">
        <v>10</v>
      </c>
      <c r="AL24" s="31"/>
      <c r="AM24" s="5">
        <f t="shared" si="3"/>
        <v>120</v>
      </c>
      <c r="AN24">
        <f t="shared" si="4"/>
        <v>105</v>
      </c>
      <c r="AO24">
        <f t="shared" si="5"/>
        <v>95</v>
      </c>
      <c r="AP24">
        <f t="shared" si="6"/>
        <v>114</v>
      </c>
      <c r="AQ24">
        <f t="shared" si="7"/>
        <v>104</v>
      </c>
      <c r="AR24" s="5" t="s">
        <v>65</v>
      </c>
      <c r="AS24" s="1">
        <f t="shared" si="8"/>
        <v>105</v>
      </c>
      <c r="AT24" s="1">
        <f t="shared" si="9"/>
        <v>95</v>
      </c>
    </row>
    <row r="25" spans="1:58" ht="12.75" customHeight="1" x14ac:dyDescent="0.25">
      <c r="B25" s="5" t="s">
        <v>66</v>
      </c>
      <c r="C25" s="1">
        <v>22</v>
      </c>
      <c r="D25" s="23">
        <v>21</v>
      </c>
      <c r="E25" s="5">
        <v>1070</v>
      </c>
      <c r="F25" s="5">
        <f t="shared" si="0"/>
        <v>1165</v>
      </c>
      <c r="G25" s="25">
        <f t="shared" si="1"/>
        <v>95</v>
      </c>
      <c r="H25" s="25">
        <f t="shared" si="2"/>
        <v>25</v>
      </c>
      <c r="I25" s="26"/>
      <c r="J25" s="27">
        <v>11</v>
      </c>
      <c r="K25" s="9"/>
      <c r="L25" s="27">
        <v>1</v>
      </c>
      <c r="M25" s="28"/>
      <c r="N25" s="29">
        <v>5</v>
      </c>
      <c r="O25" s="28"/>
      <c r="P25" s="9">
        <v>3</v>
      </c>
      <c r="Q25" s="28"/>
      <c r="R25" s="29">
        <v>12</v>
      </c>
      <c r="S25" s="28">
        <v>6</v>
      </c>
      <c r="T25" s="29"/>
      <c r="U25" s="28"/>
      <c r="V25" s="29">
        <v>7</v>
      </c>
      <c r="W25" s="28"/>
      <c r="X25" s="29">
        <v>14</v>
      </c>
      <c r="Y25" s="28">
        <v>2</v>
      </c>
      <c r="Z25" s="29"/>
      <c r="AA25" s="28">
        <v>10</v>
      </c>
      <c r="AB25" s="29"/>
      <c r="AC25" s="28">
        <v>15</v>
      </c>
      <c r="AD25" s="29"/>
      <c r="AE25" s="28"/>
      <c r="AF25" s="29">
        <v>13</v>
      </c>
      <c r="AG25" s="28"/>
      <c r="AH25" s="29">
        <v>9</v>
      </c>
      <c r="AI25" s="28"/>
      <c r="AJ25" s="29">
        <v>8</v>
      </c>
      <c r="AK25" s="30"/>
      <c r="AL25" s="31">
        <v>4</v>
      </c>
      <c r="AM25" s="5">
        <f t="shared" si="3"/>
        <v>120</v>
      </c>
      <c r="AN25">
        <f t="shared" si="4"/>
        <v>95</v>
      </c>
      <c r="AO25">
        <f t="shared" si="5"/>
        <v>99</v>
      </c>
      <c r="AP25">
        <f t="shared" si="6"/>
        <v>103</v>
      </c>
      <c r="AQ25">
        <f t="shared" si="7"/>
        <v>107</v>
      </c>
      <c r="AR25" s="5" t="s">
        <v>66</v>
      </c>
      <c r="AS25" s="5">
        <f t="shared" si="8"/>
        <v>95</v>
      </c>
      <c r="AT25" s="5">
        <f t="shared" si="9"/>
        <v>99</v>
      </c>
    </row>
    <row r="26" spans="1:58" ht="12.75" customHeight="1" x14ac:dyDescent="0.25">
      <c r="A26" s="1">
        <v>2</v>
      </c>
      <c r="B26" s="5" t="s">
        <v>67</v>
      </c>
      <c r="C26" s="1">
        <v>7</v>
      </c>
      <c r="D26" s="23">
        <v>8</v>
      </c>
      <c r="E26" s="5">
        <v>1141</v>
      </c>
      <c r="F26" s="5">
        <f t="shared" si="0"/>
        <v>1234</v>
      </c>
      <c r="G26" s="25">
        <f t="shared" si="1"/>
        <v>93</v>
      </c>
      <c r="H26" s="25">
        <f t="shared" si="2"/>
        <v>27</v>
      </c>
      <c r="I26" s="26"/>
      <c r="J26" s="27">
        <v>4</v>
      </c>
      <c r="K26" s="9"/>
      <c r="L26" s="27">
        <v>5</v>
      </c>
      <c r="M26" s="28"/>
      <c r="N26" s="29">
        <v>13</v>
      </c>
      <c r="O26" s="28">
        <v>1</v>
      </c>
      <c r="P26" s="9"/>
      <c r="Q26" s="28"/>
      <c r="R26" s="29">
        <v>11</v>
      </c>
      <c r="S26" s="28"/>
      <c r="T26" s="29">
        <v>10</v>
      </c>
      <c r="U26" s="28">
        <v>6</v>
      </c>
      <c r="V26" s="29"/>
      <c r="W26" s="28"/>
      <c r="X26" s="29">
        <v>15</v>
      </c>
      <c r="Y26" s="28">
        <v>7</v>
      </c>
      <c r="Z26" s="29"/>
      <c r="AA26" s="28">
        <v>9</v>
      </c>
      <c r="AB26" s="29"/>
      <c r="AC26" s="28">
        <v>14</v>
      </c>
      <c r="AD26" s="29"/>
      <c r="AE26" s="28"/>
      <c r="AF26" s="29">
        <v>12</v>
      </c>
      <c r="AG26" s="28"/>
      <c r="AH26" s="29">
        <v>8</v>
      </c>
      <c r="AI26" s="28">
        <v>2</v>
      </c>
      <c r="AJ26" s="29"/>
      <c r="AK26" s="30">
        <v>3</v>
      </c>
      <c r="AL26" s="31"/>
      <c r="AM26" s="5">
        <f t="shared" si="3"/>
        <v>120</v>
      </c>
      <c r="AN26">
        <f t="shared" si="4"/>
        <v>98</v>
      </c>
      <c r="AO26">
        <f t="shared" si="5"/>
        <v>95</v>
      </c>
      <c r="AP26">
        <f t="shared" si="6"/>
        <v>96</v>
      </c>
      <c r="AQ26">
        <f t="shared" si="7"/>
        <v>93</v>
      </c>
      <c r="AR26" s="5" t="s">
        <v>67</v>
      </c>
      <c r="AS26" s="1">
        <f t="shared" si="8"/>
        <v>96</v>
      </c>
      <c r="AT26" s="1">
        <f t="shared" si="9"/>
        <v>93</v>
      </c>
      <c r="AW26" s="5"/>
      <c r="AX26" s="5"/>
    </row>
    <row r="27" spans="1:58" ht="12.75" customHeight="1" x14ac:dyDescent="0.25">
      <c r="B27" s="5" t="s">
        <v>68</v>
      </c>
      <c r="C27" s="1">
        <v>5</v>
      </c>
      <c r="D27" s="23">
        <v>6</v>
      </c>
      <c r="E27" s="5">
        <v>1145</v>
      </c>
      <c r="F27" s="5">
        <f t="shared" si="0"/>
        <v>1235</v>
      </c>
      <c r="G27" s="25">
        <f t="shared" si="1"/>
        <v>90</v>
      </c>
      <c r="H27" s="25">
        <f t="shared" si="2"/>
        <v>30</v>
      </c>
      <c r="I27" s="26">
        <v>4</v>
      </c>
      <c r="J27" s="27"/>
      <c r="K27" s="9"/>
      <c r="L27" s="27">
        <v>3</v>
      </c>
      <c r="M27" s="28"/>
      <c r="N27" s="29">
        <v>10</v>
      </c>
      <c r="O27" s="28"/>
      <c r="P27" s="9">
        <v>8</v>
      </c>
      <c r="Q27" s="28"/>
      <c r="R27" s="29">
        <v>13</v>
      </c>
      <c r="S27" s="28">
        <v>1</v>
      </c>
      <c r="T27" s="29"/>
      <c r="U27" s="28"/>
      <c r="V27" s="29">
        <v>11</v>
      </c>
      <c r="W27" s="28"/>
      <c r="X27" s="29">
        <v>14</v>
      </c>
      <c r="Y27" s="28"/>
      <c r="Z27" s="29">
        <v>5</v>
      </c>
      <c r="AA27" s="28"/>
      <c r="AB27" s="29">
        <v>6</v>
      </c>
      <c r="AC27" s="28">
        <v>15</v>
      </c>
      <c r="AD27" s="29"/>
      <c r="AE27" s="28"/>
      <c r="AF27" s="29">
        <v>12</v>
      </c>
      <c r="AG27" s="28"/>
      <c r="AH27" s="29">
        <v>7</v>
      </c>
      <c r="AI27" s="28"/>
      <c r="AJ27" s="29">
        <v>9</v>
      </c>
      <c r="AK27" s="30">
        <v>2</v>
      </c>
      <c r="AL27" s="31"/>
      <c r="AM27" s="5">
        <f t="shared" si="3"/>
        <v>120</v>
      </c>
      <c r="AN27">
        <f t="shared" si="4"/>
        <v>92</v>
      </c>
      <c r="AO27">
        <f t="shared" si="5"/>
        <v>90</v>
      </c>
      <c r="AP27">
        <f t="shared" si="6"/>
        <v>101</v>
      </c>
      <c r="AQ27">
        <f t="shared" si="7"/>
        <v>99</v>
      </c>
      <c r="AR27" s="5" t="s">
        <v>68</v>
      </c>
      <c r="AS27" s="5">
        <f t="shared" si="8"/>
        <v>92</v>
      </c>
      <c r="AT27" s="5">
        <f t="shared" si="9"/>
        <v>90</v>
      </c>
      <c r="AZ27" s="5"/>
      <c r="BA27" s="5"/>
      <c r="BB27" s="5"/>
    </row>
    <row r="28" spans="1:58" ht="12.75" customHeight="1" x14ac:dyDescent="0.25">
      <c r="B28" s="5" t="s">
        <v>69</v>
      </c>
      <c r="C28" s="1">
        <v>18</v>
      </c>
      <c r="D28" s="23">
        <v>19</v>
      </c>
      <c r="E28" s="5">
        <v>1093</v>
      </c>
      <c r="F28" s="5">
        <f t="shared" si="0"/>
        <v>1183</v>
      </c>
      <c r="G28" s="25">
        <f t="shared" si="1"/>
        <v>90</v>
      </c>
      <c r="H28" s="25">
        <f t="shared" si="2"/>
        <v>30</v>
      </c>
      <c r="I28" s="26">
        <v>4</v>
      </c>
      <c r="J28" s="27"/>
      <c r="K28" s="9"/>
      <c r="L28" s="27">
        <v>12</v>
      </c>
      <c r="M28" s="28"/>
      <c r="N28" s="29">
        <v>9</v>
      </c>
      <c r="O28" s="28"/>
      <c r="P28" s="9">
        <v>5</v>
      </c>
      <c r="Q28" s="28"/>
      <c r="R28" s="29">
        <v>11</v>
      </c>
      <c r="S28" s="28"/>
      <c r="T28" s="29">
        <v>13</v>
      </c>
      <c r="U28" s="28"/>
      <c r="V28" s="29">
        <v>2</v>
      </c>
      <c r="W28" s="28"/>
      <c r="X28" s="29">
        <v>15</v>
      </c>
      <c r="Y28" s="28">
        <v>7</v>
      </c>
      <c r="Z28" s="29"/>
      <c r="AA28" s="28">
        <v>8</v>
      </c>
      <c r="AB28" s="29"/>
      <c r="AC28" s="28">
        <v>14</v>
      </c>
      <c r="AD28" s="29"/>
      <c r="AE28" s="28"/>
      <c r="AF28" s="29">
        <v>10</v>
      </c>
      <c r="AG28" s="28">
        <v>3</v>
      </c>
      <c r="AH28" s="29"/>
      <c r="AI28" s="28"/>
      <c r="AJ28" s="29">
        <v>1</v>
      </c>
      <c r="AK28" s="30"/>
      <c r="AL28" s="31">
        <v>6</v>
      </c>
      <c r="AM28" s="5">
        <f t="shared" si="3"/>
        <v>120</v>
      </c>
      <c r="AN28">
        <f t="shared" si="4"/>
        <v>90</v>
      </c>
      <c r="AO28">
        <f t="shared" si="5"/>
        <v>96</v>
      </c>
      <c r="AP28">
        <f t="shared" si="6"/>
        <v>91</v>
      </c>
      <c r="AQ28">
        <f t="shared" si="7"/>
        <v>97</v>
      </c>
      <c r="AR28" s="5" t="s">
        <v>69</v>
      </c>
      <c r="AS28" s="1">
        <f t="shared" si="8"/>
        <v>90</v>
      </c>
      <c r="AT28" s="1">
        <f t="shared" si="9"/>
        <v>96</v>
      </c>
      <c r="AU28" s="5"/>
      <c r="AV28" s="5"/>
    </row>
    <row r="29" spans="1:58" ht="12.75" customHeight="1" x14ac:dyDescent="0.25">
      <c r="B29" s="5" t="s">
        <v>70</v>
      </c>
      <c r="C29" s="1">
        <v>12</v>
      </c>
      <c r="D29" s="23">
        <v>15</v>
      </c>
      <c r="E29" s="5">
        <v>1125</v>
      </c>
      <c r="F29" s="5">
        <f t="shared" si="0"/>
        <v>1213</v>
      </c>
      <c r="G29" s="25">
        <f t="shared" si="1"/>
        <v>88</v>
      </c>
      <c r="H29" s="25">
        <f t="shared" si="2"/>
        <v>32</v>
      </c>
      <c r="I29" s="26">
        <v>4</v>
      </c>
      <c r="J29" s="27"/>
      <c r="K29" s="9"/>
      <c r="L29" s="27">
        <v>2</v>
      </c>
      <c r="M29" s="28"/>
      <c r="N29" s="29">
        <v>10</v>
      </c>
      <c r="O29" s="28"/>
      <c r="P29" s="9">
        <v>9</v>
      </c>
      <c r="Q29" s="28"/>
      <c r="R29" s="29">
        <v>8</v>
      </c>
      <c r="S29" s="28"/>
      <c r="T29" s="29">
        <v>3</v>
      </c>
      <c r="U29" s="28"/>
      <c r="V29" s="29">
        <v>1</v>
      </c>
      <c r="W29" s="28"/>
      <c r="X29" s="29">
        <v>14</v>
      </c>
      <c r="Y29" s="28">
        <v>5</v>
      </c>
      <c r="Z29" s="29"/>
      <c r="AA29" s="28"/>
      <c r="AB29" s="29">
        <v>6</v>
      </c>
      <c r="AC29" s="28">
        <v>15</v>
      </c>
      <c r="AD29" s="29"/>
      <c r="AE29" s="28"/>
      <c r="AF29" s="29">
        <v>12</v>
      </c>
      <c r="AG29" s="28">
        <v>7</v>
      </c>
      <c r="AH29" s="29"/>
      <c r="AI29" s="28">
        <v>11</v>
      </c>
      <c r="AJ29" s="29"/>
      <c r="AK29" s="30">
        <v>13</v>
      </c>
      <c r="AL29" s="31"/>
      <c r="AM29" s="5">
        <f t="shared" si="3"/>
        <v>120</v>
      </c>
      <c r="AN29">
        <f t="shared" si="4"/>
        <v>112</v>
      </c>
      <c r="AO29">
        <f t="shared" si="5"/>
        <v>99</v>
      </c>
      <c r="AP29">
        <f t="shared" si="6"/>
        <v>101</v>
      </c>
      <c r="AQ29">
        <f t="shared" si="7"/>
        <v>88</v>
      </c>
      <c r="AR29" s="5" t="s">
        <v>70</v>
      </c>
      <c r="AS29" s="1">
        <f t="shared" si="8"/>
        <v>101</v>
      </c>
      <c r="AT29" s="1">
        <f t="shared" si="9"/>
        <v>88</v>
      </c>
    </row>
    <row r="30" spans="1:58" x14ac:dyDescent="0.25">
      <c r="A30" s="1">
        <v>3</v>
      </c>
      <c r="B30" s="5" t="s">
        <v>71</v>
      </c>
      <c r="C30" s="1">
        <v>20</v>
      </c>
      <c r="D30" s="23">
        <v>20</v>
      </c>
      <c r="E30" s="5">
        <v>1091</v>
      </c>
      <c r="F30" s="5">
        <f t="shared" si="0"/>
        <v>1177</v>
      </c>
      <c r="G30" s="25">
        <f t="shared" si="1"/>
        <v>86</v>
      </c>
      <c r="H30" s="25">
        <f t="shared" si="2"/>
        <v>34</v>
      </c>
      <c r="I30" s="26">
        <v>5</v>
      </c>
      <c r="J30" s="27"/>
      <c r="K30" s="9"/>
      <c r="L30" s="27">
        <v>2</v>
      </c>
      <c r="M30" s="28"/>
      <c r="N30" s="29">
        <v>12</v>
      </c>
      <c r="O30" s="28"/>
      <c r="P30" s="9">
        <v>6</v>
      </c>
      <c r="Q30" s="28"/>
      <c r="R30" s="31">
        <v>13</v>
      </c>
      <c r="S30" s="28"/>
      <c r="T30" s="29">
        <v>7</v>
      </c>
      <c r="U30" s="28"/>
      <c r="V30" s="29">
        <v>4</v>
      </c>
      <c r="W30" s="28"/>
      <c r="X30" s="29">
        <v>14</v>
      </c>
      <c r="Y30" s="28">
        <v>9</v>
      </c>
      <c r="Z30" s="29"/>
      <c r="AA30" s="28">
        <v>10</v>
      </c>
      <c r="AB30" s="29"/>
      <c r="AC30" s="28">
        <v>15</v>
      </c>
      <c r="AD30" s="29"/>
      <c r="AE30" s="28"/>
      <c r="AF30" s="29">
        <v>11</v>
      </c>
      <c r="AG30" s="28"/>
      <c r="AH30" s="29">
        <v>1</v>
      </c>
      <c r="AI30" s="28"/>
      <c r="AJ30" s="29">
        <v>8</v>
      </c>
      <c r="AK30" s="30">
        <v>3</v>
      </c>
      <c r="AL30" s="31"/>
      <c r="AM30" s="5">
        <f t="shared" si="3"/>
        <v>120</v>
      </c>
      <c r="AN30">
        <f t="shared" si="4"/>
        <v>89</v>
      </c>
      <c r="AO30">
        <f t="shared" si="5"/>
        <v>86</v>
      </c>
      <c r="AP30">
        <f t="shared" si="6"/>
        <v>97</v>
      </c>
      <c r="AQ30">
        <f t="shared" si="7"/>
        <v>94</v>
      </c>
      <c r="AR30" s="5" t="s">
        <v>71</v>
      </c>
      <c r="AS30" s="1">
        <f t="shared" si="8"/>
        <v>89</v>
      </c>
      <c r="AT30" s="1">
        <f t="shared" si="9"/>
        <v>86</v>
      </c>
    </row>
    <row r="31" spans="1:58" x14ac:dyDescent="0.25">
      <c r="A31" s="1">
        <v>5</v>
      </c>
      <c r="B31" s="5" t="s">
        <v>72</v>
      </c>
      <c r="C31" s="1">
        <v>25</v>
      </c>
      <c r="D31" s="23">
        <v>26</v>
      </c>
      <c r="E31" s="5">
        <v>1041</v>
      </c>
      <c r="F31" s="5">
        <f t="shared" si="0"/>
        <v>1121</v>
      </c>
      <c r="G31" s="25">
        <f t="shared" si="1"/>
        <v>80</v>
      </c>
      <c r="H31" s="25">
        <f t="shared" si="2"/>
        <v>40</v>
      </c>
      <c r="I31" s="26"/>
      <c r="J31" s="27">
        <v>5</v>
      </c>
      <c r="K31" s="9">
        <v>6</v>
      </c>
      <c r="L31" s="27"/>
      <c r="M31" s="28"/>
      <c r="N31" s="29">
        <v>9</v>
      </c>
      <c r="O31" s="28">
        <v>1</v>
      </c>
      <c r="P31" s="9"/>
      <c r="Q31" s="28"/>
      <c r="R31" s="29">
        <v>12</v>
      </c>
      <c r="S31" s="28"/>
      <c r="T31" s="29">
        <v>10</v>
      </c>
      <c r="U31" s="28"/>
      <c r="V31" s="29">
        <v>11</v>
      </c>
      <c r="W31" s="28"/>
      <c r="X31" s="29">
        <v>15</v>
      </c>
      <c r="Y31" s="28">
        <v>4</v>
      </c>
      <c r="Z31" s="29"/>
      <c r="AA31" s="28"/>
      <c r="AB31" s="29">
        <v>3</v>
      </c>
      <c r="AC31" s="28">
        <v>14</v>
      </c>
      <c r="AD31" s="29"/>
      <c r="AE31" s="28"/>
      <c r="AF31" s="29">
        <v>13</v>
      </c>
      <c r="AG31" s="28">
        <v>2</v>
      </c>
      <c r="AH31" s="29"/>
      <c r="AI31" s="28"/>
      <c r="AJ31" s="29">
        <v>8</v>
      </c>
      <c r="AK31" s="30"/>
      <c r="AL31" s="31">
        <v>7</v>
      </c>
      <c r="AM31" s="5">
        <f t="shared" si="3"/>
        <v>120</v>
      </c>
      <c r="AN31">
        <f t="shared" si="4"/>
        <v>80</v>
      </c>
      <c r="AO31">
        <f t="shared" si="5"/>
        <v>87</v>
      </c>
      <c r="AP31">
        <f t="shared" si="6"/>
        <v>88</v>
      </c>
      <c r="AQ31">
        <f t="shared" si="7"/>
        <v>95</v>
      </c>
      <c r="AR31" s="5" t="s">
        <v>72</v>
      </c>
      <c r="AS31" s="1">
        <f t="shared" si="8"/>
        <v>80</v>
      </c>
      <c r="AT31" s="1">
        <f t="shared" si="9"/>
        <v>87</v>
      </c>
    </row>
    <row r="32" spans="1:58" ht="13.5" customHeight="1" x14ac:dyDescent="0.25">
      <c r="A32" s="1">
        <v>4</v>
      </c>
      <c r="B32" s="5" t="s">
        <v>73</v>
      </c>
      <c r="C32" s="1">
        <v>21</v>
      </c>
      <c r="D32" s="23">
        <v>21</v>
      </c>
      <c r="E32" s="5">
        <v>1086</v>
      </c>
      <c r="F32" s="5">
        <f t="shared" si="0"/>
        <v>1165</v>
      </c>
      <c r="G32" s="25">
        <f t="shared" si="1"/>
        <v>79</v>
      </c>
      <c r="H32" s="25">
        <f t="shared" si="2"/>
        <v>41</v>
      </c>
      <c r="I32" s="26">
        <v>5</v>
      </c>
      <c r="J32" s="27"/>
      <c r="K32" s="9"/>
      <c r="L32" s="27">
        <v>1</v>
      </c>
      <c r="M32" s="28"/>
      <c r="N32" s="29">
        <v>6</v>
      </c>
      <c r="O32" s="28"/>
      <c r="P32" s="9">
        <v>2</v>
      </c>
      <c r="Q32" s="28"/>
      <c r="R32" s="29">
        <v>13</v>
      </c>
      <c r="S32" s="28">
        <v>4</v>
      </c>
      <c r="T32" s="29"/>
      <c r="U32" s="28"/>
      <c r="V32" s="29">
        <v>10</v>
      </c>
      <c r="W32" s="28"/>
      <c r="X32" s="29">
        <v>14</v>
      </c>
      <c r="Y32" s="28">
        <v>11</v>
      </c>
      <c r="Z32" s="29"/>
      <c r="AA32" s="28">
        <v>9</v>
      </c>
      <c r="AB32" s="29"/>
      <c r="AC32" s="28">
        <v>15</v>
      </c>
      <c r="AD32" s="29"/>
      <c r="AE32" s="28"/>
      <c r="AF32" s="29">
        <v>12</v>
      </c>
      <c r="AG32" s="28">
        <v>7</v>
      </c>
      <c r="AH32" s="29"/>
      <c r="AI32" s="28">
        <v>3</v>
      </c>
      <c r="AJ32" s="29"/>
      <c r="AK32" s="30"/>
      <c r="AL32" s="31">
        <v>8</v>
      </c>
      <c r="AM32" s="5">
        <f t="shared" si="3"/>
        <v>120</v>
      </c>
      <c r="AN32">
        <f t="shared" si="4"/>
        <v>82</v>
      </c>
      <c r="AO32">
        <f t="shared" si="5"/>
        <v>90</v>
      </c>
      <c r="AP32">
        <f t="shared" si="6"/>
        <v>79</v>
      </c>
      <c r="AQ32">
        <f t="shared" si="7"/>
        <v>87</v>
      </c>
      <c r="AR32" s="5" t="s">
        <v>73</v>
      </c>
      <c r="AS32" s="5">
        <f t="shared" si="8"/>
        <v>79</v>
      </c>
      <c r="AT32" s="5">
        <f t="shared" si="9"/>
        <v>87</v>
      </c>
    </row>
    <row r="33" spans="2:58" ht="13.5" customHeight="1" x14ac:dyDescent="0.25">
      <c r="B33" s="5"/>
      <c r="C33" s="23"/>
      <c r="D33" s="23"/>
      <c r="E33" s="5"/>
      <c r="F33" s="5"/>
      <c r="G33" s="25"/>
      <c r="H33" s="25"/>
      <c r="I33" s="26"/>
      <c r="J33" s="27"/>
      <c r="K33" s="9"/>
      <c r="L33" s="27"/>
      <c r="M33" s="28"/>
      <c r="N33" s="29"/>
      <c r="O33" s="28"/>
      <c r="P33" s="9"/>
      <c r="Q33" s="28"/>
      <c r="R33" s="29"/>
      <c r="S33" s="28"/>
      <c r="T33" s="29"/>
      <c r="U33" s="28"/>
      <c r="V33" s="29"/>
      <c r="W33" s="28"/>
      <c r="X33" s="29"/>
      <c r="Y33" s="28"/>
      <c r="Z33" s="29"/>
      <c r="AA33" s="28"/>
      <c r="AB33" s="29"/>
      <c r="AC33" s="28"/>
      <c r="AD33" s="29"/>
      <c r="AE33" s="28"/>
      <c r="AF33" s="29"/>
      <c r="AG33" s="28"/>
      <c r="AH33" s="29"/>
      <c r="AI33" s="28"/>
      <c r="AJ33" s="29"/>
      <c r="AK33" s="30"/>
      <c r="AL33" s="31"/>
      <c r="AM33" s="5"/>
      <c r="AP33"/>
      <c r="AQ33"/>
      <c r="AR33" s="5"/>
    </row>
    <row r="34" spans="2:58" x14ac:dyDescent="0.25">
      <c r="B34" s="5" t="s">
        <v>74</v>
      </c>
      <c r="C34" s="5"/>
      <c r="D34" s="5"/>
      <c r="E34" s="37">
        <f>SUM(E7:E33)</f>
        <v>28938</v>
      </c>
      <c r="F34" s="37">
        <f>SUM(F7:F33)</f>
        <v>31488</v>
      </c>
      <c r="G34" s="37">
        <f>SUM(G7:G32)</f>
        <v>2550</v>
      </c>
      <c r="H34" s="37"/>
      <c r="I34" s="38">
        <f t="shared" ref="I34:AL34" si="10">SUM(I7:I32)</f>
        <v>43</v>
      </c>
      <c r="J34" s="39">
        <f t="shared" si="10"/>
        <v>85</v>
      </c>
      <c r="K34" s="5">
        <f t="shared" si="10"/>
        <v>18</v>
      </c>
      <c r="L34" s="39">
        <f t="shared" si="10"/>
        <v>95</v>
      </c>
      <c r="M34" s="38">
        <f t="shared" si="10"/>
        <v>2</v>
      </c>
      <c r="N34" s="39">
        <f t="shared" si="10"/>
        <v>236</v>
      </c>
      <c r="O34" s="38">
        <f t="shared" si="10"/>
        <v>2</v>
      </c>
      <c r="P34" s="5">
        <f t="shared" si="10"/>
        <v>185</v>
      </c>
      <c r="Q34" s="38">
        <f t="shared" si="10"/>
        <v>0</v>
      </c>
      <c r="R34" s="39">
        <f t="shared" si="10"/>
        <v>297</v>
      </c>
      <c r="S34" s="38">
        <f t="shared" si="10"/>
        <v>14</v>
      </c>
      <c r="T34" s="39">
        <f t="shared" si="10"/>
        <v>174</v>
      </c>
      <c r="U34" s="38">
        <f t="shared" si="10"/>
        <v>16</v>
      </c>
      <c r="V34" s="39">
        <f t="shared" si="10"/>
        <v>169</v>
      </c>
      <c r="W34" s="38">
        <f t="shared" si="10"/>
        <v>0</v>
      </c>
      <c r="X34" s="39">
        <f t="shared" si="10"/>
        <v>366</v>
      </c>
      <c r="Y34" s="38">
        <f t="shared" si="10"/>
        <v>69</v>
      </c>
      <c r="Z34" s="39">
        <f t="shared" si="10"/>
        <v>47</v>
      </c>
      <c r="AA34" s="38">
        <f t="shared" si="10"/>
        <v>181</v>
      </c>
      <c r="AB34" s="39">
        <f t="shared" si="10"/>
        <v>15</v>
      </c>
      <c r="AC34" s="38">
        <f t="shared" si="10"/>
        <v>379</v>
      </c>
      <c r="AD34" s="39">
        <f t="shared" si="10"/>
        <v>0</v>
      </c>
      <c r="AE34" s="38">
        <f t="shared" si="10"/>
        <v>0</v>
      </c>
      <c r="AF34" s="39">
        <f t="shared" si="10"/>
        <v>324</v>
      </c>
      <c r="AG34" s="38">
        <f t="shared" si="10"/>
        <v>24</v>
      </c>
      <c r="AH34" s="39">
        <f t="shared" si="10"/>
        <v>122</v>
      </c>
      <c r="AI34" s="38">
        <f t="shared" si="10"/>
        <v>39</v>
      </c>
      <c r="AJ34" s="39">
        <f t="shared" si="10"/>
        <v>100</v>
      </c>
      <c r="AK34" s="38">
        <f t="shared" si="10"/>
        <v>85</v>
      </c>
      <c r="AL34" s="39">
        <f t="shared" si="10"/>
        <v>33</v>
      </c>
      <c r="AM34" s="5"/>
    </row>
    <row r="35" spans="2:58" ht="13.8" thickBot="1" x14ac:dyDescent="0.3">
      <c r="B35" s="5" t="s">
        <v>75</v>
      </c>
      <c r="C35" s="5"/>
      <c r="D35" s="5"/>
      <c r="E35" s="37">
        <f>IF(E34=0,"",AVERAGE(E7:E32))</f>
        <v>1113</v>
      </c>
      <c r="F35" s="37">
        <f>IF(F34=0,"",AVERAGE(F7:F32))</f>
        <v>1211.0769230769231</v>
      </c>
      <c r="G35" s="40">
        <f>IF(G34=0,"",AVERAGE(G7:G32))</f>
        <v>98.07692307692308</v>
      </c>
      <c r="H35" s="40"/>
      <c r="I35" s="41">
        <f t="shared" ref="I35:AL35" si="11">IF(I34=0,"",AVERAGE(I7:I32))</f>
        <v>4.3</v>
      </c>
      <c r="J35" s="42">
        <f t="shared" si="11"/>
        <v>5.3125</v>
      </c>
      <c r="K35" s="43">
        <f t="shared" si="11"/>
        <v>3</v>
      </c>
      <c r="L35" s="42">
        <f t="shared" si="11"/>
        <v>4.75</v>
      </c>
      <c r="M35" s="41">
        <f t="shared" si="11"/>
        <v>1</v>
      </c>
      <c r="N35" s="42">
        <f t="shared" si="11"/>
        <v>9.8333333333333339</v>
      </c>
      <c r="O35" s="41">
        <f t="shared" si="11"/>
        <v>1</v>
      </c>
      <c r="P35" s="43">
        <f t="shared" si="11"/>
        <v>7.708333333333333</v>
      </c>
      <c r="Q35" s="41" t="str">
        <f t="shared" si="11"/>
        <v/>
      </c>
      <c r="R35" s="42">
        <f t="shared" si="11"/>
        <v>11.423076923076923</v>
      </c>
      <c r="S35" s="41">
        <f t="shared" si="11"/>
        <v>3.5</v>
      </c>
      <c r="T35" s="42">
        <f t="shared" si="11"/>
        <v>7.9090909090909092</v>
      </c>
      <c r="U35" s="41">
        <f t="shared" si="11"/>
        <v>5.333333333333333</v>
      </c>
      <c r="V35" s="42">
        <f t="shared" si="11"/>
        <v>7.3478260869565215</v>
      </c>
      <c r="W35" s="41" t="str">
        <f t="shared" si="11"/>
        <v/>
      </c>
      <c r="X35" s="42">
        <f t="shared" si="11"/>
        <v>14.076923076923077</v>
      </c>
      <c r="Y35" s="41">
        <f t="shared" si="11"/>
        <v>4.5999999999999996</v>
      </c>
      <c r="Z35" s="42">
        <f t="shared" si="11"/>
        <v>4.2727272727272725</v>
      </c>
      <c r="AA35" s="41">
        <f t="shared" si="11"/>
        <v>7.8695652173913047</v>
      </c>
      <c r="AB35" s="42">
        <f t="shared" si="11"/>
        <v>5</v>
      </c>
      <c r="AC35" s="41">
        <f t="shared" si="11"/>
        <v>14.576923076923077</v>
      </c>
      <c r="AD35" s="42" t="str">
        <f t="shared" si="11"/>
        <v/>
      </c>
      <c r="AE35" s="41" t="str">
        <f t="shared" si="11"/>
        <v/>
      </c>
      <c r="AF35" s="42">
        <f t="shared" si="11"/>
        <v>12.461538461538462</v>
      </c>
      <c r="AG35" s="41">
        <f t="shared" si="11"/>
        <v>3.4285714285714284</v>
      </c>
      <c r="AH35" s="42">
        <f t="shared" si="11"/>
        <v>6.4210526315789478</v>
      </c>
      <c r="AI35" s="41">
        <f t="shared" si="11"/>
        <v>4.333333333333333</v>
      </c>
      <c r="AJ35" s="42">
        <f t="shared" si="11"/>
        <v>5.882352941176471</v>
      </c>
      <c r="AK35" s="41">
        <f t="shared" si="11"/>
        <v>5</v>
      </c>
      <c r="AL35" s="42">
        <f t="shared" si="11"/>
        <v>3.6666666666666665</v>
      </c>
      <c r="AM35" s="5"/>
    </row>
    <row r="36" spans="2:58" x14ac:dyDescent="0.25">
      <c r="B36" s="5"/>
      <c r="C36" s="5"/>
      <c r="D36" s="5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5"/>
    </row>
    <row r="37" spans="2:58" x14ac:dyDescent="0.25">
      <c r="B37" s="5"/>
      <c r="C37" s="5"/>
      <c r="D37" s="5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5"/>
    </row>
    <row r="38" spans="2:58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5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5">
      <c r="B40" s="36" t="s">
        <v>76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36">
        <v>1</v>
      </c>
      <c r="J40" s="36"/>
      <c r="K40" s="36">
        <v>15</v>
      </c>
      <c r="L40" s="36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5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orientation="landscape" horizontalDpi="360" verticalDpi="36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G44"/>
  <sheetViews>
    <sheetView topLeftCell="A2" zoomScale="80" workbookViewId="0">
      <selection activeCell="K27" sqref="K27"/>
    </sheetView>
  </sheetViews>
  <sheetFormatPr defaultColWidth="9.109375" defaultRowHeight="13.2" x14ac:dyDescent="0.25"/>
  <cols>
    <col min="1" max="1" width="13.33203125" style="44" bestFit="1" customWidth="1"/>
    <col min="2" max="3" width="5.44140625" style="23" customWidth="1"/>
    <col min="4" max="4" width="9.44140625" style="44" customWidth="1"/>
    <col min="5" max="6" width="7.44140625" style="44" bestFit="1" customWidth="1"/>
    <col min="7" max="7" width="7.44140625" style="44" customWidth="1"/>
    <col min="8" max="19" width="7.44140625" style="44" bestFit="1" customWidth="1"/>
    <col min="20" max="20" width="6.44140625" style="44" customWidth="1"/>
    <col min="21" max="16384" width="9.109375" style="44"/>
  </cols>
  <sheetData>
    <row r="2" spans="1:59" x14ac:dyDescent="0.25">
      <c r="F2" s="45"/>
      <c r="H2" s="45"/>
      <c r="K2" s="45"/>
    </row>
    <row r="3" spans="1:59" ht="26.4" x14ac:dyDescent="0.25">
      <c r="B3" s="46" t="s">
        <v>77</v>
      </c>
      <c r="C3" s="46" t="s">
        <v>78</v>
      </c>
      <c r="D3" s="47" t="s">
        <v>79</v>
      </c>
      <c r="E3" s="47" t="s">
        <v>80</v>
      </c>
      <c r="F3" s="47" t="s">
        <v>81</v>
      </c>
      <c r="G3" s="47" t="s">
        <v>82</v>
      </c>
      <c r="H3" s="47" t="s">
        <v>83</v>
      </c>
      <c r="I3" s="48" t="s">
        <v>84</v>
      </c>
      <c r="J3" s="48" t="s">
        <v>85</v>
      </c>
      <c r="K3" s="47" t="s">
        <v>86</v>
      </c>
      <c r="L3" s="47" t="s">
        <v>87</v>
      </c>
      <c r="M3" s="47" t="s">
        <v>88</v>
      </c>
      <c r="N3" s="47" t="s">
        <v>89</v>
      </c>
      <c r="O3" s="47" t="s">
        <v>90</v>
      </c>
      <c r="P3" s="47" t="s">
        <v>91</v>
      </c>
      <c r="Q3" s="47" t="s">
        <v>92</v>
      </c>
      <c r="R3" s="47" t="s">
        <v>93</v>
      </c>
      <c r="S3" s="47" t="s">
        <v>94</v>
      </c>
      <c r="T3" s="47" t="s">
        <v>95</v>
      </c>
    </row>
    <row r="4" spans="1:59" x14ac:dyDescent="0.25">
      <c r="A4" s="5" t="s">
        <v>60</v>
      </c>
      <c r="B4" s="23">
        <v>1</v>
      </c>
      <c r="C4" s="23">
        <v>1</v>
      </c>
      <c r="D4" s="49">
        <f t="shared" ref="D4:D29" si="0">SUM(E4:T4)</f>
        <v>1302</v>
      </c>
      <c r="E4" s="50">
        <v>94</v>
      </c>
      <c r="F4" s="51">
        <v>93</v>
      </c>
      <c r="G4" s="52">
        <v>83</v>
      </c>
      <c r="H4" s="53">
        <v>98</v>
      </c>
      <c r="I4" s="54">
        <v>84</v>
      </c>
      <c r="J4" s="52">
        <v>27</v>
      </c>
      <c r="K4" s="52">
        <v>75</v>
      </c>
      <c r="L4" s="54">
        <v>89</v>
      </c>
      <c r="M4" s="52">
        <v>103</v>
      </c>
      <c r="N4" s="52">
        <v>68</v>
      </c>
      <c r="O4" s="54">
        <v>79</v>
      </c>
      <c r="P4" s="52">
        <v>88</v>
      </c>
      <c r="Q4" s="51">
        <v>109</v>
      </c>
      <c r="R4" s="55">
        <v>112</v>
      </c>
      <c r="S4" s="52">
        <v>100</v>
      </c>
      <c r="T4" s="56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x14ac:dyDescent="0.25">
      <c r="A5" s="5" t="s">
        <v>59</v>
      </c>
      <c r="B5" s="23">
        <v>2</v>
      </c>
      <c r="C5" s="23">
        <v>2</v>
      </c>
      <c r="D5" s="49">
        <f t="shared" si="0"/>
        <v>1279</v>
      </c>
      <c r="E5" s="50">
        <v>92</v>
      </c>
      <c r="F5" s="52">
        <v>78</v>
      </c>
      <c r="G5" s="52">
        <v>77</v>
      </c>
      <c r="H5" s="52">
        <v>93</v>
      </c>
      <c r="I5" s="52">
        <v>71</v>
      </c>
      <c r="J5" s="51">
        <v>47</v>
      </c>
      <c r="K5" s="52">
        <v>81</v>
      </c>
      <c r="L5" s="52">
        <v>84</v>
      </c>
      <c r="M5" s="53">
        <v>105</v>
      </c>
      <c r="N5" s="52">
        <v>70</v>
      </c>
      <c r="O5" s="53">
        <v>80</v>
      </c>
      <c r="P5" s="54">
        <v>93</v>
      </c>
      <c r="Q5" s="53">
        <v>107</v>
      </c>
      <c r="R5" s="54">
        <v>99</v>
      </c>
      <c r="S5" s="52">
        <v>102</v>
      </c>
      <c r="T5" s="56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x14ac:dyDescent="0.25">
      <c r="A6" s="5" t="s">
        <v>55</v>
      </c>
      <c r="B6" s="23">
        <v>3</v>
      </c>
      <c r="C6" s="23">
        <v>3</v>
      </c>
      <c r="D6" s="49">
        <f t="shared" si="0"/>
        <v>1258</v>
      </c>
      <c r="E6" s="52">
        <v>85</v>
      </c>
      <c r="F6" s="55">
        <v>101</v>
      </c>
      <c r="G6" s="52">
        <v>71</v>
      </c>
      <c r="H6" s="55">
        <v>112</v>
      </c>
      <c r="I6" s="52">
        <v>77</v>
      </c>
      <c r="J6" s="52">
        <v>34</v>
      </c>
      <c r="K6" s="53">
        <v>89</v>
      </c>
      <c r="L6" s="55">
        <v>94</v>
      </c>
      <c r="M6" s="52">
        <v>87</v>
      </c>
      <c r="N6" s="52">
        <v>73</v>
      </c>
      <c r="O6" s="52">
        <v>66</v>
      </c>
      <c r="P6" s="52">
        <v>81</v>
      </c>
      <c r="Q6" s="52">
        <v>85</v>
      </c>
      <c r="R6" s="53">
        <v>100</v>
      </c>
      <c r="S6" s="52">
        <v>103</v>
      </c>
      <c r="T6" s="5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x14ac:dyDescent="0.25">
      <c r="A7" s="5" t="s">
        <v>51</v>
      </c>
      <c r="B7" s="23">
        <v>4</v>
      </c>
      <c r="C7" s="23">
        <v>4</v>
      </c>
      <c r="D7" s="49">
        <f t="shared" si="0"/>
        <v>1255</v>
      </c>
      <c r="E7" s="50">
        <v>84</v>
      </c>
      <c r="F7" s="52">
        <v>85</v>
      </c>
      <c r="G7" s="51">
        <v>88</v>
      </c>
      <c r="H7" s="52">
        <v>78</v>
      </c>
      <c r="I7" s="52">
        <v>76</v>
      </c>
      <c r="J7" s="52">
        <v>28</v>
      </c>
      <c r="K7" s="51">
        <v>90</v>
      </c>
      <c r="L7" s="52">
        <v>88</v>
      </c>
      <c r="M7" s="52">
        <v>94</v>
      </c>
      <c r="N7" s="52">
        <v>66</v>
      </c>
      <c r="O7" s="52">
        <v>65</v>
      </c>
      <c r="P7" s="52">
        <v>92</v>
      </c>
      <c r="Q7" s="52">
        <v>103</v>
      </c>
      <c r="R7" s="51">
        <v>111</v>
      </c>
      <c r="S7" s="54">
        <v>107</v>
      </c>
      <c r="T7" s="56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x14ac:dyDescent="0.25">
      <c r="A8" s="5" t="s">
        <v>48</v>
      </c>
      <c r="B8" s="23">
        <v>6</v>
      </c>
      <c r="C8" s="23">
        <v>5</v>
      </c>
      <c r="D8" s="49">
        <f t="shared" si="0"/>
        <v>1252</v>
      </c>
      <c r="E8" s="50">
        <v>89</v>
      </c>
      <c r="F8" s="53">
        <v>91</v>
      </c>
      <c r="G8" s="52">
        <v>64</v>
      </c>
      <c r="H8" s="52">
        <v>85</v>
      </c>
      <c r="I8" s="51">
        <v>100</v>
      </c>
      <c r="J8" s="54">
        <v>41</v>
      </c>
      <c r="K8" s="52">
        <v>79</v>
      </c>
      <c r="L8" s="52">
        <v>84</v>
      </c>
      <c r="M8" s="52">
        <v>104</v>
      </c>
      <c r="N8" s="52">
        <v>63</v>
      </c>
      <c r="O8" s="52">
        <v>71</v>
      </c>
      <c r="P8" s="52">
        <v>83</v>
      </c>
      <c r="Q8" s="52">
        <v>94</v>
      </c>
      <c r="R8" s="52">
        <v>94</v>
      </c>
      <c r="S8" s="55">
        <v>110</v>
      </c>
      <c r="T8" s="56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x14ac:dyDescent="0.25">
      <c r="A9" s="5" t="s">
        <v>68</v>
      </c>
      <c r="B9" s="23">
        <v>5</v>
      </c>
      <c r="C9" s="23">
        <v>6</v>
      </c>
      <c r="D9" s="49">
        <f t="shared" si="0"/>
        <v>1235</v>
      </c>
      <c r="E9" s="52">
        <v>94</v>
      </c>
      <c r="F9" s="52">
        <v>71</v>
      </c>
      <c r="G9" s="54">
        <v>84</v>
      </c>
      <c r="H9" s="52">
        <v>81</v>
      </c>
      <c r="I9" s="52">
        <v>74</v>
      </c>
      <c r="J9" s="52">
        <v>30</v>
      </c>
      <c r="K9" s="52">
        <v>80</v>
      </c>
      <c r="L9" s="52">
        <v>87</v>
      </c>
      <c r="M9" s="55">
        <v>109</v>
      </c>
      <c r="N9" s="52">
        <v>70</v>
      </c>
      <c r="O9" s="52">
        <v>76</v>
      </c>
      <c r="P9" s="51">
        <v>95</v>
      </c>
      <c r="Q9" s="52">
        <v>104</v>
      </c>
      <c r="R9" s="52">
        <v>90</v>
      </c>
      <c r="S9" s="52">
        <v>90</v>
      </c>
      <c r="T9" s="56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x14ac:dyDescent="0.25">
      <c r="A10" s="5" t="s">
        <v>49</v>
      </c>
      <c r="B10" s="23">
        <v>10</v>
      </c>
      <c r="C10" s="23">
        <v>6</v>
      </c>
      <c r="D10" s="49">
        <f t="shared" si="0"/>
        <v>1235</v>
      </c>
      <c r="E10" s="50">
        <v>94</v>
      </c>
      <c r="F10" s="52">
        <v>85</v>
      </c>
      <c r="G10" s="52">
        <v>79</v>
      </c>
      <c r="H10" s="52">
        <v>89</v>
      </c>
      <c r="I10" s="52">
        <v>66</v>
      </c>
      <c r="J10" s="52">
        <v>21</v>
      </c>
      <c r="K10" s="52">
        <v>83</v>
      </c>
      <c r="L10" s="52">
        <v>82</v>
      </c>
      <c r="M10" s="51">
        <v>106</v>
      </c>
      <c r="N10" s="52">
        <v>70</v>
      </c>
      <c r="O10" s="52">
        <v>60</v>
      </c>
      <c r="P10" s="52">
        <v>92</v>
      </c>
      <c r="Q10" s="52">
        <v>104</v>
      </c>
      <c r="R10" s="52">
        <v>95</v>
      </c>
      <c r="S10" s="51">
        <v>109</v>
      </c>
      <c r="T10" s="56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59" x14ac:dyDescent="0.25">
      <c r="A11" s="5" t="s">
        <v>64</v>
      </c>
      <c r="B11" s="23">
        <v>8</v>
      </c>
      <c r="C11" s="23">
        <v>8</v>
      </c>
      <c r="D11" s="57">
        <f t="shared" si="0"/>
        <v>1234</v>
      </c>
      <c r="E11" s="50">
        <v>89</v>
      </c>
      <c r="F11" s="52">
        <v>77</v>
      </c>
      <c r="G11" s="55">
        <v>95</v>
      </c>
      <c r="H11" s="51">
        <v>99</v>
      </c>
      <c r="I11" s="52">
        <v>78</v>
      </c>
      <c r="J11" s="52">
        <v>27</v>
      </c>
      <c r="K11" s="54">
        <v>85</v>
      </c>
      <c r="L11" s="52">
        <v>83</v>
      </c>
      <c r="M11" s="52">
        <v>98</v>
      </c>
      <c r="N11" s="52">
        <v>77</v>
      </c>
      <c r="O11" s="52">
        <v>60</v>
      </c>
      <c r="P11" s="52">
        <v>88</v>
      </c>
      <c r="Q11" s="52">
        <v>102</v>
      </c>
      <c r="R11" s="52">
        <v>81</v>
      </c>
      <c r="S11" s="52">
        <v>95</v>
      </c>
      <c r="T11" s="56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</row>
    <row r="12" spans="1:59" x14ac:dyDescent="0.25">
      <c r="A12" s="5" t="s">
        <v>67</v>
      </c>
      <c r="B12" s="23">
        <v>7</v>
      </c>
      <c r="C12" s="23">
        <v>8</v>
      </c>
      <c r="D12" s="49">
        <f t="shared" si="0"/>
        <v>1234</v>
      </c>
      <c r="E12" s="50">
        <v>82</v>
      </c>
      <c r="F12" s="52">
        <v>72</v>
      </c>
      <c r="G12" s="52">
        <v>76</v>
      </c>
      <c r="H12" s="54">
        <v>96</v>
      </c>
      <c r="I12" s="52">
        <v>78</v>
      </c>
      <c r="J12" s="52">
        <v>29</v>
      </c>
      <c r="K12" s="52">
        <v>83</v>
      </c>
      <c r="L12" s="52">
        <v>88</v>
      </c>
      <c r="M12" s="52">
        <v>101</v>
      </c>
      <c r="N12" s="55">
        <v>83</v>
      </c>
      <c r="O12" s="52">
        <v>77</v>
      </c>
      <c r="P12" s="52">
        <v>91</v>
      </c>
      <c r="Q12" s="52">
        <v>97</v>
      </c>
      <c r="R12" s="52">
        <v>88</v>
      </c>
      <c r="S12" s="52">
        <v>93</v>
      </c>
      <c r="T12" s="56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1:59" x14ac:dyDescent="0.25">
      <c r="A13" s="5" t="s">
        <v>50</v>
      </c>
      <c r="B13" s="23">
        <v>12</v>
      </c>
      <c r="C13" s="23">
        <v>10</v>
      </c>
      <c r="D13" s="49">
        <f t="shared" si="0"/>
        <v>1233</v>
      </c>
      <c r="E13" s="52">
        <v>95</v>
      </c>
      <c r="F13" s="52">
        <v>90</v>
      </c>
      <c r="G13" s="52">
        <v>76</v>
      </c>
      <c r="H13" s="52">
        <v>92</v>
      </c>
      <c r="I13" s="52">
        <v>77</v>
      </c>
      <c r="J13" s="52">
        <v>21</v>
      </c>
      <c r="K13" s="52">
        <v>77</v>
      </c>
      <c r="L13" s="52">
        <v>85</v>
      </c>
      <c r="M13" s="52">
        <v>101</v>
      </c>
      <c r="N13" s="52">
        <v>66</v>
      </c>
      <c r="O13" s="52">
        <v>67</v>
      </c>
      <c r="P13" s="52">
        <v>91</v>
      </c>
      <c r="Q13" s="53">
        <v>107</v>
      </c>
      <c r="R13" s="52">
        <v>80</v>
      </c>
      <c r="S13" s="53">
        <v>108</v>
      </c>
      <c r="T13" s="56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</row>
    <row r="14" spans="1:59" x14ac:dyDescent="0.25">
      <c r="A14" s="5" t="s">
        <v>56</v>
      </c>
      <c r="B14" s="23">
        <v>9</v>
      </c>
      <c r="C14" s="23">
        <v>11</v>
      </c>
      <c r="D14" s="49">
        <f t="shared" si="0"/>
        <v>1230</v>
      </c>
      <c r="E14" s="50">
        <v>91</v>
      </c>
      <c r="F14" s="52">
        <v>90</v>
      </c>
      <c r="G14" s="52">
        <v>69</v>
      </c>
      <c r="H14" s="52">
        <v>83</v>
      </c>
      <c r="I14" s="52">
        <v>74</v>
      </c>
      <c r="J14" s="52">
        <v>33</v>
      </c>
      <c r="K14" s="52">
        <v>64</v>
      </c>
      <c r="L14" s="52">
        <v>87</v>
      </c>
      <c r="M14" s="52">
        <v>100</v>
      </c>
      <c r="N14" s="51">
        <v>80</v>
      </c>
      <c r="O14" s="52">
        <v>76</v>
      </c>
      <c r="P14" s="52">
        <v>87</v>
      </c>
      <c r="Q14" s="52">
        <v>104</v>
      </c>
      <c r="R14" s="52">
        <v>89</v>
      </c>
      <c r="S14" s="52">
        <v>103</v>
      </c>
      <c r="T14" s="56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x14ac:dyDescent="0.25">
      <c r="A15" s="5" t="s">
        <v>53</v>
      </c>
      <c r="B15" s="23">
        <v>10</v>
      </c>
      <c r="C15" s="23">
        <v>11</v>
      </c>
      <c r="D15" s="49">
        <f t="shared" si="0"/>
        <v>1230</v>
      </c>
      <c r="E15" s="52">
        <v>89</v>
      </c>
      <c r="F15" s="53">
        <v>91</v>
      </c>
      <c r="G15" s="53">
        <v>87</v>
      </c>
      <c r="H15" s="52">
        <v>82</v>
      </c>
      <c r="I15" s="52">
        <v>71</v>
      </c>
      <c r="J15" s="52">
        <v>23</v>
      </c>
      <c r="K15" s="52">
        <v>74</v>
      </c>
      <c r="L15" s="52">
        <v>80</v>
      </c>
      <c r="M15" s="52">
        <v>97</v>
      </c>
      <c r="N15" s="52">
        <v>72</v>
      </c>
      <c r="O15" s="51">
        <v>81</v>
      </c>
      <c r="P15" s="52">
        <v>88</v>
      </c>
      <c r="Q15" s="52">
        <v>101</v>
      </c>
      <c r="R15" s="52">
        <v>90</v>
      </c>
      <c r="S15" s="52">
        <v>104</v>
      </c>
      <c r="T15" s="56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</row>
    <row r="16" spans="1:59" x14ac:dyDescent="0.25">
      <c r="A16" s="5" t="s">
        <v>52</v>
      </c>
      <c r="B16" s="23">
        <v>14</v>
      </c>
      <c r="C16" s="23">
        <v>13</v>
      </c>
      <c r="D16" s="49">
        <f t="shared" si="0"/>
        <v>1224</v>
      </c>
      <c r="E16" s="53">
        <v>96</v>
      </c>
      <c r="F16" s="52">
        <v>82</v>
      </c>
      <c r="G16" s="52">
        <v>69</v>
      </c>
      <c r="H16" s="52">
        <v>89</v>
      </c>
      <c r="I16" s="52">
        <v>71</v>
      </c>
      <c r="J16" s="52">
        <v>27</v>
      </c>
      <c r="K16" s="52">
        <v>80</v>
      </c>
      <c r="L16" s="54">
        <v>89</v>
      </c>
      <c r="M16" s="52">
        <v>99</v>
      </c>
      <c r="N16" s="52">
        <v>69</v>
      </c>
      <c r="O16" s="52">
        <v>60</v>
      </c>
      <c r="P16" s="52">
        <v>89</v>
      </c>
      <c r="Q16" s="52">
        <v>104</v>
      </c>
      <c r="R16" s="52">
        <v>93</v>
      </c>
      <c r="S16" s="54">
        <v>107</v>
      </c>
      <c r="T16" s="5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1:59" x14ac:dyDescent="0.25">
      <c r="A17" s="5" t="s">
        <v>54</v>
      </c>
      <c r="B17" s="23">
        <v>15</v>
      </c>
      <c r="C17" s="23">
        <v>14</v>
      </c>
      <c r="D17" s="49">
        <f t="shared" si="0"/>
        <v>1220</v>
      </c>
      <c r="E17" s="50">
        <v>86</v>
      </c>
      <c r="F17" s="52">
        <v>84</v>
      </c>
      <c r="G17" s="52">
        <v>76</v>
      </c>
      <c r="H17" s="52">
        <v>91</v>
      </c>
      <c r="I17" s="52">
        <v>71</v>
      </c>
      <c r="J17" s="52">
        <v>34</v>
      </c>
      <c r="K17" s="52">
        <v>59</v>
      </c>
      <c r="L17" s="52">
        <v>82</v>
      </c>
      <c r="M17" s="53">
        <v>105</v>
      </c>
      <c r="N17" s="52">
        <v>70</v>
      </c>
      <c r="O17" s="52">
        <v>67</v>
      </c>
      <c r="P17" s="52">
        <v>80</v>
      </c>
      <c r="Q17" s="55">
        <v>115</v>
      </c>
      <c r="R17" s="52">
        <v>96</v>
      </c>
      <c r="S17" s="52">
        <v>104</v>
      </c>
      <c r="T17" s="56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</row>
    <row r="18" spans="1:59" x14ac:dyDescent="0.25">
      <c r="A18" s="5" t="s">
        <v>70</v>
      </c>
      <c r="B18" s="23">
        <v>12</v>
      </c>
      <c r="C18" s="23">
        <v>15</v>
      </c>
      <c r="D18" s="49">
        <f t="shared" si="0"/>
        <v>1213</v>
      </c>
      <c r="E18" s="50">
        <v>62</v>
      </c>
      <c r="F18" s="52">
        <v>88</v>
      </c>
      <c r="G18" s="52">
        <v>78</v>
      </c>
      <c r="H18" s="52">
        <v>75</v>
      </c>
      <c r="I18" s="52">
        <v>80</v>
      </c>
      <c r="J18" s="55">
        <v>48</v>
      </c>
      <c r="K18" s="55">
        <v>91</v>
      </c>
      <c r="L18" s="52">
        <v>85</v>
      </c>
      <c r="M18" s="52">
        <v>97</v>
      </c>
      <c r="N18" s="52">
        <v>75</v>
      </c>
      <c r="O18" s="52">
        <v>71</v>
      </c>
      <c r="P18" s="52">
        <v>89</v>
      </c>
      <c r="Q18" s="52">
        <v>92</v>
      </c>
      <c r="R18" s="52">
        <v>94</v>
      </c>
      <c r="S18" s="52">
        <v>88</v>
      </c>
      <c r="T18" s="56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</row>
    <row r="19" spans="1:59" x14ac:dyDescent="0.25">
      <c r="A19" s="5" t="s">
        <v>57</v>
      </c>
      <c r="B19" s="23">
        <v>17</v>
      </c>
      <c r="C19" s="23">
        <v>16</v>
      </c>
      <c r="D19" s="49">
        <f t="shared" si="0"/>
        <v>1207</v>
      </c>
      <c r="E19" s="50">
        <v>85</v>
      </c>
      <c r="F19" s="52">
        <v>71</v>
      </c>
      <c r="G19" s="52">
        <v>67</v>
      </c>
      <c r="H19" s="52">
        <v>84</v>
      </c>
      <c r="I19" s="52">
        <v>77</v>
      </c>
      <c r="J19" s="52">
        <v>33</v>
      </c>
      <c r="K19" s="52">
        <v>68</v>
      </c>
      <c r="L19" s="53">
        <v>92</v>
      </c>
      <c r="M19" s="52">
        <v>98</v>
      </c>
      <c r="N19" s="52">
        <v>64</v>
      </c>
      <c r="O19" s="55">
        <v>81</v>
      </c>
      <c r="P19" s="51">
        <v>95</v>
      </c>
      <c r="Q19" s="52">
        <v>106</v>
      </c>
      <c r="R19" s="52">
        <v>83</v>
      </c>
      <c r="S19" s="52">
        <v>103</v>
      </c>
      <c r="T19" s="56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</row>
    <row r="20" spans="1:59" x14ac:dyDescent="0.25">
      <c r="A20" s="5" t="s">
        <v>62</v>
      </c>
      <c r="B20" s="23">
        <v>16</v>
      </c>
      <c r="C20" s="23">
        <v>17</v>
      </c>
      <c r="D20" s="49">
        <f t="shared" si="0"/>
        <v>1204</v>
      </c>
      <c r="E20" s="51">
        <v>97</v>
      </c>
      <c r="F20" s="52">
        <v>82</v>
      </c>
      <c r="G20" s="52">
        <v>68</v>
      </c>
      <c r="H20" s="52">
        <v>80</v>
      </c>
      <c r="I20" s="55">
        <v>102</v>
      </c>
      <c r="J20" s="52">
        <v>24</v>
      </c>
      <c r="K20" s="52">
        <v>66</v>
      </c>
      <c r="L20" s="52">
        <v>85</v>
      </c>
      <c r="M20" s="52">
        <v>81</v>
      </c>
      <c r="N20" s="52">
        <v>77</v>
      </c>
      <c r="O20" s="52">
        <v>67</v>
      </c>
      <c r="P20" s="52">
        <v>90</v>
      </c>
      <c r="Q20" s="53">
        <v>107</v>
      </c>
      <c r="R20" s="52">
        <v>80</v>
      </c>
      <c r="S20" s="52">
        <v>98</v>
      </c>
      <c r="T20" s="56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</row>
    <row r="21" spans="1:59" x14ac:dyDescent="0.25">
      <c r="A21" s="5" t="s">
        <v>65</v>
      </c>
      <c r="B21" s="23">
        <v>19</v>
      </c>
      <c r="C21" s="23">
        <v>18</v>
      </c>
      <c r="D21" s="49">
        <f t="shared" si="0"/>
        <v>1187</v>
      </c>
      <c r="E21" s="50">
        <v>84</v>
      </c>
      <c r="F21" s="52">
        <v>51</v>
      </c>
      <c r="G21" s="52">
        <v>77</v>
      </c>
      <c r="H21" s="52">
        <v>91</v>
      </c>
      <c r="I21" s="53">
        <v>85</v>
      </c>
      <c r="J21" s="52">
        <v>27</v>
      </c>
      <c r="K21" s="52">
        <v>68</v>
      </c>
      <c r="L21" s="52">
        <v>86</v>
      </c>
      <c r="M21" s="52">
        <v>98</v>
      </c>
      <c r="N21" s="53">
        <v>78</v>
      </c>
      <c r="O21" s="52">
        <v>67</v>
      </c>
      <c r="P21" s="52">
        <v>93</v>
      </c>
      <c r="Q21" s="52">
        <v>94</v>
      </c>
      <c r="R21" s="52">
        <v>93</v>
      </c>
      <c r="S21" s="52">
        <v>95</v>
      </c>
      <c r="T21" s="56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</row>
    <row r="22" spans="1:59" x14ac:dyDescent="0.25">
      <c r="A22" s="5" t="s">
        <v>69</v>
      </c>
      <c r="B22" s="23">
        <v>18</v>
      </c>
      <c r="C22" s="23">
        <v>19</v>
      </c>
      <c r="D22" s="49">
        <f t="shared" si="0"/>
        <v>1183</v>
      </c>
      <c r="E22" s="58">
        <v>96</v>
      </c>
      <c r="F22" s="52">
        <v>82</v>
      </c>
      <c r="G22" s="52">
        <v>77</v>
      </c>
      <c r="H22" s="52">
        <v>89</v>
      </c>
      <c r="I22" s="52">
        <v>59</v>
      </c>
      <c r="J22" s="52">
        <v>30</v>
      </c>
      <c r="K22" s="52">
        <v>78</v>
      </c>
      <c r="L22" s="52">
        <v>85</v>
      </c>
      <c r="M22" s="52">
        <v>98</v>
      </c>
      <c r="N22" s="52">
        <v>65</v>
      </c>
      <c r="O22" s="52">
        <v>77</v>
      </c>
      <c r="P22" s="52">
        <v>82</v>
      </c>
      <c r="Q22" s="52">
        <v>89</v>
      </c>
      <c r="R22" s="52">
        <v>86</v>
      </c>
      <c r="S22" s="52">
        <v>90</v>
      </c>
      <c r="T22" s="56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</row>
    <row r="23" spans="1:59" x14ac:dyDescent="0.25">
      <c r="A23" s="5" t="s">
        <v>71</v>
      </c>
      <c r="B23" s="23">
        <v>20</v>
      </c>
      <c r="C23" s="23">
        <v>20</v>
      </c>
      <c r="D23" s="49">
        <f t="shared" si="0"/>
        <v>1177</v>
      </c>
      <c r="E23" s="50">
        <v>91</v>
      </c>
      <c r="F23" s="52">
        <v>77</v>
      </c>
      <c r="G23" s="52">
        <v>80</v>
      </c>
      <c r="H23" s="52">
        <v>76</v>
      </c>
      <c r="I23" s="52">
        <v>74</v>
      </c>
      <c r="J23" s="52">
        <v>35</v>
      </c>
      <c r="K23" s="52">
        <v>78</v>
      </c>
      <c r="L23" s="52">
        <v>86</v>
      </c>
      <c r="M23" s="52">
        <v>102</v>
      </c>
      <c r="N23" s="53">
        <v>78</v>
      </c>
      <c r="O23" s="52">
        <v>68</v>
      </c>
      <c r="P23" s="52">
        <v>84</v>
      </c>
      <c r="Q23" s="52">
        <v>97</v>
      </c>
      <c r="R23" s="52">
        <v>65</v>
      </c>
      <c r="S23" s="52">
        <v>86</v>
      </c>
      <c r="T23" s="56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</row>
    <row r="24" spans="1:59" x14ac:dyDescent="0.25">
      <c r="A24" s="5" t="s">
        <v>73</v>
      </c>
      <c r="B24" s="23">
        <v>21</v>
      </c>
      <c r="C24" s="23">
        <v>21</v>
      </c>
      <c r="D24" s="49">
        <f t="shared" si="0"/>
        <v>1165</v>
      </c>
      <c r="E24" s="59">
        <v>102</v>
      </c>
      <c r="F24" s="52">
        <v>82</v>
      </c>
      <c r="G24" s="52">
        <v>80</v>
      </c>
      <c r="H24" s="52">
        <v>72</v>
      </c>
      <c r="I24" s="52">
        <v>67</v>
      </c>
      <c r="J24" s="52">
        <v>34</v>
      </c>
      <c r="K24" s="52">
        <v>78</v>
      </c>
      <c r="L24" s="52">
        <v>75</v>
      </c>
      <c r="M24" s="52">
        <v>97</v>
      </c>
      <c r="N24" s="52">
        <v>76</v>
      </c>
      <c r="O24" s="52">
        <v>62</v>
      </c>
      <c r="P24" s="52">
        <v>73</v>
      </c>
      <c r="Q24" s="52">
        <v>105</v>
      </c>
      <c r="R24" s="52">
        <v>83</v>
      </c>
      <c r="S24" s="52">
        <v>79</v>
      </c>
      <c r="T24" s="56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</row>
    <row r="25" spans="1:59" x14ac:dyDescent="0.25">
      <c r="A25" s="5" t="s">
        <v>66</v>
      </c>
      <c r="B25" s="23">
        <v>22</v>
      </c>
      <c r="C25" s="23">
        <v>21</v>
      </c>
      <c r="D25" s="49">
        <f t="shared" si="0"/>
        <v>1165</v>
      </c>
      <c r="E25" s="50">
        <v>76</v>
      </c>
      <c r="F25" s="52">
        <v>65</v>
      </c>
      <c r="G25" s="52">
        <v>65</v>
      </c>
      <c r="H25" s="52">
        <v>94</v>
      </c>
      <c r="I25" s="52">
        <v>59</v>
      </c>
      <c r="J25" s="53">
        <v>42</v>
      </c>
      <c r="K25" s="52">
        <v>80</v>
      </c>
      <c r="L25" s="52">
        <v>80</v>
      </c>
      <c r="M25" s="52">
        <v>104</v>
      </c>
      <c r="N25" s="52">
        <v>53</v>
      </c>
      <c r="O25" s="52">
        <v>60</v>
      </c>
      <c r="P25" s="55">
        <v>96</v>
      </c>
      <c r="Q25" s="52">
        <v>106</v>
      </c>
      <c r="R25" s="52">
        <v>90</v>
      </c>
      <c r="S25" s="52">
        <v>95</v>
      </c>
      <c r="T25" s="56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</row>
    <row r="26" spans="1:59" x14ac:dyDescent="0.25">
      <c r="A26" s="5" t="s">
        <v>61</v>
      </c>
      <c r="B26" s="23">
        <v>23</v>
      </c>
      <c r="C26" s="23">
        <v>23</v>
      </c>
      <c r="D26" s="49">
        <f t="shared" si="0"/>
        <v>1164</v>
      </c>
      <c r="E26" s="50">
        <v>82</v>
      </c>
      <c r="F26" s="52">
        <v>77</v>
      </c>
      <c r="G26" s="52">
        <v>76</v>
      </c>
      <c r="H26" s="52">
        <v>85</v>
      </c>
      <c r="I26" s="52">
        <v>55</v>
      </c>
      <c r="J26" s="52">
        <v>32</v>
      </c>
      <c r="K26" s="52">
        <v>69</v>
      </c>
      <c r="L26" s="55">
        <v>94</v>
      </c>
      <c r="M26" s="52">
        <v>100</v>
      </c>
      <c r="N26" s="52">
        <v>65</v>
      </c>
      <c r="O26" s="52">
        <v>73</v>
      </c>
      <c r="P26" s="52">
        <v>87</v>
      </c>
      <c r="Q26" s="52">
        <v>98</v>
      </c>
      <c r="R26" s="52">
        <v>71</v>
      </c>
      <c r="S26" s="52">
        <v>100</v>
      </c>
      <c r="T26" s="5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</row>
    <row r="27" spans="1:59" x14ac:dyDescent="0.25">
      <c r="A27" s="5" t="s">
        <v>58</v>
      </c>
      <c r="B27" s="23">
        <v>26</v>
      </c>
      <c r="C27" s="23">
        <v>24</v>
      </c>
      <c r="D27" s="49">
        <f t="shared" si="0"/>
        <v>1141</v>
      </c>
      <c r="E27" s="52">
        <v>88</v>
      </c>
      <c r="F27" s="52">
        <v>82</v>
      </c>
      <c r="G27" s="52">
        <v>75</v>
      </c>
      <c r="H27" s="52">
        <v>66</v>
      </c>
      <c r="I27" s="52">
        <v>76</v>
      </c>
      <c r="J27" s="52">
        <v>25</v>
      </c>
      <c r="K27" s="52">
        <v>53</v>
      </c>
      <c r="L27" s="52">
        <v>71</v>
      </c>
      <c r="M27" s="52">
        <v>99</v>
      </c>
      <c r="N27" s="52">
        <v>63</v>
      </c>
      <c r="O27" s="52">
        <v>75</v>
      </c>
      <c r="P27" s="52">
        <v>79</v>
      </c>
      <c r="Q27" s="52">
        <v>102</v>
      </c>
      <c r="R27" s="52">
        <v>84</v>
      </c>
      <c r="S27" s="52">
        <v>103</v>
      </c>
      <c r="T27" s="56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</row>
    <row r="28" spans="1:59" x14ac:dyDescent="0.25">
      <c r="A28" s="5" t="s">
        <v>63</v>
      </c>
      <c r="B28" s="23">
        <v>24</v>
      </c>
      <c r="C28" s="23">
        <v>25</v>
      </c>
      <c r="D28" s="49">
        <f t="shared" si="0"/>
        <v>1140</v>
      </c>
      <c r="E28" s="50">
        <v>61</v>
      </c>
      <c r="F28" s="52">
        <v>73</v>
      </c>
      <c r="G28" s="52">
        <v>72</v>
      </c>
      <c r="H28" s="52">
        <v>93</v>
      </c>
      <c r="I28" s="52">
        <v>69</v>
      </c>
      <c r="J28" s="52">
        <v>39</v>
      </c>
      <c r="K28" s="52">
        <v>45</v>
      </c>
      <c r="L28" s="52">
        <v>82</v>
      </c>
      <c r="M28" s="52">
        <v>103</v>
      </c>
      <c r="N28" s="52">
        <v>66</v>
      </c>
      <c r="O28" s="52">
        <v>73</v>
      </c>
      <c r="P28" s="52">
        <v>87</v>
      </c>
      <c r="Q28" s="52">
        <v>92</v>
      </c>
      <c r="R28" s="52">
        <v>87</v>
      </c>
      <c r="S28" s="52">
        <v>98</v>
      </c>
      <c r="T28" s="56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</row>
    <row r="29" spans="1:59" x14ac:dyDescent="0.25">
      <c r="A29" s="5" t="s">
        <v>72</v>
      </c>
      <c r="B29" s="23">
        <v>25</v>
      </c>
      <c r="C29" s="23">
        <v>26</v>
      </c>
      <c r="D29" s="49">
        <f t="shared" si="0"/>
        <v>1121</v>
      </c>
      <c r="E29" s="50">
        <v>86</v>
      </c>
      <c r="F29" s="52">
        <v>84</v>
      </c>
      <c r="G29" s="52">
        <v>65</v>
      </c>
      <c r="H29" s="52">
        <v>83</v>
      </c>
      <c r="I29" s="52">
        <v>74</v>
      </c>
      <c r="J29" s="52">
        <v>35</v>
      </c>
      <c r="K29" s="52">
        <v>69</v>
      </c>
      <c r="L29" s="52">
        <v>77</v>
      </c>
      <c r="M29" s="52">
        <v>104</v>
      </c>
      <c r="N29" s="52">
        <v>47</v>
      </c>
      <c r="O29" s="52">
        <v>52</v>
      </c>
      <c r="P29" s="52">
        <v>82</v>
      </c>
      <c r="Q29" s="52">
        <v>89</v>
      </c>
      <c r="R29" s="52">
        <v>94</v>
      </c>
      <c r="S29" s="52">
        <v>80</v>
      </c>
      <c r="T29" s="56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</row>
    <row r="30" spans="1:59" x14ac:dyDescent="0.25">
      <c r="A30"/>
      <c r="B30" s="60"/>
      <c r="C30" s="60"/>
      <c r="D30" s="61">
        <f t="shared" ref="D30:T30" si="1">SUM(D4:D29)</f>
        <v>31488</v>
      </c>
      <c r="E30" s="61">
        <f t="shared" si="1"/>
        <v>2270</v>
      </c>
      <c r="F30" s="61">
        <f t="shared" si="1"/>
        <v>2104</v>
      </c>
      <c r="G30" s="61">
        <f t="shared" si="1"/>
        <v>1974</v>
      </c>
      <c r="H30" s="61">
        <f t="shared" si="1"/>
        <v>2256</v>
      </c>
      <c r="I30" s="61">
        <f t="shared" si="1"/>
        <v>1945</v>
      </c>
      <c r="J30" s="61">
        <f t="shared" si="1"/>
        <v>826</v>
      </c>
      <c r="K30" s="61">
        <f t="shared" si="1"/>
        <v>1942</v>
      </c>
      <c r="L30" s="61">
        <f t="shared" si="1"/>
        <v>2200</v>
      </c>
      <c r="M30" s="61">
        <f t="shared" si="1"/>
        <v>2590</v>
      </c>
      <c r="N30" s="61">
        <f t="shared" si="1"/>
        <v>1804</v>
      </c>
      <c r="O30" s="61">
        <f t="shared" si="1"/>
        <v>1811</v>
      </c>
      <c r="P30" s="61">
        <f t="shared" si="1"/>
        <v>2275</v>
      </c>
      <c r="Q30" s="61">
        <f t="shared" si="1"/>
        <v>2613</v>
      </c>
      <c r="R30" s="61">
        <f t="shared" si="1"/>
        <v>2328</v>
      </c>
      <c r="S30" s="61">
        <f t="shared" si="1"/>
        <v>2550</v>
      </c>
      <c r="T30" s="61">
        <f t="shared" si="1"/>
        <v>0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</row>
    <row r="31" spans="1:59" x14ac:dyDescent="0.25">
      <c r="A31"/>
      <c r="B31" s="60"/>
      <c r="C31" s="60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</row>
    <row r="32" spans="1:59" x14ac:dyDescent="0.25">
      <c r="A32"/>
      <c r="B32" s="60"/>
      <c r="C32" s="60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</row>
    <row r="33" spans="1:59" x14ac:dyDescent="0.25">
      <c r="A33"/>
      <c r="B33" s="60"/>
      <c r="C33" s="60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</row>
    <row r="34" spans="1:59" x14ac:dyDescent="0.25">
      <c r="A34"/>
      <c r="B34" s="60"/>
      <c r="C34" s="60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</row>
    <row r="35" spans="1:59" x14ac:dyDescent="0.25">
      <c r="A35"/>
      <c r="B35" s="60"/>
      <c r="C35" s="60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</row>
    <row r="36" spans="1:59" x14ac:dyDescent="0.25">
      <c r="A36"/>
      <c r="B36" s="60"/>
      <c r="C36" s="60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</row>
    <row r="37" spans="1:59" x14ac:dyDescent="0.25">
      <c r="A37"/>
      <c r="B37" s="60"/>
      <c r="C37" s="60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</row>
    <row r="38" spans="1:59" x14ac:dyDescent="0.25">
      <c r="A38"/>
      <c r="B38" s="60"/>
      <c r="C38" s="60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</row>
    <row r="39" spans="1:59" x14ac:dyDescent="0.25">
      <c r="A39"/>
      <c r="B39" s="60"/>
      <c r="C39" s="60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</row>
    <row r="40" spans="1:59" x14ac:dyDescent="0.25">
      <c r="A40"/>
      <c r="B40" s="60"/>
      <c r="C40" s="6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</row>
    <row r="41" spans="1:59" x14ac:dyDescent="0.25">
      <c r="A41"/>
      <c r="B41" s="60"/>
      <c r="C41" s="60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</row>
    <row r="42" spans="1:59" x14ac:dyDescent="0.25">
      <c r="A42"/>
      <c r="B42" s="60"/>
      <c r="C42" s="60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</row>
    <row r="43" spans="1:59" x14ac:dyDescent="0.25">
      <c r="A43"/>
      <c r="B43" s="60"/>
      <c r="C43" s="60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</row>
    <row r="44" spans="1:59" x14ac:dyDescent="0.25">
      <c r="A44"/>
      <c r="B44" s="60"/>
      <c r="C44" s="60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</row>
  </sheetData>
  <phoneticPr fontId="0" type="noConversion"/>
  <pageMargins left="0.48" right="0.12" top="1" bottom="1" header="0.5" footer="0.5"/>
  <pageSetup scale="86" orientation="landscape" horizontalDpi="300" verticalDpi="300" r:id="rId1"/>
  <headerFooter alignWithMargins="0">
    <oddFooter>&amp;C&amp;F 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3"/>
  <sheetViews>
    <sheetView zoomScale="90" workbookViewId="0"/>
  </sheetViews>
  <sheetFormatPr defaultColWidth="9.109375" defaultRowHeight="13.2" x14ac:dyDescent="0.25"/>
  <cols>
    <col min="1" max="1" width="12.33203125" style="62" customWidth="1"/>
    <col min="2" max="2" width="11.109375" style="62" bestFit="1" customWidth="1"/>
    <col min="3" max="7" width="8.44140625" style="63" bestFit="1" customWidth="1"/>
    <col min="8" max="8" width="8.44140625" style="63" customWidth="1"/>
    <col min="9" max="9" width="8.5546875" style="63" bestFit="1" customWidth="1"/>
    <col min="10" max="18" width="8.44140625" style="63" bestFit="1" customWidth="1"/>
    <col min="19" max="19" width="6.44140625" style="63" customWidth="1"/>
    <col min="20" max="20" width="10" style="63" bestFit="1" customWidth="1"/>
    <col min="21" max="21" width="8.5546875" style="63" bestFit="1" customWidth="1"/>
    <col min="22" max="22" width="7" style="63" bestFit="1" customWidth="1"/>
    <col min="23" max="45" width="9.109375" style="63"/>
    <col min="46" max="16384" width="9.109375" style="62"/>
  </cols>
  <sheetData>
    <row r="1" spans="1:33" x14ac:dyDescent="0.25">
      <c r="A1" s="62" t="s">
        <v>96</v>
      </c>
    </row>
    <row r="3" spans="1:33" x14ac:dyDescent="0.25">
      <c r="B3" s="64" t="s">
        <v>79</v>
      </c>
      <c r="C3" s="65" t="s">
        <v>80</v>
      </c>
      <c r="D3" s="65" t="s">
        <v>81</v>
      </c>
      <c r="E3" s="65" t="s">
        <v>82</v>
      </c>
      <c r="F3" s="65" t="s">
        <v>83</v>
      </c>
      <c r="G3" s="65" t="s">
        <v>84</v>
      </c>
      <c r="H3" s="66" t="s">
        <v>97</v>
      </c>
      <c r="I3" s="65" t="s">
        <v>85</v>
      </c>
      <c r="J3" s="65" t="s">
        <v>86</v>
      </c>
      <c r="K3" s="65" t="s">
        <v>87</v>
      </c>
      <c r="L3" s="65" t="s">
        <v>88</v>
      </c>
      <c r="M3" s="65" t="s">
        <v>89</v>
      </c>
      <c r="N3" s="65" t="s">
        <v>90</v>
      </c>
      <c r="O3" s="65" t="s">
        <v>91</v>
      </c>
      <c r="P3" s="65" t="s">
        <v>92</v>
      </c>
      <c r="Q3" s="65" t="s">
        <v>93</v>
      </c>
      <c r="R3" s="65" t="s">
        <v>94</v>
      </c>
      <c r="S3" s="65" t="s">
        <v>95</v>
      </c>
      <c r="T3" s="65" t="s">
        <v>98</v>
      </c>
      <c r="U3" s="65" t="s">
        <v>99</v>
      </c>
      <c r="V3" s="65" t="s">
        <v>100</v>
      </c>
    </row>
    <row r="4" spans="1:33" x14ac:dyDescent="0.25">
      <c r="A4" s="1" t="s">
        <v>55</v>
      </c>
      <c r="B4" s="67">
        <f t="shared" ref="B4:B30" si="0">SUM(C4:V4)</f>
        <v>282.5</v>
      </c>
      <c r="C4" s="68"/>
      <c r="D4" s="68">
        <v>70</v>
      </c>
      <c r="E4" s="68"/>
      <c r="F4" s="68">
        <v>70</v>
      </c>
      <c r="G4" s="68"/>
      <c r="H4" s="68">
        <v>10</v>
      </c>
      <c r="I4" s="68"/>
      <c r="J4" s="68">
        <v>35</v>
      </c>
      <c r="K4" s="68">
        <v>62.5</v>
      </c>
      <c r="L4" s="68"/>
      <c r="M4" s="68"/>
      <c r="N4" s="68"/>
      <c r="O4" s="68"/>
      <c r="P4" s="68"/>
      <c r="Q4" s="68">
        <v>35</v>
      </c>
      <c r="R4" s="68"/>
      <c r="S4" s="68"/>
      <c r="T4" s="68"/>
      <c r="U4" s="68"/>
      <c r="V4" s="68"/>
      <c r="W4" s="68"/>
      <c r="X4" s="69"/>
      <c r="Y4" s="69"/>
      <c r="Z4" s="69"/>
    </row>
    <row r="5" spans="1:33" x14ac:dyDescent="0.25">
      <c r="A5" s="1" t="s">
        <v>60</v>
      </c>
      <c r="B5" s="67">
        <f t="shared" si="0"/>
        <v>275</v>
      </c>
      <c r="C5" s="68"/>
      <c r="D5" s="68">
        <v>55</v>
      </c>
      <c r="E5" s="68"/>
      <c r="F5" s="68">
        <v>35</v>
      </c>
      <c r="G5" s="68">
        <v>20</v>
      </c>
      <c r="H5" s="68">
        <v>10</v>
      </c>
      <c r="I5" s="68"/>
      <c r="J5" s="68"/>
      <c r="K5" s="68">
        <v>10</v>
      </c>
      <c r="L5" s="68"/>
      <c r="M5" s="68"/>
      <c r="N5" s="68">
        <v>20</v>
      </c>
      <c r="O5" s="68"/>
      <c r="P5" s="68">
        <v>55</v>
      </c>
      <c r="Q5" s="68">
        <v>70</v>
      </c>
      <c r="R5" s="68"/>
      <c r="S5" s="68"/>
      <c r="T5" s="68"/>
      <c r="U5" s="68"/>
      <c r="V5" s="68"/>
      <c r="W5" s="68"/>
    </row>
    <row r="6" spans="1:33" x14ac:dyDescent="0.25">
      <c r="A6" s="1" t="s">
        <v>48</v>
      </c>
      <c r="B6" s="67">
        <f t="shared" si="0"/>
        <v>182.5</v>
      </c>
      <c r="C6" s="68"/>
      <c r="D6" s="68">
        <v>27.5</v>
      </c>
      <c r="E6" s="68"/>
      <c r="F6" s="68"/>
      <c r="G6" s="68">
        <v>55</v>
      </c>
      <c r="H6" s="68">
        <v>10</v>
      </c>
      <c r="I6" s="68">
        <v>20</v>
      </c>
      <c r="J6" s="68"/>
      <c r="K6" s="68"/>
      <c r="L6" s="68"/>
      <c r="M6" s="68"/>
      <c r="N6" s="68"/>
      <c r="O6" s="68"/>
      <c r="P6" s="68"/>
      <c r="Q6" s="68"/>
      <c r="R6" s="68">
        <v>70</v>
      </c>
      <c r="S6" s="68"/>
      <c r="T6" s="68"/>
      <c r="U6" s="68"/>
      <c r="V6" s="68"/>
      <c r="W6" s="68"/>
    </row>
    <row r="7" spans="1:33" x14ac:dyDescent="0.25">
      <c r="A7" s="1" t="s">
        <v>51</v>
      </c>
      <c r="B7" s="67">
        <f t="shared" si="0"/>
        <v>175</v>
      </c>
      <c r="C7" s="68"/>
      <c r="D7" s="68"/>
      <c r="E7" s="68">
        <v>55</v>
      </c>
      <c r="F7" s="68"/>
      <c r="G7" s="68"/>
      <c r="H7" s="68"/>
      <c r="I7" s="68"/>
      <c r="J7" s="68">
        <v>55</v>
      </c>
      <c r="K7" s="68"/>
      <c r="L7" s="68"/>
      <c r="M7" s="68"/>
      <c r="N7" s="68"/>
      <c r="O7" s="68"/>
      <c r="P7" s="68"/>
      <c r="Q7" s="68">
        <v>55</v>
      </c>
      <c r="R7" s="68">
        <v>10</v>
      </c>
      <c r="S7" s="68"/>
      <c r="T7" s="68"/>
      <c r="U7" s="68"/>
      <c r="V7" s="68"/>
      <c r="W7" s="68"/>
    </row>
    <row r="8" spans="1:33" x14ac:dyDescent="0.25">
      <c r="A8" s="1" t="s">
        <v>59</v>
      </c>
      <c r="B8" s="67">
        <f t="shared" si="0"/>
        <v>165.82999999999998</v>
      </c>
      <c r="C8" s="68"/>
      <c r="D8" s="68"/>
      <c r="E8" s="68"/>
      <c r="F8" s="68"/>
      <c r="G8" s="68"/>
      <c r="H8" s="68"/>
      <c r="I8" s="68">
        <v>55</v>
      </c>
      <c r="J8" s="68"/>
      <c r="K8" s="68"/>
      <c r="L8" s="68">
        <v>27.5</v>
      </c>
      <c r="M8" s="68"/>
      <c r="N8" s="68">
        <v>35</v>
      </c>
      <c r="O8" s="68">
        <v>10</v>
      </c>
      <c r="P8" s="68">
        <f>ROUND((30+25)/3,2)</f>
        <v>18.329999999999998</v>
      </c>
      <c r="Q8" s="68">
        <v>20</v>
      </c>
      <c r="R8" s="68"/>
      <c r="S8" s="68"/>
      <c r="T8" s="68"/>
      <c r="U8" s="68"/>
      <c r="V8" s="68"/>
      <c r="W8" s="68"/>
    </row>
    <row r="9" spans="1:33" x14ac:dyDescent="0.25">
      <c r="A9" s="1" t="s">
        <v>57</v>
      </c>
      <c r="B9" s="67">
        <f t="shared" si="0"/>
        <v>160</v>
      </c>
      <c r="C9" s="68"/>
      <c r="D9" s="68"/>
      <c r="E9" s="68"/>
      <c r="F9" s="68"/>
      <c r="G9" s="68"/>
      <c r="H9" s="68">
        <v>10</v>
      </c>
      <c r="I9" s="68"/>
      <c r="J9" s="68"/>
      <c r="K9" s="68">
        <v>35</v>
      </c>
      <c r="L9" s="68"/>
      <c r="M9" s="68"/>
      <c r="N9" s="68">
        <v>70</v>
      </c>
      <c r="O9" s="68">
        <v>45</v>
      </c>
      <c r="P9" s="68"/>
      <c r="Q9" s="68"/>
      <c r="R9" s="68"/>
      <c r="S9" s="68"/>
      <c r="T9" s="68"/>
      <c r="U9" s="68"/>
      <c r="V9" s="68"/>
      <c r="W9" s="68"/>
      <c r="AD9" s="70"/>
      <c r="AE9" s="70"/>
      <c r="AF9" s="70"/>
      <c r="AG9" s="70"/>
    </row>
    <row r="10" spans="1:33" x14ac:dyDescent="0.25">
      <c r="A10" s="1" t="s">
        <v>64</v>
      </c>
      <c r="B10" s="67">
        <f t="shared" si="0"/>
        <v>155</v>
      </c>
      <c r="C10" s="68"/>
      <c r="D10" s="68"/>
      <c r="E10" s="68">
        <v>70</v>
      </c>
      <c r="F10" s="68">
        <v>55</v>
      </c>
      <c r="G10" s="68"/>
      <c r="H10" s="68">
        <v>10</v>
      </c>
      <c r="I10" s="68"/>
      <c r="J10" s="68">
        <v>20</v>
      </c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</row>
    <row r="11" spans="1:33" x14ac:dyDescent="0.25">
      <c r="A11" s="1" t="s">
        <v>70</v>
      </c>
      <c r="B11" s="71">
        <f t="shared" si="0"/>
        <v>150</v>
      </c>
      <c r="C11" s="72"/>
      <c r="D11" s="72"/>
      <c r="E11" s="72"/>
      <c r="F11" s="72"/>
      <c r="G11" s="72"/>
      <c r="H11" s="72">
        <v>10</v>
      </c>
      <c r="I11" s="72">
        <v>70</v>
      </c>
      <c r="J11" s="72">
        <v>70</v>
      </c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69"/>
    </row>
    <row r="12" spans="1:33" x14ac:dyDescent="0.25">
      <c r="A12" s="1" t="s">
        <v>68</v>
      </c>
      <c r="B12" s="67">
        <f t="shared" si="0"/>
        <v>145</v>
      </c>
      <c r="C12" s="68"/>
      <c r="D12" s="68"/>
      <c r="E12" s="68">
        <v>20</v>
      </c>
      <c r="F12" s="68"/>
      <c r="G12" s="68"/>
      <c r="H12" s="68">
        <v>10</v>
      </c>
      <c r="I12" s="68"/>
      <c r="J12" s="68"/>
      <c r="K12" s="68"/>
      <c r="L12" s="68">
        <v>70</v>
      </c>
      <c r="M12" s="68"/>
      <c r="N12" s="68"/>
      <c r="O12" s="68">
        <v>45</v>
      </c>
      <c r="P12" s="68"/>
      <c r="Q12" s="68"/>
      <c r="R12" s="68"/>
      <c r="S12" s="68"/>
      <c r="T12" s="68"/>
      <c r="U12" s="68"/>
      <c r="V12" s="68"/>
      <c r="W12" s="68"/>
      <c r="Z12" s="70"/>
    </row>
    <row r="13" spans="1:33" x14ac:dyDescent="0.25">
      <c r="A13" s="1" t="s">
        <v>62</v>
      </c>
      <c r="B13" s="67">
        <f t="shared" si="0"/>
        <v>143.32999999999998</v>
      </c>
      <c r="C13" s="68">
        <v>55</v>
      </c>
      <c r="D13" s="68"/>
      <c r="E13" s="68"/>
      <c r="F13" s="68"/>
      <c r="G13" s="68">
        <v>70</v>
      </c>
      <c r="H13" s="68"/>
      <c r="I13" s="68"/>
      <c r="J13" s="68"/>
      <c r="K13" s="68"/>
      <c r="L13" s="68"/>
      <c r="M13" s="68"/>
      <c r="N13" s="68"/>
      <c r="O13" s="68"/>
      <c r="P13" s="68">
        <f>ROUND((30+25)/3,2)</f>
        <v>18.329999999999998</v>
      </c>
      <c r="Q13" s="68"/>
      <c r="R13" s="68"/>
      <c r="S13" s="68"/>
      <c r="T13" s="68"/>
      <c r="U13" s="68"/>
      <c r="V13" s="68"/>
      <c r="W13" s="68"/>
    </row>
    <row r="14" spans="1:33" x14ac:dyDescent="0.25">
      <c r="A14" s="5" t="s">
        <v>53</v>
      </c>
      <c r="B14" s="67">
        <f t="shared" si="0"/>
        <v>117.5</v>
      </c>
      <c r="C14" s="68"/>
      <c r="D14" s="68">
        <v>27.5</v>
      </c>
      <c r="E14" s="68">
        <v>35</v>
      </c>
      <c r="F14" s="68"/>
      <c r="G14" s="68"/>
      <c r="H14" s="68"/>
      <c r="I14" s="68"/>
      <c r="J14" s="68"/>
      <c r="K14" s="68"/>
      <c r="L14" s="68"/>
      <c r="M14" s="68"/>
      <c r="N14" s="68">
        <v>55</v>
      </c>
      <c r="O14" s="68"/>
      <c r="P14" s="68"/>
      <c r="Q14" s="68"/>
      <c r="R14" s="68"/>
      <c r="S14" s="68"/>
      <c r="T14" s="68"/>
      <c r="U14" s="68"/>
      <c r="V14" s="68"/>
      <c r="W14" s="68"/>
    </row>
    <row r="15" spans="1:33" x14ac:dyDescent="0.25">
      <c r="A15" s="1" t="s">
        <v>49</v>
      </c>
      <c r="B15" s="67">
        <f t="shared" si="0"/>
        <v>110</v>
      </c>
      <c r="C15" s="68"/>
      <c r="D15" s="68"/>
      <c r="E15" s="68"/>
      <c r="F15" s="68"/>
      <c r="G15" s="68"/>
      <c r="H15" s="68"/>
      <c r="I15" s="68"/>
      <c r="J15" s="68"/>
      <c r="K15" s="68"/>
      <c r="L15" s="68">
        <v>55</v>
      </c>
      <c r="M15" s="68"/>
      <c r="N15" s="68"/>
      <c r="O15" s="68"/>
      <c r="P15" s="68"/>
      <c r="Q15" s="68"/>
      <c r="R15" s="68">
        <v>55</v>
      </c>
      <c r="S15" s="68"/>
      <c r="T15" s="68"/>
      <c r="U15" s="68"/>
      <c r="V15" s="68"/>
      <c r="W15" s="68"/>
    </row>
    <row r="16" spans="1:33" x14ac:dyDescent="0.25">
      <c r="A16" s="1" t="s">
        <v>54</v>
      </c>
      <c r="B16" s="67">
        <f t="shared" si="0"/>
        <v>107.5</v>
      </c>
      <c r="C16" s="68"/>
      <c r="D16" s="68"/>
      <c r="E16" s="68"/>
      <c r="F16" s="68"/>
      <c r="G16" s="68"/>
      <c r="H16" s="68">
        <v>10</v>
      </c>
      <c r="I16" s="68"/>
      <c r="J16" s="68"/>
      <c r="K16" s="68"/>
      <c r="L16" s="68">
        <v>27.5</v>
      </c>
      <c r="M16" s="68"/>
      <c r="N16" s="68"/>
      <c r="O16" s="68"/>
      <c r="P16" s="68">
        <v>70</v>
      </c>
      <c r="Q16" s="68"/>
      <c r="R16" s="68"/>
      <c r="S16" s="68"/>
      <c r="T16" s="68"/>
      <c r="U16" s="68"/>
      <c r="V16" s="68"/>
      <c r="W16" s="68"/>
      <c r="AB16" s="70"/>
      <c r="AC16" s="70"/>
    </row>
    <row r="17" spans="1:27" x14ac:dyDescent="0.25">
      <c r="A17" s="1" t="s">
        <v>66</v>
      </c>
      <c r="B17" s="67">
        <f t="shared" si="0"/>
        <v>105</v>
      </c>
      <c r="C17" s="68"/>
      <c r="D17" s="68"/>
      <c r="E17" s="68"/>
      <c r="F17" s="68"/>
      <c r="G17" s="68"/>
      <c r="H17" s="68"/>
      <c r="I17" s="68">
        <v>35</v>
      </c>
      <c r="J17" s="68"/>
      <c r="K17" s="68"/>
      <c r="L17" s="68"/>
      <c r="M17" s="68"/>
      <c r="N17" s="68"/>
      <c r="O17" s="68">
        <v>70</v>
      </c>
      <c r="P17" s="68"/>
      <c r="Q17" s="68"/>
      <c r="R17" s="68"/>
      <c r="S17" s="68"/>
      <c r="T17" s="68"/>
      <c r="U17" s="68"/>
      <c r="V17" s="68"/>
      <c r="W17" s="68"/>
    </row>
    <row r="18" spans="1:27" x14ac:dyDescent="0.25">
      <c r="A18" s="5" t="s">
        <v>67</v>
      </c>
      <c r="B18" s="67">
        <f t="shared" si="0"/>
        <v>90</v>
      </c>
      <c r="C18" s="68"/>
      <c r="D18" s="68"/>
      <c r="E18" s="68"/>
      <c r="F18" s="68">
        <v>20</v>
      </c>
      <c r="G18" s="68"/>
      <c r="H18" s="68"/>
      <c r="I18" s="68"/>
      <c r="J18" s="68"/>
      <c r="K18" s="68"/>
      <c r="L18" s="68"/>
      <c r="M18" s="68">
        <v>70</v>
      </c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70"/>
      <c r="Y18" s="70"/>
    </row>
    <row r="19" spans="1:27" x14ac:dyDescent="0.25">
      <c r="A19" s="1" t="s">
        <v>61</v>
      </c>
      <c r="B19" s="67">
        <f t="shared" si="0"/>
        <v>72.5</v>
      </c>
      <c r="C19" s="68"/>
      <c r="D19" s="68"/>
      <c r="E19" s="68"/>
      <c r="F19" s="68"/>
      <c r="G19" s="68"/>
      <c r="H19" s="68">
        <v>10</v>
      </c>
      <c r="I19" s="68"/>
      <c r="J19" s="68"/>
      <c r="K19" s="68">
        <v>62.5</v>
      </c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</row>
    <row r="20" spans="1:27" x14ac:dyDescent="0.25">
      <c r="A20" s="5" t="s">
        <v>65</v>
      </c>
      <c r="B20" s="67">
        <f t="shared" si="0"/>
        <v>72.5</v>
      </c>
      <c r="C20" s="68"/>
      <c r="D20" s="68"/>
      <c r="E20" s="68"/>
      <c r="F20" s="68"/>
      <c r="G20" s="68">
        <v>35</v>
      </c>
      <c r="H20" s="68"/>
      <c r="I20" s="68"/>
      <c r="J20" s="68"/>
      <c r="K20" s="68"/>
      <c r="L20" s="68"/>
      <c r="M20" s="68">
        <f>55/2</f>
        <v>27.5</v>
      </c>
      <c r="N20" s="68"/>
      <c r="O20" s="68">
        <v>10</v>
      </c>
      <c r="P20" s="68"/>
      <c r="Q20" s="68"/>
      <c r="R20" s="68"/>
      <c r="S20" s="68"/>
      <c r="T20" s="68"/>
      <c r="U20" s="68"/>
      <c r="V20" s="68"/>
      <c r="W20" s="68"/>
    </row>
    <row r="21" spans="1:27" x14ac:dyDescent="0.25">
      <c r="A21" s="1" t="s">
        <v>73</v>
      </c>
      <c r="B21" s="67">
        <f t="shared" si="0"/>
        <v>70</v>
      </c>
      <c r="C21" s="68">
        <v>70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</row>
    <row r="22" spans="1:27" x14ac:dyDescent="0.25">
      <c r="A22" s="1" t="s">
        <v>56</v>
      </c>
      <c r="B22" s="67">
        <f t="shared" si="0"/>
        <v>65</v>
      </c>
      <c r="C22" s="68"/>
      <c r="D22" s="68"/>
      <c r="E22" s="68"/>
      <c r="F22" s="68"/>
      <c r="G22" s="68"/>
      <c r="H22" s="68">
        <v>10</v>
      </c>
      <c r="I22" s="68"/>
      <c r="J22" s="68"/>
      <c r="K22" s="68"/>
      <c r="L22" s="68"/>
      <c r="M22" s="68">
        <v>55</v>
      </c>
      <c r="N22" s="68"/>
      <c r="O22" s="68"/>
      <c r="P22" s="68"/>
      <c r="Q22" s="68"/>
      <c r="R22" s="68"/>
      <c r="S22" s="68"/>
      <c r="T22" s="68"/>
      <c r="U22" s="68"/>
      <c r="V22" s="68"/>
      <c r="W22" s="68"/>
    </row>
    <row r="23" spans="1:27" x14ac:dyDescent="0.25">
      <c r="A23" s="1" t="s">
        <v>52</v>
      </c>
      <c r="B23" s="67">
        <f t="shared" si="0"/>
        <v>57.5</v>
      </c>
      <c r="C23" s="63">
        <f>(35+20)/2</f>
        <v>27.5</v>
      </c>
      <c r="D23" s="68"/>
      <c r="E23" s="68"/>
      <c r="F23" s="68"/>
      <c r="G23" s="68"/>
      <c r="H23" s="68">
        <v>10</v>
      </c>
      <c r="I23" s="68"/>
      <c r="J23" s="68"/>
      <c r="K23" s="68">
        <v>10</v>
      </c>
      <c r="L23" s="68"/>
      <c r="M23" s="68"/>
      <c r="N23" s="68"/>
      <c r="O23" s="68"/>
      <c r="P23" s="68"/>
      <c r="Q23" s="68"/>
      <c r="R23" s="68">
        <v>10</v>
      </c>
      <c r="S23" s="68"/>
      <c r="T23" s="68"/>
      <c r="U23" s="68"/>
      <c r="V23" s="68"/>
      <c r="W23" s="68"/>
    </row>
    <row r="24" spans="1:27" x14ac:dyDescent="0.25">
      <c r="A24" s="1" t="s">
        <v>50</v>
      </c>
      <c r="B24" s="67">
        <f t="shared" si="0"/>
        <v>53.33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>
        <f>ROUND((30+25)/3,2)</f>
        <v>18.329999999999998</v>
      </c>
      <c r="Q24" s="68"/>
      <c r="R24" s="68">
        <v>35</v>
      </c>
      <c r="S24" s="68"/>
      <c r="T24" s="68"/>
      <c r="U24" s="68"/>
      <c r="V24" s="68"/>
      <c r="W24" s="68"/>
    </row>
    <row r="25" spans="1:27" x14ac:dyDescent="0.25">
      <c r="A25" s="1" t="s">
        <v>69</v>
      </c>
      <c r="B25" s="67">
        <f t="shared" si="0"/>
        <v>27.5</v>
      </c>
      <c r="C25" s="63">
        <f>(35+20)/2</f>
        <v>27.5</v>
      </c>
      <c r="W25" s="68"/>
    </row>
    <row r="26" spans="1:27" x14ac:dyDescent="0.25">
      <c r="A26" s="1" t="s">
        <v>71</v>
      </c>
      <c r="B26" s="67">
        <f t="shared" si="0"/>
        <v>27.5</v>
      </c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>
        <f>55/2</f>
        <v>27.5</v>
      </c>
      <c r="N26" s="68"/>
      <c r="O26" s="68"/>
      <c r="P26" s="68"/>
      <c r="Q26" s="68"/>
      <c r="R26" s="68"/>
      <c r="S26" s="68"/>
      <c r="T26" s="68"/>
      <c r="U26" s="68"/>
      <c r="V26" s="68"/>
      <c r="W26" s="68"/>
    </row>
    <row r="27" spans="1:27" x14ac:dyDescent="0.25">
      <c r="A27" s="1" t="s">
        <v>72</v>
      </c>
      <c r="B27" s="67">
        <f t="shared" si="0"/>
        <v>10</v>
      </c>
      <c r="C27" s="68"/>
      <c r="D27" s="68"/>
      <c r="E27" s="68"/>
      <c r="F27" s="68"/>
      <c r="G27" s="68"/>
      <c r="H27" s="68">
        <v>10</v>
      </c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</row>
    <row r="28" spans="1:27" x14ac:dyDescent="0.25">
      <c r="A28" s="1" t="s">
        <v>58</v>
      </c>
      <c r="B28" s="67">
        <f t="shared" si="0"/>
        <v>0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AA28" s="70"/>
    </row>
    <row r="29" spans="1:27" x14ac:dyDescent="0.25">
      <c r="A29" s="1" t="s">
        <v>63</v>
      </c>
      <c r="B29" s="67">
        <f t="shared" si="0"/>
        <v>0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</row>
    <row r="30" spans="1:27" ht="13.8" thickBot="1" x14ac:dyDescent="0.3">
      <c r="B30" s="73">
        <f t="shared" si="0"/>
        <v>2819.99</v>
      </c>
      <c r="C30" s="74">
        <f t="shared" ref="C30:V30" si="1">SUM(C4:C29)</f>
        <v>180</v>
      </c>
      <c r="D30" s="74">
        <f t="shared" si="1"/>
        <v>180</v>
      </c>
      <c r="E30" s="74">
        <f t="shared" si="1"/>
        <v>180</v>
      </c>
      <c r="F30" s="74">
        <f t="shared" si="1"/>
        <v>180</v>
      </c>
      <c r="G30" s="74">
        <f t="shared" si="1"/>
        <v>180</v>
      </c>
      <c r="H30" s="74">
        <f t="shared" si="1"/>
        <v>120</v>
      </c>
      <c r="I30" s="74">
        <f t="shared" si="1"/>
        <v>180</v>
      </c>
      <c r="J30" s="74">
        <f t="shared" si="1"/>
        <v>180</v>
      </c>
      <c r="K30" s="74">
        <f t="shared" si="1"/>
        <v>180</v>
      </c>
      <c r="L30" s="74">
        <f t="shared" si="1"/>
        <v>180</v>
      </c>
      <c r="M30" s="74">
        <f t="shared" si="1"/>
        <v>180</v>
      </c>
      <c r="N30" s="74">
        <f t="shared" si="1"/>
        <v>180</v>
      </c>
      <c r="O30" s="74">
        <f t="shared" si="1"/>
        <v>180</v>
      </c>
      <c r="P30" s="74">
        <f t="shared" si="1"/>
        <v>179.99</v>
      </c>
      <c r="Q30" s="74">
        <f t="shared" si="1"/>
        <v>180</v>
      </c>
      <c r="R30" s="74">
        <f t="shared" si="1"/>
        <v>180</v>
      </c>
      <c r="S30" s="74">
        <f t="shared" si="1"/>
        <v>0</v>
      </c>
      <c r="T30" s="74">
        <f t="shared" si="1"/>
        <v>0</v>
      </c>
      <c r="U30" s="74">
        <f t="shared" si="1"/>
        <v>0</v>
      </c>
      <c r="V30" s="74">
        <f t="shared" si="1"/>
        <v>0</v>
      </c>
      <c r="W30" s="68"/>
    </row>
    <row r="31" spans="1:27" ht="13.8" thickTop="1" x14ac:dyDescent="0.25">
      <c r="B31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</row>
    <row r="32" spans="1:27" x14ac:dyDescent="0.25"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</row>
    <row r="33" spans="2:23" x14ac:dyDescent="0.25">
      <c r="B33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</row>
  </sheetData>
  <phoneticPr fontId="0" type="noConversion"/>
  <pageMargins left="0.48" right="0.12" top="1" bottom="1" header="0.5" footer="0.5"/>
  <pageSetup scale="66" orientation="landscape" horizontalDpi="360" verticalDpi="360" r:id="rId1"/>
  <headerFooter alignWithMargins="0">
    <oddFooter>&amp;C&amp;F &amp;A&amp;R&amp;D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opLeftCell="B1" zoomScale="75" workbookViewId="0">
      <selection activeCell="K27" sqref="K27"/>
    </sheetView>
  </sheetViews>
  <sheetFormatPr defaultColWidth="9.109375" defaultRowHeight="13.2" outlineLevelRow="1" outlineLevelCol="2" x14ac:dyDescent="0.25"/>
  <cols>
    <col min="1" max="1" width="3.88671875" style="1" hidden="1" customWidth="1" outlineLevel="1"/>
    <col min="2" max="2" width="12.109375" style="1" bestFit="1" customWidth="1" collapsed="1"/>
    <col min="3" max="3" width="3.6640625" style="1" customWidth="1" outlineLevel="1"/>
    <col min="4" max="4" width="2.88671875" style="1" customWidth="1" outlineLevel="1"/>
    <col min="5" max="5" width="7.33203125" style="1" customWidth="1" outlineLevel="1"/>
    <col min="6" max="6" width="7.6640625" style="1" customWidth="1" outlineLevel="1"/>
    <col min="7" max="7" width="6.5546875" style="1" customWidth="1"/>
    <col min="8" max="8" width="6.5546875" style="1" hidden="1" customWidth="1" outlineLevel="1"/>
    <col min="9" max="9" width="5.33203125" style="1" bestFit="1" customWidth="1" collapsed="1"/>
    <col min="10" max="10" width="6.109375" style="1" customWidth="1"/>
    <col min="11" max="11" width="5.88671875" style="1" bestFit="1" customWidth="1"/>
    <col min="12" max="12" width="4.5546875" style="1" customWidth="1"/>
    <col min="13" max="14" width="5.88671875" style="1" bestFit="1" customWidth="1"/>
    <col min="15" max="15" width="5.33203125" style="1" customWidth="1"/>
    <col min="16" max="16" width="5.44140625" style="1" bestFit="1" customWidth="1"/>
    <col min="17" max="17" width="4.6640625" style="1" customWidth="1"/>
    <col min="18" max="18" width="5.33203125" style="1" customWidth="1"/>
    <col min="19" max="19" width="4.6640625" style="1" customWidth="1"/>
    <col min="20" max="20" width="5.44140625" style="1" bestFit="1" customWidth="1"/>
    <col min="21" max="21" width="4.6640625" style="1" customWidth="1"/>
    <col min="22" max="22" width="5.33203125" style="1" customWidth="1"/>
    <col min="23" max="23" width="5.88671875" style="1" bestFit="1" customWidth="1"/>
    <col min="24" max="24" width="5.109375" style="1" customWidth="1"/>
    <col min="25" max="25" width="5.33203125" style="1" bestFit="1" customWidth="1"/>
    <col min="26" max="26" width="5.88671875" style="1" bestFit="1" customWidth="1"/>
    <col min="27" max="27" width="5.33203125" style="1" bestFit="1" customWidth="1"/>
    <col min="28" max="28" width="5.44140625" style="1" bestFit="1" customWidth="1"/>
    <col min="29" max="29" width="4.6640625" style="1" customWidth="1"/>
    <col min="30" max="30" width="5.44140625" style="1" bestFit="1" customWidth="1"/>
    <col min="31" max="31" width="5.33203125" style="1" bestFit="1" customWidth="1"/>
    <col min="32" max="32" width="5.6640625" style="1" bestFit="1" customWidth="1"/>
    <col min="33" max="33" width="5.44140625" style="1" bestFit="1" customWidth="1"/>
    <col min="34" max="34" width="5.109375" style="1" customWidth="1"/>
    <col min="35" max="35" width="5.44140625" style="1" bestFit="1" customWidth="1"/>
    <col min="36" max="36" width="5.6640625" style="1" bestFit="1" customWidth="1"/>
    <col min="37" max="37" width="5.33203125" style="1" bestFit="1" customWidth="1"/>
    <col min="38" max="38" width="5.6640625" style="1" customWidth="1"/>
    <col min="39" max="39" width="7.109375" style="1" hidden="1" customWidth="1" outlineLevel="2"/>
    <col min="40" max="40" width="5" hidden="1" customWidth="1" outlineLevel="2" collapsed="1"/>
    <col min="41" max="41" width="4.5546875" hidden="1" customWidth="1" outlineLevel="2"/>
    <col min="42" max="42" width="4.5546875" style="1" hidden="1" customWidth="1" outlineLevel="2"/>
    <col min="43" max="43" width="3.88671875" style="1" hidden="1" customWidth="1" outlineLevel="2"/>
    <col min="44" max="44" width="12.109375" style="1" hidden="1" customWidth="1" outlineLevel="1" collapsed="1"/>
    <col min="45" max="45" width="3.6640625" style="1" hidden="1" customWidth="1" outlineLevel="1" collapsed="1"/>
    <col min="46" max="46" width="4.109375" style="1" hidden="1" customWidth="1" outlineLevel="1"/>
    <col min="47" max="47" width="0" style="1" hidden="1" customWidth="1" outlineLevel="1"/>
    <col min="48" max="48" width="9.109375" style="1" collapsed="1"/>
    <col min="49" max="16384" width="9.109375" style="1"/>
  </cols>
  <sheetData>
    <row r="1" spans="1:58" ht="13.8" outlineLevel="1" thickBot="1" x14ac:dyDescent="0.3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8" outlineLevel="1" thickBot="1" x14ac:dyDescent="0.3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8" outlineLevel="1" thickBot="1" x14ac:dyDescent="0.3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8" outlineLevel="1" thickBot="1" x14ac:dyDescent="0.3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8" thickBot="1" x14ac:dyDescent="0.3">
      <c r="B5" s="80"/>
      <c r="C5" s="80"/>
      <c r="D5" s="80"/>
      <c r="E5" s="80"/>
      <c r="I5" s="12" t="s">
        <v>6</v>
      </c>
      <c r="J5" s="12" t="s">
        <v>7</v>
      </c>
      <c r="K5" s="12" t="s">
        <v>7</v>
      </c>
      <c r="L5" s="13" t="s">
        <v>6</v>
      </c>
      <c r="M5" s="13" t="s">
        <v>7</v>
      </c>
      <c r="N5" s="13" t="s">
        <v>6</v>
      </c>
      <c r="O5" s="13" t="s">
        <v>6</v>
      </c>
      <c r="P5" s="13" t="s">
        <v>7</v>
      </c>
      <c r="Q5" s="13" t="s">
        <v>7</v>
      </c>
      <c r="R5" s="13" t="s">
        <v>6</v>
      </c>
      <c r="S5" s="13" t="s">
        <v>6</v>
      </c>
      <c r="T5" s="13" t="s">
        <v>7</v>
      </c>
      <c r="U5" s="13" t="s">
        <v>6</v>
      </c>
      <c r="V5" s="13" t="s">
        <v>7</v>
      </c>
      <c r="W5" s="13" t="s">
        <v>6</v>
      </c>
      <c r="X5" s="13" t="s">
        <v>7</v>
      </c>
      <c r="Y5" s="13" t="s">
        <v>6</v>
      </c>
      <c r="Z5" s="13" t="s">
        <v>7</v>
      </c>
      <c r="AA5" s="13" t="s">
        <v>7</v>
      </c>
      <c r="AB5" s="13" t="s">
        <v>6</v>
      </c>
      <c r="AC5" s="13" t="s">
        <v>6</v>
      </c>
      <c r="AD5" s="13" t="s">
        <v>7</v>
      </c>
      <c r="AE5" s="13" t="s">
        <v>6</v>
      </c>
      <c r="AF5" s="13" t="s">
        <v>7</v>
      </c>
      <c r="AG5" s="13" t="s">
        <v>6</v>
      </c>
      <c r="AH5" s="13" t="s">
        <v>7</v>
      </c>
      <c r="AI5" s="13" t="s">
        <v>7</v>
      </c>
      <c r="AJ5" s="13" t="s">
        <v>6</v>
      </c>
      <c r="AK5" s="13" t="s">
        <v>7</v>
      </c>
      <c r="AL5" s="13" t="s">
        <v>6</v>
      </c>
    </row>
    <row r="6" spans="1:58" s="5" customFormat="1" ht="92.25" customHeight="1" x14ac:dyDescent="0.2">
      <c r="B6" s="5" t="s">
        <v>0</v>
      </c>
      <c r="C6" s="14" t="s">
        <v>8</v>
      </c>
      <c r="D6" s="14" t="s">
        <v>9</v>
      </c>
      <c r="E6" s="15" t="s">
        <v>10</v>
      </c>
      <c r="F6" s="15" t="s">
        <v>11</v>
      </c>
      <c r="G6" s="75" t="s">
        <v>12</v>
      </c>
      <c r="H6" s="15" t="s">
        <v>13</v>
      </c>
      <c r="I6" s="16" t="s">
        <v>39</v>
      </c>
      <c r="J6" s="17" t="s">
        <v>27</v>
      </c>
      <c r="K6" s="18" t="s">
        <v>19</v>
      </c>
      <c r="L6" s="17" t="s">
        <v>24</v>
      </c>
      <c r="M6" s="19" t="s">
        <v>15</v>
      </c>
      <c r="N6" s="17" t="s">
        <v>20</v>
      </c>
      <c r="O6" s="19" t="s">
        <v>31</v>
      </c>
      <c r="P6" s="18" t="s">
        <v>32</v>
      </c>
      <c r="Q6" s="19" t="s">
        <v>40</v>
      </c>
      <c r="R6" s="17" t="s">
        <v>22</v>
      </c>
      <c r="S6" s="19" t="s">
        <v>41</v>
      </c>
      <c r="T6" s="17" t="s">
        <v>28</v>
      </c>
      <c r="U6" s="19" t="s">
        <v>21</v>
      </c>
      <c r="V6" s="17" t="s">
        <v>43</v>
      </c>
      <c r="W6" s="19" t="s">
        <v>101</v>
      </c>
      <c r="X6" s="17" t="s">
        <v>25</v>
      </c>
      <c r="Y6" s="19" t="s">
        <v>36</v>
      </c>
      <c r="Z6" s="17" t="s">
        <v>42</v>
      </c>
      <c r="AA6" s="19" t="s">
        <v>16</v>
      </c>
      <c r="AB6" s="17" t="s">
        <v>33</v>
      </c>
      <c r="AC6" s="19" t="s">
        <v>23</v>
      </c>
      <c r="AD6" s="17" t="s">
        <v>18</v>
      </c>
      <c r="AE6" s="19" t="s">
        <v>14</v>
      </c>
      <c r="AF6" s="17" t="s">
        <v>17</v>
      </c>
      <c r="AG6" s="19" t="s">
        <v>102</v>
      </c>
      <c r="AH6" s="17" t="s">
        <v>26</v>
      </c>
      <c r="AI6" s="19" t="s">
        <v>29</v>
      </c>
      <c r="AJ6" s="17" t="s">
        <v>37</v>
      </c>
      <c r="AK6" s="19" t="s">
        <v>34</v>
      </c>
      <c r="AL6" s="17" t="s">
        <v>30</v>
      </c>
      <c r="AN6" s="20" t="s">
        <v>44</v>
      </c>
      <c r="AO6" s="20" t="s">
        <v>45</v>
      </c>
      <c r="AP6" s="20" t="s">
        <v>46</v>
      </c>
      <c r="AQ6" s="20" t="s">
        <v>47</v>
      </c>
      <c r="AS6" s="21" t="s">
        <v>34</v>
      </c>
      <c r="AT6" s="22" t="s">
        <v>30</v>
      </c>
    </row>
    <row r="7" spans="1:58" ht="12.75" customHeight="1" x14ac:dyDescent="0.25">
      <c r="B7" s="5" t="s">
        <v>60</v>
      </c>
      <c r="C7" s="23">
        <v>1</v>
      </c>
      <c r="D7" s="5">
        <v>1</v>
      </c>
      <c r="E7" s="5">
        <v>1090</v>
      </c>
      <c r="F7" s="5">
        <f t="shared" ref="F7:F32" si="0">E7+G7</f>
        <v>1202</v>
      </c>
      <c r="G7" s="76">
        <f t="shared" ref="G7:G32" si="1">SUMIF(wins,"w",I7:AL7)</f>
        <v>112</v>
      </c>
      <c r="H7" s="25">
        <f t="shared" ref="H7:H32" si="2">SUMIF(wins,"l",I7:AL7)</f>
        <v>8</v>
      </c>
      <c r="I7" s="26"/>
      <c r="J7" s="27">
        <v>12</v>
      </c>
      <c r="K7" s="36">
        <v>9</v>
      </c>
      <c r="L7" s="27"/>
      <c r="M7" s="28">
        <v>10</v>
      </c>
      <c r="N7" s="29"/>
      <c r="O7" s="28"/>
      <c r="P7" s="9">
        <v>7</v>
      </c>
      <c r="Q7" s="28"/>
      <c r="R7" s="29">
        <v>3</v>
      </c>
      <c r="S7" s="28"/>
      <c r="T7" s="29">
        <v>2</v>
      </c>
      <c r="U7" s="28"/>
      <c r="V7" s="29">
        <v>11</v>
      </c>
      <c r="W7" s="28">
        <v>1</v>
      </c>
      <c r="X7" s="29"/>
      <c r="Y7" s="28"/>
      <c r="Z7" s="29">
        <v>15</v>
      </c>
      <c r="AA7" s="28">
        <v>6</v>
      </c>
      <c r="AB7" s="29"/>
      <c r="AC7" s="28">
        <v>4</v>
      </c>
      <c r="AD7" s="29"/>
      <c r="AE7" s="28"/>
      <c r="AF7" s="29">
        <v>8</v>
      </c>
      <c r="AG7" s="28"/>
      <c r="AH7" s="29">
        <v>13</v>
      </c>
      <c r="AI7" s="28">
        <v>5</v>
      </c>
      <c r="AJ7" s="29"/>
      <c r="AK7" s="30">
        <v>14</v>
      </c>
      <c r="AL7" s="31"/>
      <c r="AM7" s="5">
        <f t="shared" ref="AM7:AM32" si="3">SUM(I7:AL7)</f>
        <v>120</v>
      </c>
      <c r="AN7">
        <f t="shared" ref="AN7:AN32" si="4">$G7+AI7+AK7</f>
        <v>131</v>
      </c>
      <c r="AO7">
        <f t="shared" ref="AO7:AO32" si="5">$G7+AI7+AL7</f>
        <v>117</v>
      </c>
      <c r="AP7">
        <f t="shared" ref="AP7:AP32" si="6">$G7+AJ7+AK7</f>
        <v>126</v>
      </c>
      <c r="AQ7">
        <f t="shared" ref="AQ7:AQ32" si="7">$G7+AJ7+AL7</f>
        <v>112</v>
      </c>
      <c r="AR7" s="5" t="s">
        <v>60</v>
      </c>
      <c r="AS7" s="5">
        <f t="shared" ref="AS7:AS32" si="8">$G7+AK7</f>
        <v>126</v>
      </c>
      <c r="AT7" s="5">
        <f t="shared" ref="AT7:AT32" si="9">$G7+AL7</f>
        <v>112</v>
      </c>
    </row>
    <row r="8" spans="1:58" s="5" customFormat="1" ht="12.75" customHeight="1" x14ac:dyDescent="0.25">
      <c r="A8" s="1"/>
      <c r="B8" s="5" t="s">
        <v>51</v>
      </c>
      <c r="C8" s="23">
        <v>10</v>
      </c>
      <c r="D8" s="1">
        <v>4</v>
      </c>
      <c r="E8" s="5">
        <v>1037</v>
      </c>
      <c r="F8" s="5">
        <f t="shared" si="0"/>
        <v>1148</v>
      </c>
      <c r="G8" s="77">
        <f t="shared" si="1"/>
        <v>111</v>
      </c>
      <c r="H8" s="25">
        <f t="shared" si="2"/>
        <v>9</v>
      </c>
      <c r="I8" s="26"/>
      <c r="J8" s="27">
        <v>11</v>
      </c>
      <c r="K8" s="9">
        <v>13</v>
      </c>
      <c r="L8" s="27"/>
      <c r="M8" s="28">
        <v>6</v>
      </c>
      <c r="N8" s="29"/>
      <c r="O8" s="28"/>
      <c r="P8" s="9">
        <v>4</v>
      </c>
      <c r="Q8" s="28">
        <v>1</v>
      </c>
      <c r="R8" s="29"/>
      <c r="S8" s="28">
        <v>2</v>
      </c>
      <c r="T8" s="29"/>
      <c r="U8" s="28"/>
      <c r="V8" s="29">
        <v>10</v>
      </c>
      <c r="W8" s="28"/>
      <c r="X8" s="29">
        <v>3</v>
      </c>
      <c r="Y8" s="28"/>
      <c r="Z8" s="29">
        <v>14</v>
      </c>
      <c r="AA8" s="28">
        <v>9</v>
      </c>
      <c r="AB8" s="29"/>
      <c r="AC8" s="28">
        <v>7</v>
      </c>
      <c r="AD8" s="29"/>
      <c r="AE8" s="28"/>
      <c r="AF8" s="29">
        <v>8</v>
      </c>
      <c r="AG8" s="28"/>
      <c r="AH8" s="29">
        <v>12</v>
      </c>
      <c r="AI8" s="28">
        <v>5</v>
      </c>
      <c r="AJ8" s="29"/>
      <c r="AK8" s="30">
        <v>15</v>
      </c>
      <c r="AL8" s="31"/>
      <c r="AM8" s="5">
        <f t="shared" si="3"/>
        <v>120</v>
      </c>
      <c r="AN8">
        <f t="shared" si="4"/>
        <v>131</v>
      </c>
      <c r="AO8">
        <f t="shared" si="5"/>
        <v>116</v>
      </c>
      <c r="AP8">
        <f t="shared" si="6"/>
        <v>126</v>
      </c>
      <c r="AQ8">
        <f t="shared" si="7"/>
        <v>111</v>
      </c>
      <c r="AR8" s="5" t="s">
        <v>51</v>
      </c>
      <c r="AS8" s="1">
        <f t="shared" si="8"/>
        <v>126</v>
      </c>
      <c r="AT8" s="1">
        <f t="shared" si="9"/>
        <v>111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5">
      <c r="B9" s="5" t="s">
        <v>55</v>
      </c>
      <c r="C9" s="23">
        <v>4</v>
      </c>
      <c r="D9" s="1">
        <v>3</v>
      </c>
      <c r="E9" s="5">
        <v>1055</v>
      </c>
      <c r="F9" s="5">
        <f t="shared" si="0"/>
        <v>1155</v>
      </c>
      <c r="G9" s="78">
        <f t="shared" si="1"/>
        <v>100</v>
      </c>
      <c r="H9" s="25">
        <f t="shared" si="2"/>
        <v>20</v>
      </c>
      <c r="I9" s="26"/>
      <c r="J9" s="27">
        <v>7</v>
      </c>
      <c r="K9" s="9">
        <v>11</v>
      </c>
      <c r="L9" s="27"/>
      <c r="M9" s="28">
        <v>10</v>
      </c>
      <c r="N9" s="29"/>
      <c r="O9" s="28"/>
      <c r="P9" s="9">
        <v>6</v>
      </c>
      <c r="Q9" s="28"/>
      <c r="R9" s="29">
        <v>5</v>
      </c>
      <c r="S9" s="28">
        <v>3</v>
      </c>
      <c r="T9" s="29"/>
      <c r="U9" s="28"/>
      <c r="V9" s="29">
        <v>2</v>
      </c>
      <c r="W9" s="28"/>
      <c r="X9" s="29">
        <v>1</v>
      </c>
      <c r="Y9" s="28"/>
      <c r="Z9" s="29">
        <v>13</v>
      </c>
      <c r="AA9" s="28">
        <v>9</v>
      </c>
      <c r="AB9" s="29"/>
      <c r="AC9" s="28">
        <v>12</v>
      </c>
      <c r="AD9" s="29"/>
      <c r="AE9" s="28"/>
      <c r="AF9" s="29">
        <v>8</v>
      </c>
      <c r="AG9" s="28"/>
      <c r="AH9" s="29">
        <v>15</v>
      </c>
      <c r="AI9" s="28">
        <v>4</v>
      </c>
      <c r="AJ9" s="29"/>
      <c r="AK9" s="30">
        <v>14</v>
      </c>
      <c r="AL9" s="31"/>
      <c r="AM9" s="5">
        <f t="shared" si="3"/>
        <v>120</v>
      </c>
      <c r="AN9">
        <f t="shared" si="4"/>
        <v>118</v>
      </c>
      <c r="AO9">
        <f t="shared" si="5"/>
        <v>104</v>
      </c>
      <c r="AP9">
        <f t="shared" si="6"/>
        <v>114</v>
      </c>
      <c r="AQ9">
        <f t="shared" si="7"/>
        <v>100</v>
      </c>
      <c r="AR9" s="5" t="s">
        <v>55</v>
      </c>
      <c r="AS9" s="1">
        <f t="shared" si="8"/>
        <v>114</v>
      </c>
      <c r="AT9" s="1">
        <f t="shared" si="9"/>
        <v>100</v>
      </c>
    </row>
    <row r="10" spans="1:58" ht="12.75" customHeight="1" x14ac:dyDescent="0.25">
      <c r="B10" s="5" t="s">
        <v>59</v>
      </c>
      <c r="C10" s="23">
        <v>2</v>
      </c>
      <c r="D10" s="1">
        <v>2</v>
      </c>
      <c r="E10" s="5">
        <v>1078</v>
      </c>
      <c r="F10" s="5">
        <f t="shared" si="0"/>
        <v>1177</v>
      </c>
      <c r="G10" s="79">
        <f t="shared" si="1"/>
        <v>99</v>
      </c>
      <c r="H10" s="25">
        <f t="shared" si="2"/>
        <v>21</v>
      </c>
      <c r="I10" s="26"/>
      <c r="J10" s="27">
        <v>9</v>
      </c>
      <c r="K10" s="9">
        <v>12</v>
      </c>
      <c r="L10" s="27"/>
      <c r="M10" s="28">
        <v>7</v>
      </c>
      <c r="N10" s="29"/>
      <c r="O10" s="28"/>
      <c r="P10" s="9">
        <v>10</v>
      </c>
      <c r="Q10" s="28"/>
      <c r="R10" s="29">
        <v>2</v>
      </c>
      <c r="S10" s="28"/>
      <c r="T10" s="29">
        <v>1</v>
      </c>
      <c r="U10" s="28"/>
      <c r="V10" s="29">
        <v>3</v>
      </c>
      <c r="W10" s="28">
        <v>5</v>
      </c>
      <c r="X10" s="29"/>
      <c r="Y10" s="28"/>
      <c r="Z10" s="29">
        <v>15</v>
      </c>
      <c r="AA10" s="28">
        <v>8</v>
      </c>
      <c r="AB10" s="29"/>
      <c r="AC10" s="28">
        <v>14</v>
      </c>
      <c r="AD10" s="29"/>
      <c r="AE10" s="28"/>
      <c r="AF10" s="29">
        <v>11</v>
      </c>
      <c r="AG10" s="28"/>
      <c r="AH10" s="29">
        <v>4</v>
      </c>
      <c r="AI10" s="28">
        <v>6</v>
      </c>
      <c r="AJ10" s="29"/>
      <c r="AK10" s="30">
        <v>13</v>
      </c>
      <c r="AL10" s="31"/>
      <c r="AM10" s="5">
        <f t="shared" si="3"/>
        <v>120</v>
      </c>
      <c r="AN10">
        <f t="shared" si="4"/>
        <v>118</v>
      </c>
      <c r="AO10">
        <f t="shared" si="5"/>
        <v>105</v>
      </c>
      <c r="AP10">
        <f t="shared" si="6"/>
        <v>112</v>
      </c>
      <c r="AQ10">
        <f t="shared" si="7"/>
        <v>99</v>
      </c>
      <c r="AR10" s="5" t="s">
        <v>59</v>
      </c>
      <c r="AS10" s="5">
        <f t="shared" si="8"/>
        <v>112</v>
      </c>
      <c r="AT10" s="5">
        <f t="shared" si="9"/>
        <v>99</v>
      </c>
    </row>
    <row r="11" spans="1:58" ht="12.75" customHeight="1" x14ac:dyDescent="0.25">
      <c r="B11" s="5" t="s">
        <v>54</v>
      </c>
      <c r="C11" s="23">
        <v>18</v>
      </c>
      <c r="D11" s="1">
        <v>15</v>
      </c>
      <c r="E11" s="5">
        <v>1020</v>
      </c>
      <c r="F11" s="5">
        <f t="shared" si="0"/>
        <v>1116</v>
      </c>
      <c r="G11" s="25">
        <f t="shared" si="1"/>
        <v>96</v>
      </c>
      <c r="H11" s="25">
        <f t="shared" si="2"/>
        <v>24</v>
      </c>
      <c r="I11" s="26"/>
      <c r="J11" s="35">
        <v>2</v>
      </c>
      <c r="K11" s="36">
        <v>13</v>
      </c>
      <c r="L11" s="27"/>
      <c r="M11" s="28">
        <v>11</v>
      </c>
      <c r="N11" s="29"/>
      <c r="O11" s="28"/>
      <c r="P11" s="9">
        <v>1</v>
      </c>
      <c r="Q11" s="28">
        <v>3</v>
      </c>
      <c r="R11" s="29"/>
      <c r="S11" s="28">
        <v>10</v>
      </c>
      <c r="T11" s="29"/>
      <c r="U11" s="28"/>
      <c r="V11" s="29">
        <v>7</v>
      </c>
      <c r="W11" s="28"/>
      <c r="X11" s="29">
        <v>4</v>
      </c>
      <c r="Y11" s="28"/>
      <c r="Z11" s="29">
        <v>15</v>
      </c>
      <c r="AA11" s="28">
        <v>12</v>
      </c>
      <c r="AB11" s="29"/>
      <c r="AC11" s="28">
        <v>9</v>
      </c>
      <c r="AD11" s="29"/>
      <c r="AE11" s="28"/>
      <c r="AF11" s="29">
        <v>6</v>
      </c>
      <c r="AG11" s="28"/>
      <c r="AH11" s="29">
        <v>8</v>
      </c>
      <c r="AI11" s="28"/>
      <c r="AJ11" s="29">
        <v>5</v>
      </c>
      <c r="AK11" s="30">
        <v>14</v>
      </c>
      <c r="AL11" s="31"/>
      <c r="AM11" s="5">
        <f t="shared" si="3"/>
        <v>120</v>
      </c>
      <c r="AN11">
        <f t="shared" si="4"/>
        <v>110</v>
      </c>
      <c r="AO11">
        <f t="shared" si="5"/>
        <v>96</v>
      </c>
      <c r="AP11">
        <f t="shared" si="6"/>
        <v>115</v>
      </c>
      <c r="AQ11">
        <f t="shared" si="7"/>
        <v>101</v>
      </c>
      <c r="AR11" s="5" t="s">
        <v>54</v>
      </c>
      <c r="AS11" s="5">
        <f t="shared" si="8"/>
        <v>110</v>
      </c>
      <c r="AT11" s="5">
        <f t="shared" si="9"/>
        <v>96</v>
      </c>
      <c r="BC11" s="5"/>
      <c r="BD11" s="5"/>
      <c r="BE11" s="5"/>
    </row>
    <row r="12" spans="1:58" ht="12.75" customHeight="1" x14ac:dyDescent="0.25">
      <c r="B12" s="5" t="s">
        <v>49</v>
      </c>
      <c r="C12" s="23">
        <v>12</v>
      </c>
      <c r="D12" s="1">
        <v>10</v>
      </c>
      <c r="E12" s="5">
        <v>1031</v>
      </c>
      <c r="F12" s="5">
        <f t="shared" si="0"/>
        <v>1126</v>
      </c>
      <c r="G12" s="25">
        <f t="shared" si="1"/>
        <v>95</v>
      </c>
      <c r="H12" s="25">
        <f t="shared" si="2"/>
        <v>25</v>
      </c>
      <c r="I12" s="26"/>
      <c r="J12" s="27">
        <v>13</v>
      </c>
      <c r="K12" s="9">
        <v>12</v>
      </c>
      <c r="L12" s="27"/>
      <c r="M12" s="28">
        <v>10</v>
      </c>
      <c r="N12" s="29"/>
      <c r="O12" s="28"/>
      <c r="P12" s="9">
        <v>8</v>
      </c>
      <c r="Q12" s="28"/>
      <c r="R12" s="29">
        <v>5</v>
      </c>
      <c r="S12" s="28">
        <v>9</v>
      </c>
      <c r="T12" s="29"/>
      <c r="U12" s="28"/>
      <c r="V12" s="29">
        <v>1</v>
      </c>
      <c r="W12" s="28">
        <v>3</v>
      </c>
      <c r="X12" s="29"/>
      <c r="Y12" s="28"/>
      <c r="Z12" s="29">
        <v>15</v>
      </c>
      <c r="AA12" s="28">
        <v>7</v>
      </c>
      <c r="AB12" s="29"/>
      <c r="AC12" s="28">
        <v>2</v>
      </c>
      <c r="AD12" s="29"/>
      <c r="AE12" s="28"/>
      <c r="AF12" s="29">
        <v>4</v>
      </c>
      <c r="AG12" s="28"/>
      <c r="AH12" s="29">
        <v>14</v>
      </c>
      <c r="AI12" s="28"/>
      <c r="AJ12" s="29">
        <v>6</v>
      </c>
      <c r="AK12" s="30">
        <v>11</v>
      </c>
      <c r="AL12" s="31"/>
      <c r="AM12" s="5">
        <f t="shared" si="3"/>
        <v>120</v>
      </c>
      <c r="AN12">
        <f t="shared" si="4"/>
        <v>106</v>
      </c>
      <c r="AO12">
        <f t="shared" si="5"/>
        <v>95</v>
      </c>
      <c r="AP12">
        <f t="shared" si="6"/>
        <v>112</v>
      </c>
      <c r="AQ12">
        <f t="shared" si="7"/>
        <v>101</v>
      </c>
      <c r="AR12" s="5" t="s">
        <v>49</v>
      </c>
      <c r="AS12" s="5">
        <f t="shared" si="8"/>
        <v>106</v>
      </c>
      <c r="AT12" s="5">
        <f t="shared" si="9"/>
        <v>95</v>
      </c>
    </row>
    <row r="13" spans="1:58" ht="12.75" customHeight="1" x14ac:dyDescent="0.25">
      <c r="B13" s="5" t="s">
        <v>48</v>
      </c>
      <c r="C13" s="23">
        <v>7</v>
      </c>
      <c r="D13" s="1">
        <v>6</v>
      </c>
      <c r="E13" s="5">
        <v>1048</v>
      </c>
      <c r="F13" s="5">
        <f t="shared" si="0"/>
        <v>1142</v>
      </c>
      <c r="G13" s="25">
        <f t="shared" si="1"/>
        <v>94</v>
      </c>
      <c r="H13" s="25">
        <f t="shared" si="2"/>
        <v>26</v>
      </c>
      <c r="I13" s="26"/>
      <c r="J13" s="27">
        <v>15</v>
      </c>
      <c r="K13" s="9">
        <v>8</v>
      </c>
      <c r="L13" s="27"/>
      <c r="M13" s="28">
        <v>10</v>
      </c>
      <c r="N13" s="29"/>
      <c r="O13" s="28"/>
      <c r="P13" s="9">
        <v>2</v>
      </c>
      <c r="Q13" s="28"/>
      <c r="R13" s="29">
        <v>11</v>
      </c>
      <c r="S13" s="28">
        <v>14</v>
      </c>
      <c r="T13" s="29"/>
      <c r="U13" s="28"/>
      <c r="V13" s="29">
        <v>9</v>
      </c>
      <c r="W13" s="28"/>
      <c r="X13" s="29">
        <v>5</v>
      </c>
      <c r="Y13" s="28"/>
      <c r="Z13" s="29">
        <v>13</v>
      </c>
      <c r="AA13" s="28"/>
      <c r="AB13" s="29">
        <v>1</v>
      </c>
      <c r="AC13" s="28"/>
      <c r="AD13" s="29">
        <v>7</v>
      </c>
      <c r="AE13" s="28"/>
      <c r="AF13" s="29">
        <v>4</v>
      </c>
      <c r="AG13" s="28"/>
      <c r="AH13" s="29">
        <v>12</v>
      </c>
      <c r="AI13" s="28">
        <v>3</v>
      </c>
      <c r="AJ13" s="29"/>
      <c r="AK13" s="30">
        <v>6</v>
      </c>
      <c r="AL13" s="31"/>
      <c r="AM13" s="5">
        <f t="shared" si="3"/>
        <v>120</v>
      </c>
      <c r="AN13">
        <f t="shared" si="4"/>
        <v>103</v>
      </c>
      <c r="AO13">
        <f t="shared" si="5"/>
        <v>97</v>
      </c>
      <c r="AP13">
        <f t="shared" si="6"/>
        <v>100</v>
      </c>
      <c r="AQ13">
        <f t="shared" si="7"/>
        <v>94</v>
      </c>
      <c r="AR13" s="5" t="s">
        <v>48</v>
      </c>
      <c r="AS13" s="1">
        <f t="shared" si="8"/>
        <v>100</v>
      </c>
      <c r="AT13" s="1">
        <f t="shared" si="9"/>
        <v>94</v>
      </c>
    </row>
    <row r="14" spans="1:58" ht="12.75" customHeight="1" x14ac:dyDescent="0.25">
      <c r="B14" s="5" t="s">
        <v>70</v>
      </c>
      <c r="C14" s="23">
        <v>12</v>
      </c>
      <c r="D14" s="1">
        <v>12</v>
      </c>
      <c r="E14" s="5">
        <v>1031</v>
      </c>
      <c r="F14" s="5">
        <f t="shared" si="0"/>
        <v>1125</v>
      </c>
      <c r="G14" s="25">
        <f t="shared" si="1"/>
        <v>94</v>
      </c>
      <c r="H14" s="25">
        <f t="shared" si="2"/>
        <v>26</v>
      </c>
      <c r="I14" s="26"/>
      <c r="J14" s="27">
        <v>9</v>
      </c>
      <c r="K14" s="9">
        <v>14</v>
      </c>
      <c r="L14" s="27"/>
      <c r="M14" s="28">
        <v>8</v>
      </c>
      <c r="N14" s="29"/>
      <c r="O14" s="28">
        <v>4</v>
      </c>
      <c r="P14" s="9"/>
      <c r="Q14" s="28"/>
      <c r="R14" s="29">
        <v>7</v>
      </c>
      <c r="S14" s="28"/>
      <c r="T14" s="29">
        <v>1</v>
      </c>
      <c r="U14" s="28">
        <v>3</v>
      </c>
      <c r="V14" s="29"/>
      <c r="W14" s="28"/>
      <c r="X14" s="29">
        <v>2</v>
      </c>
      <c r="Y14" s="28"/>
      <c r="Z14" s="29">
        <v>13</v>
      </c>
      <c r="AA14" s="28">
        <v>10</v>
      </c>
      <c r="AB14" s="29"/>
      <c r="AC14" s="28">
        <v>12</v>
      </c>
      <c r="AD14" s="29"/>
      <c r="AE14" s="28"/>
      <c r="AF14" s="29">
        <v>5</v>
      </c>
      <c r="AG14" s="28"/>
      <c r="AH14" s="29">
        <v>6</v>
      </c>
      <c r="AI14" s="28">
        <v>11</v>
      </c>
      <c r="AJ14" s="29"/>
      <c r="AK14" s="30">
        <v>15</v>
      </c>
      <c r="AL14" s="31"/>
      <c r="AM14" s="5">
        <f t="shared" si="3"/>
        <v>120</v>
      </c>
      <c r="AN14">
        <f t="shared" si="4"/>
        <v>120</v>
      </c>
      <c r="AO14">
        <f t="shared" si="5"/>
        <v>105</v>
      </c>
      <c r="AP14">
        <f t="shared" si="6"/>
        <v>109</v>
      </c>
      <c r="AQ14">
        <f t="shared" si="7"/>
        <v>94</v>
      </c>
      <c r="AR14" s="5" t="s">
        <v>70</v>
      </c>
      <c r="AS14" s="1">
        <f t="shared" si="8"/>
        <v>109</v>
      </c>
      <c r="AT14" s="1">
        <f t="shared" si="9"/>
        <v>94</v>
      </c>
    </row>
    <row r="15" spans="1:58" ht="12.75" customHeight="1" x14ac:dyDescent="0.25">
      <c r="A15" s="1">
        <v>5</v>
      </c>
      <c r="B15" s="5" t="s">
        <v>72</v>
      </c>
      <c r="C15" s="23">
        <v>26</v>
      </c>
      <c r="D15" s="1">
        <v>25</v>
      </c>
      <c r="E15" s="5">
        <v>947</v>
      </c>
      <c r="F15" s="5">
        <f t="shared" si="0"/>
        <v>1041</v>
      </c>
      <c r="G15" s="25">
        <f t="shared" si="1"/>
        <v>94</v>
      </c>
      <c r="H15" s="25">
        <f t="shared" si="2"/>
        <v>26</v>
      </c>
      <c r="I15" s="26"/>
      <c r="J15" s="27">
        <v>13</v>
      </c>
      <c r="K15" s="9">
        <v>9</v>
      </c>
      <c r="L15" s="27"/>
      <c r="M15" s="28">
        <v>14</v>
      </c>
      <c r="N15" s="29"/>
      <c r="O15" s="28"/>
      <c r="P15" s="9">
        <v>12</v>
      </c>
      <c r="Q15" s="28"/>
      <c r="R15" s="29">
        <v>7</v>
      </c>
      <c r="S15" s="28"/>
      <c r="T15" s="29">
        <v>10</v>
      </c>
      <c r="U15" s="28">
        <v>4</v>
      </c>
      <c r="V15" s="29"/>
      <c r="W15" s="28">
        <v>5</v>
      </c>
      <c r="X15" s="29"/>
      <c r="Y15" s="28"/>
      <c r="Z15" s="29">
        <v>15</v>
      </c>
      <c r="AA15" s="28">
        <v>6</v>
      </c>
      <c r="AB15" s="29"/>
      <c r="AC15" s="28"/>
      <c r="AD15" s="29">
        <v>1</v>
      </c>
      <c r="AE15" s="28">
        <v>8</v>
      </c>
      <c r="AF15" s="29"/>
      <c r="AG15" s="28"/>
      <c r="AH15" s="29">
        <v>11</v>
      </c>
      <c r="AI15" s="28"/>
      <c r="AJ15" s="29">
        <v>2</v>
      </c>
      <c r="AK15" s="30">
        <v>3</v>
      </c>
      <c r="AL15" s="31"/>
      <c r="AM15" s="5">
        <f t="shared" si="3"/>
        <v>120</v>
      </c>
      <c r="AN15">
        <f t="shared" si="4"/>
        <v>97</v>
      </c>
      <c r="AO15">
        <f t="shared" si="5"/>
        <v>94</v>
      </c>
      <c r="AP15">
        <f t="shared" si="6"/>
        <v>99</v>
      </c>
      <c r="AQ15">
        <f t="shared" si="7"/>
        <v>96</v>
      </c>
      <c r="AR15" s="5" t="s">
        <v>72</v>
      </c>
      <c r="AS15" s="1">
        <f t="shared" si="8"/>
        <v>97</v>
      </c>
      <c r="AT15" s="1">
        <f t="shared" si="9"/>
        <v>94</v>
      </c>
    </row>
    <row r="16" spans="1:58" x14ac:dyDescent="0.25">
      <c r="B16" s="5" t="s">
        <v>52</v>
      </c>
      <c r="C16" s="23">
        <v>16</v>
      </c>
      <c r="D16" s="1">
        <v>14</v>
      </c>
      <c r="E16" s="5">
        <v>1024</v>
      </c>
      <c r="F16" s="5">
        <f t="shared" si="0"/>
        <v>1117</v>
      </c>
      <c r="G16" s="25">
        <f t="shared" si="1"/>
        <v>93</v>
      </c>
      <c r="H16" s="25">
        <f t="shared" si="2"/>
        <v>27</v>
      </c>
      <c r="I16" s="26"/>
      <c r="J16" s="27">
        <v>9</v>
      </c>
      <c r="K16" s="9">
        <v>14</v>
      </c>
      <c r="L16" s="27"/>
      <c r="M16" s="28">
        <v>13</v>
      </c>
      <c r="N16" s="29"/>
      <c r="O16" s="28">
        <v>6</v>
      </c>
      <c r="P16" s="9"/>
      <c r="Q16" s="28">
        <v>7</v>
      </c>
      <c r="R16" s="29"/>
      <c r="S16" s="28">
        <v>8</v>
      </c>
      <c r="T16" s="29"/>
      <c r="U16" s="28"/>
      <c r="V16" s="29">
        <v>5</v>
      </c>
      <c r="W16" s="28"/>
      <c r="X16" s="29">
        <v>2</v>
      </c>
      <c r="Y16" s="28"/>
      <c r="Z16" s="29">
        <v>11</v>
      </c>
      <c r="AA16" s="28">
        <v>12</v>
      </c>
      <c r="AB16" s="29"/>
      <c r="AC16" s="28">
        <v>10</v>
      </c>
      <c r="AD16" s="29"/>
      <c r="AE16" s="28"/>
      <c r="AF16" s="29">
        <v>1</v>
      </c>
      <c r="AG16" s="28"/>
      <c r="AH16" s="29">
        <v>4</v>
      </c>
      <c r="AI16" s="28"/>
      <c r="AJ16" s="29">
        <v>3</v>
      </c>
      <c r="AK16" s="30">
        <v>15</v>
      </c>
      <c r="AL16" s="31"/>
      <c r="AM16" s="5">
        <f t="shared" si="3"/>
        <v>120</v>
      </c>
      <c r="AN16">
        <f t="shared" si="4"/>
        <v>108</v>
      </c>
      <c r="AO16">
        <f t="shared" si="5"/>
        <v>93</v>
      </c>
      <c r="AP16">
        <f t="shared" si="6"/>
        <v>111</v>
      </c>
      <c r="AQ16">
        <f t="shared" si="7"/>
        <v>96</v>
      </c>
      <c r="AR16" s="5" t="s">
        <v>52</v>
      </c>
      <c r="AS16" s="1">
        <f t="shared" si="8"/>
        <v>108</v>
      </c>
      <c r="AT16" s="1">
        <f t="shared" si="9"/>
        <v>93</v>
      </c>
    </row>
    <row r="17" spans="1:58" ht="12.75" customHeight="1" x14ac:dyDescent="0.25">
      <c r="B17" s="5" t="s">
        <v>65</v>
      </c>
      <c r="C17" s="23">
        <v>21</v>
      </c>
      <c r="D17" s="1">
        <v>19</v>
      </c>
      <c r="E17" s="5">
        <v>999</v>
      </c>
      <c r="F17" s="5">
        <f t="shared" si="0"/>
        <v>1092</v>
      </c>
      <c r="G17" s="25">
        <f t="shared" si="1"/>
        <v>93</v>
      </c>
      <c r="H17" s="25">
        <f t="shared" si="2"/>
        <v>27</v>
      </c>
      <c r="I17" s="26"/>
      <c r="J17" s="27">
        <v>12</v>
      </c>
      <c r="K17" s="9">
        <v>15</v>
      </c>
      <c r="L17" s="27"/>
      <c r="M17" s="28">
        <v>3</v>
      </c>
      <c r="N17" s="29"/>
      <c r="O17" s="28"/>
      <c r="P17" s="9">
        <v>6</v>
      </c>
      <c r="Q17" s="28">
        <v>1</v>
      </c>
      <c r="R17" s="29"/>
      <c r="S17" s="28">
        <v>4</v>
      </c>
      <c r="T17" s="29"/>
      <c r="U17" s="28"/>
      <c r="V17" s="29">
        <v>2</v>
      </c>
      <c r="W17" s="28">
        <v>10</v>
      </c>
      <c r="X17" s="29"/>
      <c r="Y17" s="28"/>
      <c r="Z17" s="29">
        <v>14</v>
      </c>
      <c r="AA17" s="28">
        <v>5</v>
      </c>
      <c r="AB17" s="29"/>
      <c r="AC17" s="28">
        <v>13</v>
      </c>
      <c r="AD17" s="29"/>
      <c r="AE17" s="28"/>
      <c r="AF17" s="29">
        <v>7</v>
      </c>
      <c r="AG17" s="28"/>
      <c r="AH17" s="29">
        <v>11</v>
      </c>
      <c r="AI17" s="28">
        <v>8</v>
      </c>
      <c r="AJ17" s="29"/>
      <c r="AK17" s="30">
        <v>9</v>
      </c>
      <c r="AL17" s="31"/>
      <c r="AM17" s="5">
        <f t="shared" si="3"/>
        <v>120</v>
      </c>
      <c r="AN17">
        <f t="shared" si="4"/>
        <v>110</v>
      </c>
      <c r="AO17">
        <f t="shared" si="5"/>
        <v>101</v>
      </c>
      <c r="AP17">
        <f t="shared" si="6"/>
        <v>102</v>
      </c>
      <c r="AQ17">
        <f t="shared" si="7"/>
        <v>93</v>
      </c>
      <c r="AR17" s="5" t="s">
        <v>65</v>
      </c>
      <c r="AS17" s="1">
        <f t="shared" si="8"/>
        <v>102</v>
      </c>
      <c r="AT17" s="1">
        <f t="shared" si="9"/>
        <v>93</v>
      </c>
    </row>
    <row r="18" spans="1:58" ht="12.75" customHeight="1" x14ac:dyDescent="0.25">
      <c r="B18" s="5" t="s">
        <v>68</v>
      </c>
      <c r="C18" s="23">
        <v>4</v>
      </c>
      <c r="D18" s="1">
        <v>5</v>
      </c>
      <c r="E18" s="5">
        <v>1055</v>
      </c>
      <c r="F18" s="5">
        <f t="shared" si="0"/>
        <v>1145</v>
      </c>
      <c r="G18" s="25">
        <f t="shared" si="1"/>
        <v>90</v>
      </c>
      <c r="H18" s="25">
        <f t="shared" si="2"/>
        <v>30</v>
      </c>
      <c r="I18" s="26"/>
      <c r="J18" s="27">
        <v>6</v>
      </c>
      <c r="K18" s="9">
        <v>15</v>
      </c>
      <c r="L18" s="27"/>
      <c r="M18" s="28">
        <v>13</v>
      </c>
      <c r="N18" s="29"/>
      <c r="O18" s="28"/>
      <c r="P18" s="9">
        <v>5</v>
      </c>
      <c r="Q18" s="28">
        <v>2</v>
      </c>
      <c r="R18" s="29"/>
      <c r="S18" s="28">
        <v>10</v>
      </c>
      <c r="T18" s="29"/>
      <c r="U18" s="28"/>
      <c r="V18" s="29">
        <v>4</v>
      </c>
      <c r="W18" s="28">
        <v>9</v>
      </c>
      <c r="X18" s="29"/>
      <c r="Y18" s="28"/>
      <c r="Z18" s="29">
        <v>12</v>
      </c>
      <c r="AA18" s="28">
        <v>7</v>
      </c>
      <c r="AB18" s="29"/>
      <c r="AC18" s="28">
        <v>8</v>
      </c>
      <c r="AD18" s="29"/>
      <c r="AE18" s="28"/>
      <c r="AF18" s="29">
        <v>1</v>
      </c>
      <c r="AG18" s="28"/>
      <c r="AH18" s="29">
        <v>11</v>
      </c>
      <c r="AI18" s="28"/>
      <c r="AJ18" s="29">
        <v>3</v>
      </c>
      <c r="AK18" s="30">
        <v>14</v>
      </c>
      <c r="AL18" s="31"/>
      <c r="AM18" s="5">
        <f t="shared" si="3"/>
        <v>120</v>
      </c>
      <c r="AN18">
        <f t="shared" si="4"/>
        <v>104</v>
      </c>
      <c r="AO18">
        <f t="shared" si="5"/>
        <v>90</v>
      </c>
      <c r="AP18">
        <f t="shared" si="6"/>
        <v>107</v>
      </c>
      <c r="AQ18">
        <f t="shared" si="7"/>
        <v>93</v>
      </c>
      <c r="AR18" s="5" t="s">
        <v>68</v>
      </c>
      <c r="AS18" s="5">
        <f t="shared" si="8"/>
        <v>104</v>
      </c>
      <c r="AT18" s="5">
        <f t="shared" si="9"/>
        <v>90</v>
      </c>
      <c r="BF18" s="5"/>
    </row>
    <row r="19" spans="1:58" ht="12.75" customHeight="1" x14ac:dyDescent="0.25">
      <c r="A19" s="1">
        <v>1</v>
      </c>
      <c r="B19" s="5" t="s">
        <v>53</v>
      </c>
      <c r="C19" s="23">
        <v>11</v>
      </c>
      <c r="D19" s="1">
        <v>10</v>
      </c>
      <c r="E19" s="5">
        <v>1036</v>
      </c>
      <c r="F19" s="5">
        <f t="shared" si="0"/>
        <v>1126</v>
      </c>
      <c r="G19" s="25">
        <f t="shared" si="1"/>
        <v>90</v>
      </c>
      <c r="H19" s="25">
        <f t="shared" si="2"/>
        <v>30</v>
      </c>
      <c r="I19" s="26"/>
      <c r="J19" s="27">
        <v>14</v>
      </c>
      <c r="K19" s="9">
        <v>15</v>
      </c>
      <c r="L19" s="27"/>
      <c r="M19" s="28">
        <v>3</v>
      </c>
      <c r="N19" s="29"/>
      <c r="O19" s="28"/>
      <c r="P19" s="9">
        <v>10</v>
      </c>
      <c r="Q19" s="28">
        <v>1</v>
      </c>
      <c r="R19" s="29"/>
      <c r="S19" s="28">
        <v>11</v>
      </c>
      <c r="T19" s="29"/>
      <c r="U19" s="28"/>
      <c r="V19" s="29">
        <v>4</v>
      </c>
      <c r="W19" s="28">
        <v>8</v>
      </c>
      <c r="X19" s="29"/>
      <c r="Y19" s="28"/>
      <c r="Z19" s="29">
        <v>12</v>
      </c>
      <c r="AA19" s="28">
        <v>7</v>
      </c>
      <c r="AB19" s="29"/>
      <c r="AC19" s="28">
        <v>9</v>
      </c>
      <c r="AD19" s="29"/>
      <c r="AE19" s="28"/>
      <c r="AF19" s="29">
        <v>5</v>
      </c>
      <c r="AG19" s="28"/>
      <c r="AH19" s="29">
        <v>6</v>
      </c>
      <c r="AI19" s="28"/>
      <c r="AJ19" s="29">
        <v>2</v>
      </c>
      <c r="AK19" s="30">
        <v>13</v>
      </c>
      <c r="AL19" s="31"/>
      <c r="AM19" s="5">
        <f t="shared" si="3"/>
        <v>120</v>
      </c>
      <c r="AN19">
        <f t="shared" si="4"/>
        <v>103</v>
      </c>
      <c r="AO19">
        <f t="shared" si="5"/>
        <v>90</v>
      </c>
      <c r="AP19">
        <f t="shared" si="6"/>
        <v>105</v>
      </c>
      <c r="AQ19">
        <f t="shared" si="7"/>
        <v>92</v>
      </c>
      <c r="AR19" s="5" t="s">
        <v>53</v>
      </c>
      <c r="AS19" s="1">
        <f t="shared" si="8"/>
        <v>103</v>
      </c>
      <c r="AT19" s="1">
        <f t="shared" si="9"/>
        <v>90</v>
      </c>
    </row>
    <row r="20" spans="1:58" ht="12.75" customHeight="1" x14ac:dyDescent="0.25">
      <c r="B20" s="5" t="s">
        <v>66</v>
      </c>
      <c r="C20" s="23">
        <v>23</v>
      </c>
      <c r="D20" s="1">
        <v>22</v>
      </c>
      <c r="E20" s="5">
        <v>980</v>
      </c>
      <c r="F20" s="5">
        <f t="shared" si="0"/>
        <v>1070</v>
      </c>
      <c r="G20" s="25">
        <f t="shared" si="1"/>
        <v>90</v>
      </c>
      <c r="H20" s="25">
        <f t="shared" si="2"/>
        <v>30</v>
      </c>
      <c r="I20" s="26"/>
      <c r="J20" s="27">
        <v>11</v>
      </c>
      <c r="K20" s="9">
        <v>10</v>
      </c>
      <c r="L20" s="27"/>
      <c r="M20" s="28">
        <v>15</v>
      </c>
      <c r="N20" s="29"/>
      <c r="O20" s="28"/>
      <c r="P20" s="9">
        <v>8</v>
      </c>
      <c r="Q20" s="28"/>
      <c r="R20" s="29">
        <v>9</v>
      </c>
      <c r="S20" s="28">
        <v>5</v>
      </c>
      <c r="T20" s="29"/>
      <c r="U20" s="28"/>
      <c r="V20" s="29">
        <v>6</v>
      </c>
      <c r="W20" s="28">
        <v>3</v>
      </c>
      <c r="X20" s="29"/>
      <c r="Y20" s="28"/>
      <c r="Z20" s="29">
        <v>14</v>
      </c>
      <c r="AA20" s="28">
        <v>4</v>
      </c>
      <c r="AB20" s="29"/>
      <c r="AC20" s="28">
        <v>12</v>
      </c>
      <c r="AD20" s="29"/>
      <c r="AE20" s="28"/>
      <c r="AF20" s="29">
        <v>7</v>
      </c>
      <c r="AG20" s="28">
        <v>1</v>
      </c>
      <c r="AH20" s="29"/>
      <c r="AI20" s="28">
        <v>2</v>
      </c>
      <c r="AJ20" s="29"/>
      <c r="AK20" s="30">
        <v>13</v>
      </c>
      <c r="AL20" s="31"/>
      <c r="AM20" s="5">
        <f t="shared" si="3"/>
        <v>120</v>
      </c>
      <c r="AN20">
        <f t="shared" si="4"/>
        <v>105</v>
      </c>
      <c r="AO20">
        <f t="shared" si="5"/>
        <v>92</v>
      </c>
      <c r="AP20">
        <f t="shared" si="6"/>
        <v>103</v>
      </c>
      <c r="AQ20">
        <f t="shared" si="7"/>
        <v>90</v>
      </c>
      <c r="AR20" s="5" t="s">
        <v>66</v>
      </c>
      <c r="AS20" s="5">
        <f t="shared" si="8"/>
        <v>103</v>
      </c>
      <c r="AT20" s="5">
        <f t="shared" si="9"/>
        <v>90</v>
      </c>
    </row>
    <row r="21" spans="1:58" ht="12.75" customHeight="1" x14ac:dyDescent="0.25">
      <c r="B21" s="5" t="s">
        <v>56</v>
      </c>
      <c r="C21" s="23">
        <v>9</v>
      </c>
      <c r="D21" s="1">
        <v>9</v>
      </c>
      <c r="E21" s="5">
        <v>1038</v>
      </c>
      <c r="F21" s="5">
        <f t="shared" si="0"/>
        <v>1127</v>
      </c>
      <c r="G21" s="25">
        <f t="shared" si="1"/>
        <v>89</v>
      </c>
      <c r="H21" s="25">
        <f t="shared" si="2"/>
        <v>31</v>
      </c>
      <c r="I21" s="26"/>
      <c r="J21" s="27">
        <v>12</v>
      </c>
      <c r="K21" s="9">
        <v>14</v>
      </c>
      <c r="L21" s="27"/>
      <c r="M21" s="28">
        <v>13</v>
      </c>
      <c r="N21" s="29"/>
      <c r="O21" s="28"/>
      <c r="P21" s="9">
        <v>7</v>
      </c>
      <c r="Q21" s="28"/>
      <c r="R21" s="29">
        <v>2</v>
      </c>
      <c r="S21" s="28">
        <v>11</v>
      </c>
      <c r="T21" s="29"/>
      <c r="U21" s="28">
        <v>1</v>
      </c>
      <c r="V21" s="29"/>
      <c r="W21" s="28">
        <v>9</v>
      </c>
      <c r="X21" s="29"/>
      <c r="Y21" s="28"/>
      <c r="Z21" s="29">
        <v>15</v>
      </c>
      <c r="AA21" s="28">
        <v>4</v>
      </c>
      <c r="AB21" s="29"/>
      <c r="AC21" s="28">
        <v>8</v>
      </c>
      <c r="AD21" s="29"/>
      <c r="AE21" s="28"/>
      <c r="AF21" s="29">
        <v>5</v>
      </c>
      <c r="AG21" s="28"/>
      <c r="AH21" s="29">
        <v>6</v>
      </c>
      <c r="AI21" s="28">
        <v>3</v>
      </c>
      <c r="AJ21" s="29"/>
      <c r="AK21" s="30">
        <v>10</v>
      </c>
      <c r="AL21" s="31"/>
      <c r="AM21" s="5">
        <f t="shared" si="3"/>
        <v>120</v>
      </c>
      <c r="AN21">
        <f t="shared" si="4"/>
        <v>102</v>
      </c>
      <c r="AO21">
        <f t="shared" si="5"/>
        <v>92</v>
      </c>
      <c r="AP21">
        <f t="shared" si="6"/>
        <v>99</v>
      </c>
      <c r="AQ21">
        <f t="shared" si="7"/>
        <v>89</v>
      </c>
      <c r="AR21" s="5" t="s">
        <v>56</v>
      </c>
      <c r="AS21" s="5">
        <f t="shared" si="8"/>
        <v>99</v>
      </c>
      <c r="AT21" s="5">
        <f t="shared" si="9"/>
        <v>89</v>
      </c>
    </row>
    <row r="22" spans="1:58" ht="12.75" customHeight="1" x14ac:dyDescent="0.25">
      <c r="A22" s="1">
        <v>2</v>
      </c>
      <c r="B22" s="5" t="s">
        <v>67</v>
      </c>
      <c r="C22" s="23">
        <v>6</v>
      </c>
      <c r="D22" s="1">
        <v>7</v>
      </c>
      <c r="E22" s="5">
        <v>1053</v>
      </c>
      <c r="F22" s="5">
        <f t="shared" si="0"/>
        <v>1141</v>
      </c>
      <c r="G22" s="25">
        <f t="shared" si="1"/>
        <v>88</v>
      </c>
      <c r="H22" s="25">
        <f t="shared" si="2"/>
        <v>32</v>
      </c>
      <c r="I22" s="26"/>
      <c r="J22" s="27">
        <v>13</v>
      </c>
      <c r="K22" s="9">
        <v>12</v>
      </c>
      <c r="L22" s="27"/>
      <c r="M22" s="28">
        <v>14</v>
      </c>
      <c r="N22" s="29"/>
      <c r="O22" s="28"/>
      <c r="P22" s="9">
        <v>9</v>
      </c>
      <c r="Q22" s="28"/>
      <c r="R22" s="29">
        <v>7</v>
      </c>
      <c r="S22" s="28">
        <v>8</v>
      </c>
      <c r="T22" s="29"/>
      <c r="U22" s="28">
        <v>6</v>
      </c>
      <c r="V22" s="29"/>
      <c r="W22" s="28"/>
      <c r="X22" s="29">
        <v>5</v>
      </c>
      <c r="Y22" s="28"/>
      <c r="Z22" s="29">
        <v>15</v>
      </c>
      <c r="AA22" s="28">
        <v>1</v>
      </c>
      <c r="AB22" s="29"/>
      <c r="AC22" s="28">
        <v>11</v>
      </c>
      <c r="AD22" s="29"/>
      <c r="AE22" s="28"/>
      <c r="AF22" s="29">
        <v>4</v>
      </c>
      <c r="AG22" s="28"/>
      <c r="AH22" s="29">
        <v>3</v>
      </c>
      <c r="AI22" s="28">
        <v>2</v>
      </c>
      <c r="AJ22" s="29"/>
      <c r="AK22" s="30">
        <v>10</v>
      </c>
      <c r="AL22" s="31"/>
      <c r="AM22" s="5">
        <f t="shared" si="3"/>
        <v>120</v>
      </c>
      <c r="AN22">
        <f t="shared" si="4"/>
        <v>100</v>
      </c>
      <c r="AO22">
        <f t="shared" si="5"/>
        <v>90</v>
      </c>
      <c r="AP22">
        <f t="shared" si="6"/>
        <v>98</v>
      </c>
      <c r="AQ22">
        <f t="shared" si="7"/>
        <v>88</v>
      </c>
      <c r="AR22" s="5" t="s">
        <v>67</v>
      </c>
      <c r="AS22" s="1">
        <f t="shared" si="8"/>
        <v>98</v>
      </c>
      <c r="AT22" s="1">
        <f t="shared" si="9"/>
        <v>88</v>
      </c>
      <c r="AW22" s="5"/>
      <c r="AX22" s="5"/>
    </row>
    <row r="23" spans="1:58" ht="12.75" customHeight="1" x14ac:dyDescent="0.25">
      <c r="B23" s="5" t="s">
        <v>63</v>
      </c>
      <c r="C23" s="23">
        <v>24</v>
      </c>
      <c r="D23" s="1">
        <v>24</v>
      </c>
      <c r="E23" s="5">
        <v>955</v>
      </c>
      <c r="F23" s="5">
        <f t="shared" si="0"/>
        <v>1042</v>
      </c>
      <c r="G23" s="25">
        <f t="shared" si="1"/>
        <v>87</v>
      </c>
      <c r="H23" s="25">
        <f t="shared" si="2"/>
        <v>33</v>
      </c>
      <c r="I23" s="26"/>
      <c r="J23" s="27">
        <v>5</v>
      </c>
      <c r="K23" s="9">
        <v>10</v>
      </c>
      <c r="L23" s="27"/>
      <c r="M23" s="28">
        <v>11</v>
      </c>
      <c r="N23" s="29"/>
      <c r="O23" s="28"/>
      <c r="P23" s="9">
        <v>12</v>
      </c>
      <c r="Q23" s="28"/>
      <c r="R23" s="29">
        <v>8</v>
      </c>
      <c r="S23" s="28">
        <v>9</v>
      </c>
      <c r="T23" s="29"/>
      <c r="U23" s="28">
        <v>2</v>
      </c>
      <c r="V23" s="29"/>
      <c r="W23" s="28"/>
      <c r="X23" s="29">
        <v>4</v>
      </c>
      <c r="Y23" s="28"/>
      <c r="Z23" s="29">
        <v>6</v>
      </c>
      <c r="AA23" s="28">
        <v>7</v>
      </c>
      <c r="AB23" s="29"/>
      <c r="AC23" s="28">
        <v>13</v>
      </c>
      <c r="AD23" s="29"/>
      <c r="AE23" s="28">
        <v>1</v>
      </c>
      <c r="AF23" s="29"/>
      <c r="AG23" s="28"/>
      <c r="AH23" s="29">
        <v>14</v>
      </c>
      <c r="AI23" s="28">
        <v>3</v>
      </c>
      <c r="AJ23" s="29"/>
      <c r="AK23" s="30">
        <v>15</v>
      </c>
      <c r="AL23" s="31"/>
      <c r="AM23" s="5">
        <f t="shared" si="3"/>
        <v>120</v>
      </c>
      <c r="AN23">
        <f t="shared" si="4"/>
        <v>105</v>
      </c>
      <c r="AO23">
        <f t="shared" si="5"/>
        <v>90</v>
      </c>
      <c r="AP23">
        <f t="shared" si="6"/>
        <v>102</v>
      </c>
      <c r="AQ23">
        <f t="shared" si="7"/>
        <v>87</v>
      </c>
      <c r="AR23" s="5" t="s">
        <v>63</v>
      </c>
      <c r="AS23" s="1">
        <f t="shared" si="8"/>
        <v>102</v>
      </c>
      <c r="AT23" s="1">
        <f t="shared" si="9"/>
        <v>87</v>
      </c>
    </row>
    <row r="24" spans="1:58" ht="12.75" customHeight="1" x14ac:dyDescent="0.25">
      <c r="B24" s="5" t="s">
        <v>69</v>
      </c>
      <c r="C24" s="23">
        <v>19</v>
      </c>
      <c r="D24" s="1">
        <v>18</v>
      </c>
      <c r="E24" s="5">
        <v>1007</v>
      </c>
      <c r="F24" s="5">
        <f t="shared" si="0"/>
        <v>1093</v>
      </c>
      <c r="G24" s="25">
        <f t="shared" si="1"/>
        <v>86</v>
      </c>
      <c r="H24" s="25">
        <f t="shared" si="2"/>
        <v>34</v>
      </c>
      <c r="I24" s="26"/>
      <c r="J24" s="27">
        <v>1</v>
      </c>
      <c r="K24" s="9">
        <v>14</v>
      </c>
      <c r="L24" s="27"/>
      <c r="M24" s="28">
        <v>13</v>
      </c>
      <c r="N24" s="29"/>
      <c r="O24" s="28"/>
      <c r="P24" s="9">
        <v>2</v>
      </c>
      <c r="Q24" s="28"/>
      <c r="R24" s="29">
        <v>10</v>
      </c>
      <c r="S24" s="28"/>
      <c r="T24" s="29">
        <v>5</v>
      </c>
      <c r="U24" s="28">
        <v>7</v>
      </c>
      <c r="V24" s="29"/>
      <c r="W24" s="28">
        <v>8</v>
      </c>
      <c r="X24" s="29"/>
      <c r="Y24" s="28"/>
      <c r="Z24" s="29">
        <v>3</v>
      </c>
      <c r="AA24" s="28">
        <v>6</v>
      </c>
      <c r="AB24" s="29"/>
      <c r="AC24" s="28">
        <v>9</v>
      </c>
      <c r="AD24" s="29"/>
      <c r="AE24" s="28"/>
      <c r="AF24" s="29">
        <v>12</v>
      </c>
      <c r="AG24" s="28"/>
      <c r="AH24" s="29">
        <v>4</v>
      </c>
      <c r="AI24" s="28">
        <v>11</v>
      </c>
      <c r="AJ24" s="29"/>
      <c r="AK24" s="30">
        <v>15</v>
      </c>
      <c r="AL24" s="31"/>
      <c r="AM24" s="5">
        <f t="shared" si="3"/>
        <v>120</v>
      </c>
      <c r="AN24">
        <f t="shared" si="4"/>
        <v>112</v>
      </c>
      <c r="AO24">
        <f t="shared" si="5"/>
        <v>97</v>
      </c>
      <c r="AP24">
        <f t="shared" si="6"/>
        <v>101</v>
      </c>
      <c r="AQ24">
        <f t="shared" si="7"/>
        <v>86</v>
      </c>
      <c r="AR24" s="5" t="s">
        <v>69</v>
      </c>
      <c r="AS24" s="1">
        <f t="shared" si="8"/>
        <v>101</v>
      </c>
      <c r="AT24" s="1">
        <f t="shared" si="9"/>
        <v>86</v>
      </c>
      <c r="AU24" s="5"/>
      <c r="AV24" s="5"/>
    </row>
    <row r="25" spans="1:58" ht="12.75" customHeight="1" x14ac:dyDescent="0.25">
      <c r="B25" s="5" t="s">
        <v>58</v>
      </c>
      <c r="C25" s="23">
        <v>25</v>
      </c>
      <c r="D25" s="1">
        <v>26</v>
      </c>
      <c r="E25" s="5">
        <v>954</v>
      </c>
      <c r="F25" s="5">
        <f t="shared" si="0"/>
        <v>1038</v>
      </c>
      <c r="G25" s="25">
        <f t="shared" si="1"/>
        <v>84</v>
      </c>
      <c r="H25" s="25">
        <f t="shared" si="2"/>
        <v>36</v>
      </c>
      <c r="I25" s="26">
        <v>4</v>
      </c>
      <c r="J25" s="27"/>
      <c r="K25" s="36">
        <v>8</v>
      </c>
      <c r="L25" s="27"/>
      <c r="M25" s="28">
        <v>14</v>
      </c>
      <c r="N25" s="29"/>
      <c r="O25" s="28"/>
      <c r="P25" s="9">
        <v>5</v>
      </c>
      <c r="Q25" s="28"/>
      <c r="R25" s="29">
        <v>3</v>
      </c>
      <c r="S25" s="28"/>
      <c r="T25" s="29">
        <v>1</v>
      </c>
      <c r="U25" s="28"/>
      <c r="V25" s="29">
        <v>7</v>
      </c>
      <c r="W25" s="28">
        <v>12</v>
      </c>
      <c r="X25" s="29"/>
      <c r="Y25" s="28"/>
      <c r="Z25" s="29">
        <v>15</v>
      </c>
      <c r="AA25" s="28"/>
      <c r="AB25" s="29">
        <v>6</v>
      </c>
      <c r="AC25" s="28">
        <v>11</v>
      </c>
      <c r="AD25" s="29"/>
      <c r="AE25" s="28"/>
      <c r="AF25" s="29">
        <v>9</v>
      </c>
      <c r="AG25" s="28"/>
      <c r="AH25" s="29">
        <v>2</v>
      </c>
      <c r="AI25" s="28">
        <v>10</v>
      </c>
      <c r="AJ25" s="29"/>
      <c r="AK25" s="30">
        <v>13</v>
      </c>
      <c r="AL25" s="31"/>
      <c r="AM25" s="5">
        <f t="shared" si="3"/>
        <v>120</v>
      </c>
      <c r="AN25">
        <f t="shared" si="4"/>
        <v>107</v>
      </c>
      <c r="AO25">
        <f t="shared" si="5"/>
        <v>94</v>
      </c>
      <c r="AP25">
        <f t="shared" si="6"/>
        <v>97</v>
      </c>
      <c r="AQ25">
        <f t="shared" si="7"/>
        <v>84</v>
      </c>
      <c r="AR25" s="5" t="s">
        <v>58</v>
      </c>
      <c r="AS25" s="1">
        <f t="shared" si="8"/>
        <v>97</v>
      </c>
      <c r="AT25" s="1">
        <f t="shared" si="9"/>
        <v>84</v>
      </c>
    </row>
    <row r="26" spans="1:58" ht="12.75" customHeight="1" x14ac:dyDescent="0.25">
      <c r="B26" s="5" t="s">
        <v>57</v>
      </c>
      <c r="C26" s="23">
        <v>17</v>
      </c>
      <c r="D26" s="1">
        <v>17</v>
      </c>
      <c r="E26" s="5">
        <v>1021</v>
      </c>
      <c r="F26" s="5">
        <f t="shared" si="0"/>
        <v>1104</v>
      </c>
      <c r="G26" s="25">
        <f t="shared" si="1"/>
        <v>83</v>
      </c>
      <c r="H26" s="25">
        <f t="shared" si="2"/>
        <v>36</v>
      </c>
      <c r="I26" s="26"/>
      <c r="J26" s="27">
        <v>13</v>
      </c>
      <c r="K26" s="9">
        <v>15</v>
      </c>
      <c r="L26" s="27"/>
      <c r="M26" s="28">
        <v>12</v>
      </c>
      <c r="N26" s="29"/>
      <c r="O26" s="28"/>
      <c r="P26" s="9">
        <v>8</v>
      </c>
      <c r="Q26" s="28"/>
      <c r="R26" s="29"/>
      <c r="S26" s="28">
        <v>7</v>
      </c>
      <c r="T26" s="29"/>
      <c r="U26" s="28">
        <v>9</v>
      </c>
      <c r="V26" s="29"/>
      <c r="W26" s="28">
        <v>6</v>
      </c>
      <c r="X26" s="29"/>
      <c r="Y26" s="28"/>
      <c r="Z26" s="29">
        <v>11</v>
      </c>
      <c r="AA26" s="28"/>
      <c r="AB26" s="29">
        <v>5</v>
      </c>
      <c r="AC26" s="28">
        <v>3</v>
      </c>
      <c r="AD26" s="29"/>
      <c r="AE26" s="28">
        <v>2</v>
      </c>
      <c r="AF26" s="29"/>
      <c r="AG26" s="28"/>
      <c r="AH26" s="29">
        <v>10</v>
      </c>
      <c r="AI26" s="28"/>
      <c r="AJ26" s="29">
        <v>4</v>
      </c>
      <c r="AK26" s="30">
        <v>14</v>
      </c>
      <c r="AL26" s="31"/>
      <c r="AM26" s="5">
        <f t="shared" si="3"/>
        <v>119</v>
      </c>
      <c r="AN26">
        <f t="shared" si="4"/>
        <v>97</v>
      </c>
      <c r="AO26">
        <f t="shared" si="5"/>
        <v>83</v>
      </c>
      <c r="AP26">
        <f t="shared" si="6"/>
        <v>101</v>
      </c>
      <c r="AQ26">
        <f t="shared" si="7"/>
        <v>87</v>
      </c>
      <c r="AR26" s="5" t="s">
        <v>57</v>
      </c>
      <c r="AS26" s="5">
        <f t="shared" si="8"/>
        <v>97</v>
      </c>
      <c r="AT26" s="5">
        <f t="shared" si="9"/>
        <v>83</v>
      </c>
      <c r="AY26" s="5"/>
    </row>
    <row r="27" spans="1:58" ht="12.75" customHeight="1" x14ac:dyDescent="0.25">
      <c r="A27" s="1">
        <v>4</v>
      </c>
      <c r="B27" s="5" t="s">
        <v>73</v>
      </c>
      <c r="C27" s="23">
        <v>20</v>
      </c>
      <c r="D27" s="1">
        <v>21</v>
      </c>
      <c r="E27" s="5">
        <v>1003</v>
      </c>
      <c r="F27" s="5">
        <f t="shared" si="0"/>
        <v>1086</v>
      </c>
      <c r="G27" s="25">
        <f t="shared" si="1"/>
        <v>83</v>
      </c>
      <c r="H27" s="25">
        <f t="shared" si="2"/>
        <v>37</v>
      </c>
      <c r="I27" s="26"/>
      <c r="J27" s="27">
        <v>6</v>
      </c>
      <c r="K27" s="9">
        <v>11</v>
      </c>
      <c r="L27" s="27"/>
      <c r="M27" s="28">
        <v>12</v>
      </c>
      <c r="N27" s="29"/>
      <c r="O27" s="28"/>
      <c r="P27" s="9">
        <v>1</v>
      </c>
      <c r="Q27" s="28">
        <v>4</v>
      </c>
      <c r="R27" s="29"/>
      <c r="S27" s="28">
        <v>9</v>
      </c>
      <c r="T27" s="29"/>
      <c r="U27" s="28">
        <v>3</v>
      </c>
      <c r="V27" s="29"/>
      <c r="W27" s="28">
        <v>10</v>
      </c>
      <c r="X27" s="29"/>
      <c r="Y27" s="28"/>
      <c r="Z27" s="29">
        <v>7</v>
      </c>
      <c r="AA27" s="28">
        <v>14</v>
      </c>
      <c r="AB27" s="29"/>
      <c r="AC27" s="28">
        <v>15</v>
      </c>
      <c r="AD27" s="29"/>
      <c r="AE27" s="28"/>
      <c r="AF27" s="29">
        <v>2</v>
      </c>
      <c r="AG27" s="28"/>
      <c r="AH27" s="29">
        <v>8</v>
      </c>
      <c r="AI27" s="28">
        <v>5</v>
      </c>
      <c r="AJ27" s="29"/>
      <c r="AK27" s="30">
        <v>13</v>
      </c>
      <c r="AL27" s="31"/>
      <c r="AM27" s="5">
        <f t="shared" si="3"/>
        <v>120</v>
      </c>
      <c r="AN27">
        <f t="shared" si="4"/>
        <v>101</v>
      </c>
      <c r="AO27">
        <f t="shared" si="5"/>
        <v>88</v>
      </c>
      <c r="AP27">
        <f t="shared" si="6"/>
        <v>96</v>
      </c>
      <c r="AQ27">
        <f t="shared" si="7"/>
        <v>83</v>
      </c>
      <c r="AR27" s="5" t="s">
        <v>73</v>
      </c>
      <c r="AS27" s="5">
        <f t="shared" si="8"/>
        <v>96</v>
      </c>
      <c r="AT27" s="5">
        <f t="shared" si="9"/>
        <v>83</v>
      </c>
      <c r="AZ27" s="5"/>
      <c r="BA27" s="5"/>
      <c r="BB27" s="5"/>
    </row>
    <row r="28" spans="1:58" ht="12.75" customHeight="1" x14ac:dyDescent="0.25">
      <c r="B28" s="5" t="s">
        <v>64</v>
      </c>
      <c r="C28" s="23">
        <v>3</v>
      </c>
      <c r="D28" s="1">
        <v>8</v>
      </c>
      <c r="E28" s="5">
        <v>1058</v>
      </c>
      <c r="F28" s="5">
        <f t="shared" si="0"/>
        <v>1139</v>
      </c>
      <c r="G28" s="25">
        <f t="shared" si="1"/>
        <v>81</v>
      </c>
      <c r="H28" s="25">
        <f t="shared" si="2"/>
        <v>39</v>
      </c>
      <c r="I28" s="26"/>
      <c r="J28" s="27">
        <v>1</v>
      </c>
      <c r="K28" s="36">
        <v>10</v>
      </c>
      <c r="L28" s="27"/>
      <c r="M28" s="28">
        <v>5</v>
      </c>
      <c r="N28" s="29"/>
      <c r="O28" s="28"/>
      <c r="P28" s="9">
        <v>4</v>
      </c>
      <c r="Q28" s="28"/>
      <c r="R28" s="29">
        <v>6</v>
      </c>
      <c r="S28" s="28">
        <v>3</v>
      </c>
      <c r="T28" s="29"/>
      <c r="U28" s="28"/>
      <c r="V28" s="29">
        <v>2</v>
      </c>
      <c r="W28" s="28">
        <v>11</v>
      </c>
      <c r="X28" s="29"/>
      <c r="Y28" s="28"/>
      <c r="Z28" s="29">
        <v>14</v>
      </c>
      <c r="AA28" s="28">
        <v>15</v>
      </c>
      <c r="AB28" s="29"/>
      <c r="AC28" s="28">
        <v>12</v>
      </c>
      <c r="AD28" s="29"/>
      <c r="AE28" s="28"/>
      <c r="AF28" s="29">
        <v>9</v>
      </c>
      <c r="AG28" s="28"/>
      <c r="AH28" s="29">
        <v>8</v>
      </c>
      <c r="AI28" s="28"/>
      <c r="AJ28" s="29">
        <v>7</v>
      </c>
      <c r="AK28" s="30">
        <v>13</v>
      </c>
      <c r="AL28" s="31"/>
      <c r="AM28" s="5">
        <f t="shared" si="3"/>
        <v>120</v>
      </c>
      <c r="AN28">
        <f t="shared" si="4"/>
        <v>94</v>
      </c>
      <c r="AO28">
        <f t="shared" si="5"/>
        <v>81</v>
      </c>
      <c r="AP28">
        <f t="shared" si="6"/>
        <v>101</v>
      </c>
      <c r="AQ28">
        <f t="shared" si="7"/>
        <v>88</v>
      </c>
      <c r="AR28" s="5" t="s">
        <v>64</v>
      </c>
      <c r="AS28" s="1">
        <f t="shared" si="8"/>
        <v>94</v>
      </c>
      <c r="AT28" s="1">
        <f t="shared" si="9"/>
        <v>81</v>
      </c>
    </row>
    <row r="29" spans="1:58" ht="12.75" customHeight="1" x14ac:dyDescent="0.25">
      <c r="B29" s="5" t="s">
        <v>50</v>
      </c>
      <c r="C29" s="23">
        <v>8</v>
      </c>
      <c r="D29" s="1">
        <v>12</v>
      </c>
      <c r="E29" s="5">
        <v>1045</v>
      </c>
      <c r="F29" s="5">
        <f t="shared" si="0"/>
        <v>1125</v>
      </c>
      <c r="G29" s="25">
        <f t="shared" si="1"/>
        <v>80</v>
      </c>
      <c r="H29" s="25">
        <f t="shared" si="2"/>
        <v>40</v>
      </c>
      <c r="I29" s="26"/>
      <c r="J29" s="27">
        <v>13</v>
      </c>
      <c r="K29" s="9">
        <v>12</v>
      </c>
      <c r="L29" s="27"/>
      <c r="M29" s="28">
        <v>11</v>
      </c>
      <c r="N29" s="29"/>
      <c r="O29" s="28"/>
      <c r="P29" s="9">
        <v>5</v>
      </c>
      <c r="Q29" s="28"/>
      <c r="R29" s="29">
        <v>4</v>
      </c>
      <c r="S29" s="28">
        <v>8</v>
      </c>
      <c r="T29" s="29"/>
      <c r="U29" s="28">
        <v>7</v>
      </c>
      <c r="V29" s="29"/>
      <c r="W29" s="28">
        <v>3</v>
      </c>
      <c r="X29" s="29"/>
      <c r="Y29" s="28"/>
      <c r="Z29" s="29">
        <v>14</v>
      </c>
      <c r="AA29" s="28">
        <v>6</v>
      </c>
      <c r="AB29" s="29"/>
      <c r="AC29" s="28">
        <v>15</v>
      </c>
      <c r="AD29" s="29"/>
      <c r="AE29" s="28">
        <v>2</v>
      </c>
      <c r="AF29" s="29"/>
      <c r="AG29" s="28"/>
      <c r="AH29" s="29">
        <v>9</v>
      </c>
      <c r="AI29" s="28"/>
      <c r="AJ29" s="29">
        <v>1</v>
      </c>
      <c r="AK29" s="30">
        <v>10</v>
      </c>
      <c r="AL29" s="31"/>
      <c r="AM29" s="5">
        <f t="shared" si="3"/>
        <v>120</v>
      </c>
      <c r="AN29">
        <f t="shared" si="4"/>
        <v>90</v>
      </c>
      <c r="AO29">
        <f t="shared" si="5"/>
        <v>80</v>
      </c>
      <c r="AP29">
        <f t="shared" si="6"/>
        <v>91</v>
      </c>
      <c r="AQ29">
        <f t="shared" si="7"/>
        <v>81</v>
      </c>
      <c r="AR29" s="5" t="s">
        <v>50</v>
      </c>
      <c r="AS29" s="5">
        <f t="shared" si="8"/>
        <v>90</v>
      </c>
      <c r="AT29" s="5">
        <f t="shared" si="9"/>
        <v>80</v>
      </c>
    </row>
    <row r="30" spans="1:58" x14ac:dyDescent="0.25">
      <c r="B30" s="5" t="s">
        <v>62</v>
      </c>
      <c r="C30" s="23">
        <v>14</v>
      </c>
      <c r="D30" s="1">
        <v>16</v>
      </c>
      <c r="E30" s="5">
        <v>1026</v>
      </c>
      <c r="F30" s="5">
        <f t="shared" si="0"/>
        <v>1106</v>
      </c>
      <c r="G30" s="25">
        <f t="shared" si="1"/>
        <v>80</v>
      </c>
      <c r="H30" s="25">
        <f t="shared" si="2"/>
        <v>40</v>
      </c>
      <c r="I30" s="26"/>
      <c r="J30" s="27">
        <v>8</v>
      </c>
      <c r="K30" s="9">
        <v>15</v>
      </c>
      <c r="L30" s="27"/>
      <c r="M30" s="28">
        <v>4</v>
      </c>
      <c r="N30" s="29"/>
      <c r="O30" s="28"/>
      <c r="P30" s="9">
        <v>11</v>
      </c>
      <c r="Q30" s="28"/>
      <c r="R30" s="29">
        <v>7</v>
      </c>
      <c r="S30" s="28"/>
      <c r="T30" s="29">
        <v>6</v>
      </c>
      <c r="U30" s="28">
        <v>9</v>
      </c>
      <c r="V30" s="29"/>
      <c r="W30" s="28">
        <v>2</v>
      </c>
      <c r="X30" s="29"/>
      <c r="Y30" s="28"/>
      <c r="Z30" s="29">
        <v>14</v>
      </c>
      <c r="AA30" s="28">
        <v>12</v>
      </c>
      <c r="AB30" s="29"/>
      <c r="AC30" s="28">
        <v>13</v>
      </c>
      <c r="AD30" s="29"/>
      <c r="AE30" s="28">
        <v>5</v>
      </c>
      <c r="AF30" s="29"/>
      <c r="AG30" s="28">
        <v>1</v>
      </c>
      <c r="AH30" s="29"/>
      <c r="AI30" s="28">
        <v>10</v>
      </c>
      <c r="AJ30" s="29"/>
      <c r="AK30" s="30"/>
      <c r="AL30" s="31">
        <v>3</v>
      </c>
      <c r="AM30" s="5">
        <f t="shared" si="3"/>
        <v>120</v>
      </c>
      <c r="AN30">
        <f t="shared" si="4"/>
        <v>90</v>
      </c>
      <c r="AO30">
        <f t="shared" si="5"/>
        <v>93</v>
      </c>
      <c r="AP30">
        <f t="shared" si="6"/>
        <v>80</v>
      </c>
      <c r="AQ30">
        <f t="shared" si="7"/>
        <v>83</v>
      </c>
      <c r="AR30" s="5" t="s">
        <v>62</v>
      </c>
      <c r="AS30" s="5">
        <f t="shared" si="8"/>
        <v>80</v>
      </c>
      <c r="AT30" s="5">
        <f t="shared" si="9"/>
        <v>83</v>
      </c>
    </row>
    <row r="31" spans="1:58" x14ac:dyDescent="0.25">
      <c r="A31" s="1">
        <v>6</v>
      </c>
      <c r="B31" s="5" t="s">
        <v>61</v>
      </c>
      <c r="C31" s="23">
        <v>22</v>
      </c>
      <c r="D31" s="1">
        <v>23</v>
      </c>
      <c r="E31" s="5">
        <v>993</v>
      </c>
      <c r="F31" s="5">
        <f t="shared" si="0"/>
        <v>1064</v>
      </c>
      <c r="G31" s="25">
        <f t="shared" si="1"/>
        <v>71</v>
      </c>
      <c r="H31" s="25">
        <f t="shared" si="2"/>
        <v>49</v>
      </c>
      <c r="I31" s="26"/>
      <c r="J31" s="27">
        <v>10</v>
      </c>
      <c r="K31" s="9">
        <v>15</v>
      </c>
      <c r="L31" s="27"/>
      <c r="M31" s="28">
        <v>8</v>
      </c>
      <c r="N31" s="29"/>
      <c r="O31" s="28">
        <v>9</v>
      </c>
      <c r="P31" s="9"/>
      <c r="Q31" s="28"/>
      <c r="R31" s="29">
        <v>2</v>
      </c>
      <c r="S31" s="28">
        <v>13</v>
      </c>
      <c r="T31" s="29"/>
      <c r="U31" s="28"/>
      <c r="V31" s="29">
        <v>3</v>
      </c>
      <c r="W31" s="28">
        <v>14</v>
      </c>
      <c r="X31" s="29"/>
      <c r="Y31" s="28"/>
      <c r="Z31" s="29">
        <v>7</v>
      </c>
      <c r="AA31" s="28">
        <v>12</v>
      </c>
      <c r="AB31" s="29"/>
      <c r="AC31" s="28">
        <v>1</v>
      </c>
      <c r="AD31" s="29"/>
      <c r="AE31" s="28">
        <v>6</v>
      </c>
      <c r="AF31" s="29"/>
      <c r="AG31" s="28"/>
      <c r="AH31" s="29">
        <v>5</v>
      </c>
      <c r="AI31" s="28"/>
      <c r="AJ31" s="29">
        <v>4</v>
      </c>
      <c r="AK31" s="30">
        <v>11</v>
      </c>
      <c r="AL31" s="31"/>
      <c r="AM31" s="5">
        <f t="shared" si="3"/>
        <v>120</v>
      </c>
      <c r="AN31">
        <f t="shared" si="4"/>
        <v>82</v>
      </c>
      <c r="AO31">
        <f t="shared" si="5"/>
        <v>71</v>
      </c>
      <c r="AP31">
        <f t="shared" si="6"/>
        <v>86</v>
      </c>
      <c r="AQ31">
        <f t="shared" si="7"/>
        <v>75</v>
      </c>
      <c r="AR31" s="5" t="s">
        <v>61</v>
      </c>
      <c r="AS31" s="1">
        <f t="shared" si="8"/>
        <v>82</v>
      </c>
      <c r="AT31" s="1">
        <f t="shared" si="9"/>
        <v>71</v>
      </c>
    </row>
    <row r="32" spans="1:58" ht="13.5" customHeight="1" x14ac:dyDescent="0.25">
      <c r="A32" s="1">
        <v>3</v>
      </c>
      <c r="B32" s="5" t="s">
        <v>71</v>
      </c>
      <c r="C32" s="23">
        <v>14</v>
      </c>
      <c r="D32" s="1">
        <v>20</v>
      </c>
      <c r="E32" s="5">
        <v>1026</v>
      </c>
      <c r="F32" s="5">
        <f t="shared" si="0"/>
        <v>1091</v>
      </c>
      <c r="G32" s="25">
        <f t="shared" si="1"/>
        <v>65</v>
      </c>
      <c r="H32" s="25">
        <f t="shared" si="2"/>
        <v>55</v>
      </c>
      <c r="I32" s="26">
        <v>3</v>
      </c>
      <c r="J32" s="27"/>
      <c r="K32" s="9">
        <v>14</v>
      </c>
      <c r="L32" s="27"/>
      <c r="M32" s="28">
        <v>11</v>
      </c>
      <c r="N32" s="29"/>
      <c r="O32" s="28">
        <v>7</v>
      </c>
      <c r="P32" s="9"/>
      <c r="Q32" s="28"/>
      <c r="R32" s="31">
        <v>5</v>
      </c>
      <c r="S32" s="28">
        <v>12</v>
      </c>
      <c r="T32" s="29"/>
      <c r="U32" s="28">
        <v>9</v>
      </c>
      <c r="V32" s="29"/>
      <c r="W32" s="28">
        <v>6</v>
      </c>
      <c r="X32" s="29"/>
      <c r="Y32" s="28"/>
      <c r="Z32" s="29">
        <v>15</v>
      </c>
      <c r="AA32" s="28">
        <v>4</v>
      </c>
      <c r="AB32" s="29"/>
      <c r="AC32" s="28">
        <v>13</v>
      </c>
      <c r="AD32" s="29"/>
      <c r="AE32" s="28"/>
      <c r="AF32" s="29">
        <v>1</v>
      </c>
      <c r="AG32" s="28"/>
      <c r="AH32" s="29">
        <v>10</v>
      </c>
      <c r="AI32" s="28">
        <v>2</v>
      </c>
      <c r="AJ32" s="29"/>
      <c r="AK32" s="30">
        <v>8</v>
      </c>
      <c r="AL32" s="31"/>
      <c r="AM32" s="5">
        <f t="shared" si="3"/>
        <v>120</v>
      </c>
      <c r="AN32">
        <f t="shared" si="4"/>
        <v>75</v>
      </c>
      <c r="AO32">
        <f t="shared" si="5"/>
        <v>67</v>
      </c>
      <c r="AP32">
        <f t="shared" si="6"/>
        <v>73</v>
      </c>
      <c r="AQ32">
        <f t="shared" si="7"/>
        <v>65</v>
      </c>
      <c r="AR32" s="5" t="s">
        <v>71</v>
      </c>
      <c r="AS32" s="1">
        <f t="shared" si="8"/>
        <v>73</v>
      </c>
      <c r="AT32" s="1">
        <f t="shared" si="9"/>
        <v>65</v>
      </c>
    </row>
    <row r="33" spans="2:58" ht="13.5" customHeight="1" x14ac:dyDescent="0.25">
      <c r="B33" s="5"/>
      <c r="C33" s="23"/>
      <c r="D33" s="23"/>
      <c r="E33" s="5"/>
      <c r="F33" s="5"/>
      <c r="G33" s="25"/>
      <c r="H33" s="25"/>
      <c r="I33" s="26"/>
      <c r="J33" s="27"/>
      <c r="K33" s="9"/>
      <c r="L33" s="27"/>
      <c r="M33" s="28"/>
      <c r="N33" s="29"/>
      <c r="O33" s="28"/>
      <c r="P33" s="9"/>
      <c r="Q33" s="28"/>
      <c r="R33" s="29"/>
      <c r="S33" s="28"/>
      <c r="T33" s="29"/>
      <c r="U33" s="28"/>
      <c r="V33" s="29"/>
      <c r="W33" s="28"/>
      <c r="X33" s="29"/>
      <c r="Y33" s="28"/>
      <c r="Z33" s="29"/>
      <c r="AA33" s="28"/>
      <c r="AB33" s="29"/>
      <c r="AC33" s="28"/>
      <c r="AD33" s="29"/>
      <c r="AE33" s="28"/>
      <c r="AF33" s="29"/>
      <c r="AG33" s="28"/>
      <c r="AH33" s="29"/>
      <c r="AI33" s="28"/>
      <c r="AJ33" s="29"/>
      <c r="AK33" s="30"/>
      <c r="AL33" s="31"/>
      <c r="AM33" s="5"/>
      <c r="AP33"/>
      <c r="AQ33"/>
      <c r="AR33" s="5"/>
    </row>
    <row r="34" spans="2:58" x14ac:dyDescent="0.25">
      <c r="B34" s="5" t="s">
        <v>74</v>
      </c>
      <c r="C34" s="5"/>
      <c r="D34" s="5"/>
      <c r="E34" s="37">
        <f>SUM(E7:E33)</f>
        <v>26610</v>
      </c>
      <c r="F34" s="37">
        <f>SUM(F7:F33)</f>
        <v>28938</v>
      </c>
      <c r="G34" s="37">
        <f>SUM(G7:G32)</f>
        <v>2328</v>
      </c>
      <c r="H34" s="37"/>
      <c r="I34" s="38">
        <f t="shared" ref="I34:AL34" si="10">SUM(I7:I32)</f>
        <v>7</v>
      </c>
      <c r="J34" s="39">
        <f t="shared" si="10"/>
        <v>225</v>
      </c>
      <c r="K34" s="5">
        <f t="shared" si="10"/>
        <v>320</v>
      </c>
      <c r="L34" s="39">
        <f t="shared" si="10"/>
        <v>0</v>
      </c>
      <c r="M34" s="38">
        <f t="shared" si="10"/>
        <v>261</v>
      </c>
      <c r="N34" s="39">
        <f t="shared" si="10"/>
        <v>0</v>
      </c>
      <c r="O34" s="38">
        <f t="shared" si="10"/>
        <v>26</v>
      </c>
      <c r="P34" s="5">
        <f t="shared" si="10"/>
        <v>143</v>
      </c>
      <c r="Q34" s="38">
        <f t="shared" si="10"/>
        <v>19</v>
      </c>
      <c r="R34" s="39">
        <f t="shared" si="10"/>
        <v>103</v>
      </c>
      <c r="S34" s="38">
        <f t="shared" si="10"/>
        <v>156</v>
      </c>
      <c r="T34" s="39">
        <f t="shared" si="10"/>
        <v>26</v>
      </c>
      <c r="U34" s="38">
        <f t="shared" si="10"/>
        <v>60</v>
      </c>
      <c r="V34" s="39">
        <f t="shared" si="10"/>
        <v>76</v>
      </c>
      <c r="W34" s="38">
        <f t="shared" si="10"/>
        <v>125</v>
      </c>
      <c r="X34" s="39">
        <f t="shared" si="10"/>
        <v>26</v>
      </c>
      <c r="Y34" s="38">
        <f t="shared" si="10"/>
        <v>0</v>
      </c>
      <c r="Z34" s="39">
        <f t="shared" si="10"/>
        <v>327</v>
      </c>
      <c r="AA34" s="38">
        <f t="shared" si="10"/>
        <v>183</v>
      </c>
      <c r="AB34" s="39">
        <f t="shared" si="10"/>
        <v>12</v>
      </c>
      <c r="AC34" s="38">
        <f t="shared" si="10"/>
        <v>236</v>
      </c>
      <c r="AD34" s="39">
        <f t="shared" si="10"/>
        <v>8</v>
      </c>
      <c r="AE34" s="38">
        <f t="shared" si="10"/>
        <v>24</v>
      </c>
      <c r="AF34" s="39">
        <f t="shared" si="10"/>
        <v>117</v>
      </c>
      <c r="AG34" s="38">
        <f t="shared" si="10"/>
        <v>2</v>
      </c>
      <c r="AH34" s="39">
        <f t="shared" si="10"/>
        <v>206</v>
      </c>
      <c r="AI34" s="38">
        <f t="shared" si="10"/>
        <v>90</v>
      </c>
      <c r="AJ34" s="39">
        <f t="shared" si="10"/>
        <v>37</v>
      </c>
      <c r="AK34" s="38">
        <f t="shared" si="10"/>
        <v>301</v>
      </c>
      <c r="AL34" s="39">
        <f t="shared" si="10"/>
        <v>3</v>
      </c>
      <c r="AM34" s="5"/>
    </row>
    <row r="35" spans="2:58" ht="13.8" thickBot="1" x14ac:dyDescent="0.3">
      <c r="B35" s="5" t="s">
        <v>75</v>
      </c>
      <c r="C35" s="5"/>
      <c r="D35" s="5"/>
      <c r="E35" s="40">
        <f>IF(E34=0,"",AVERAGE(E7:E32))</f>
        <v>1023.4615384615385</v>
      </c>
      <c r="F35" s="40">
        <f>IF(F34=0,"",AVERAGE(F7:F32))</f>
        <v>1113</v>
      </c>
      <c r="G35" s="40">
        <f>IF(G34=0,"",AVERAGE(G7:G32))</f>
        <v>89.538461538461533</v>
      </c>
      <c r="H35" s="40"/>
      <c r="I35" s="41">
        <f t="shared" ref="I35:AL35" si="11">IF(I34=0,"",AVERAGE(I7:I32))</f>
        <v>3.5</v>
      </c>
      <c r="J35" s="42">
        <f t="shared" si="11"/>
        <v>9.375</v>
      </c>
      <c r="K35" s="43">
        <f t="shared" si="11"/>
        <v>12.307692307692308</v>
      </c>
      <c r="L35" s="42" t="str">
        <f t="shared" si="11"/>
        <v/>
      </c>
      <c r="M35" s="41">
        <f t="shared" si="11"/>
        <v>10.038461538461538</v>
      </c>
      <c r="N35" s="42" t="str">
        <f t="shared" si="11"/>
        <v/>
      </c>
      <c r="O35" s="41">
        <f t="shared" si="11"/>
        <v>6.5</v>
      </c>
      <c r="P35" s="43">
        <f t="shared" si="11"/>
        <v>6.5</v>
      </c>
      <c r="Q35" s="41">
        <f t="shared" si="11"/>
        <v>2.7142857142857144</v>
      </c>
      <c r="R35" s="42">
        <f t="shared" si="11"/>
        <v>5.7222222222222223</v>
      </c>
      <c r="S35" s="41">
        <f t="shared" si="11"/>
        <v>8.2105263157894743</v>
      </c>
      <c r="T35" s="42">
        <f t="shared" si="11"/>
        <v>3.7142857142857144</v>
      </c>
      <c r="U35" s="41">
        <f t="shared" si="11"/>
        <v>5.4545454545454541</v>
      </c>
      <c r="V35" s="42">
        <f t="shared" si="11"/>
        <v>5.0666666666666664</v>
      </c>
      <c r="W35" s="41">
        <f t="shared" si="11"/>
        <v>6.9444444444444446</v>
      </c>
      <c r="X35" s="42">
        <f t="shared" si="11"/>
        <v>3.25</v>
      </c>
      <c r="Y35" s="41" t="str">
        <f t="shared" si="11"/>
        <v/>
      </c>
      <c r="Z35" s="42">
        <f t="shared" si="11"/>
        <v>12.576923076923077</v>
      </c>
      <c r="AA35" s="41">
        <f t="shared" si="11"/>
        <v>7.9565217391304346</v>
      </c>
      <c r="AB35" s="42">
        <f t="shared" si="11"/>
        <v>4</v>
      </c>
      <c r="AC35" s="41">
        <f t="shared" si="11"/>
        <v>9.8333333333333339</v>
      </c>
      <c r="AD35" s="42">
        <f t="shared" si="11"/>
        <v>4</v>
      </c>
      <c r="AE35" s="41">
        <f t="shared" si="11"/>
        <v>4</v>
      </c>
      <c r="AF35" s="42">
        <f t="shared" si="11"/>
        <v>5.85</v>
      </c>
      <c r="AG35" s="41">
        <f t="shared" si="11"/>
        <v>1</v>
      </c>
      <c r="AH35" s="42">
        <f t="shared" si="11"/>
        <v>8.5833333333333339</v>
      </c>
      <c r="AI35" s="41">
        <f t="shared" si="11"/>
        <v>5.625</v>
      </c>
      <c r="AJ35" s="42">
        <f t="shared" si="11"/>
        <v>3.7</v>
      </c>
      <c r="AK35" s="41">
        <f t="shared" si="11"/>
        <v>12.04</v>
      </c>
      <c r="AL35" s="42">
        <f t="shared" si="11"/>
        <v>3</v>
      </c>
      <c r="AM35" s="5"/>
    </row>
    <row r="36" spans="2:58" x14ac:dyDescent="0.25">
      <c r="B36" s="5"/>
      <c r="C36" s="5"/>
      <c r="D36" s="5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5"/>
    </row>
    <row r="37" spans="2:58" x14ac:dyDescent="0.25">
      <c r="B37" s="5"/>
      <c r="C37" s="5"/>
      <c r="D37" s="5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5"/>
    </row>
    <row r="38" spans="2:58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5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5">
      <c r="B40" s="36" t="s">
        <v>76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36">
        <v>1</v>
      </c>
      <c r="J40" s="36"/>
      <c r="K40" s="36">
        <v>15</v>
      </c>
      <c r="L40" s="36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5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5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Week #16</vt:lpstr>
      <vt:lpstr>YTD Standings</vt:lpstr>
      <vt:lpstr>Payout</vt:lpstr>
      <vt:lpstr>Week #15</vt:lpstr>
      <vt:lpstr>'Week #15'!Andy</vt:lpstr>
      <vt:lpstr>'Week #16'!Andy</vt:lpstr>
      <vt:lpstr>'Week #15'!check</vt:lpstr>
      <vt:lpstr>'Week #16'!check</vt:lpstr>
      <vt:lpstr>'Week #15'!Print_Area</vt:lpstr>
      <vt:lpstr>'Week #16'!Print_Area</vt:lpstr>
      <vt:lpstr>'Week #15'!sort</vt:lpstr>
      <vt:lpstr>'Week #16'!sort</vt:lpstr>
      <vt:lpstr>Payout!sortpay</vt:lpstr>
      <vt:lpstr>'YTD Standings'!sortpts</vt:lpstr>
      <vt:lpstr>'Week #15'!wins</vt:lpstr>
      <vt:lpstr>'Week #16'!wins</vt:lpstr>
      <vt:lpstr>'YTD Standings'!wins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dcterms:created xsi:type="dcterms:W3CDTF">2001-12-24T19:30:01Z</dcterms:created>
  <dcterms:modified xsi:type="dcterms:W3CDTF">2023-09-13T22:45:26Z</dcterms:modified>
</cp:coreProperties>
</file>