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48" windowHeight="4932" tabRatio="598"/>
  </bookViews>
  <sheets>
    <sheet name="Capital Project" sheetId="1" r:id="rId1"/>
  </sheets>
  <definedNames>
    <definedName name="_xlnm.Print_Titles" localSheetId="0">'Capital Project'!$A:$B,'Capital Project'!$1:$4</definedName>
  </definedNames>
  <calcPr calcId="92512" fullCalcOnLoad="1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D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D77" i="1"/>
  <c r="D78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</calcChain>
</file>

<file path=xl/sharedStrings.xml><?xml version="1.0" encoding="utf-8"?>
<sst xmlns="http://schemas.openxmlformats.org/spreadsheetml/2006/main" count="77" uniqueCount="55">
  <si>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</si>
  <si>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</si>
  <si>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</si>
  <si>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</si>
  <si>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</si>
  <si>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</si>
  <si>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</si>
  <si>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</si>
  <si>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</si>
  <si>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</si>
  <si>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</si>
  <si>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</si>
  <si>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</si>
  <si>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</si>
  <si>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</si>
  <si>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</si>
  <si>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</si>
  <si>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</si>
  <si>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</si>
  <si>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</si>
  <si>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</si>
  <si>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</si>
  <si>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</si>
  <si>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</si>
  <si>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</si>
  <si>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</si>
  <si>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</si>
  <si>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</si>
  <si>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</si>
  <si>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</si>
  <si>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</si>
  <si>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</si>
  <si>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</si>
  <si>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</si>
  <si>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</si>
  <si>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</si>
  <si>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</si>
  <si>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</si>
  <si>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</si>
  <si>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</si>
  <si>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</si>
  <si>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</si>
  <si>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</si>
  <si>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</si>
  <si>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</si>
  <si>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</si>
  <si>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</si>
  <si>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</si>
  <si>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</si>
  <si>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</si>
  <si>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</si>
  <si>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</si>
  <si>
    <t>Rate</t>
  </si>
  <si>
    <t>California</t>
  </si>
  <si>
    <t>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</si>
</sst>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8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  <xf numFmtId="0" fontId="6" fillId="0" borderId="0" xfId="1" applyAlignment="1" applyProtection="1"/>
    <xf numFmtId="37" fontId="7" fillId="0" borderId="0" xfId="0" applyNumberFormat="1" applyFont="1"/>
    <xf numFmtId="168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7"/>
  <sheetViews>
    <sheetView tabSelected="1" view="pageBreakPreview" topLeftCell="A10" zoomScale="60" zoomScaleNormal="100" workbookViewId="0">
      <selection activeCell="C13" sqref="C13"/>
    </sheetView>
  </sheetViews>
  <sheetFormatPr defaultRowHeight="13.2" x14ac:dyDescent="0.25"/>
  <cols>
    <col min="3" max="3" width="9.6640625" bestFit="1" customWidth="1"/>
    <col min="4" max="4" width="9.33203125" bestFit="1" customWidth="1"/>
    <col min="5" max="5" width="10.88671875" bestFit="1" customWidth="1"/>
    <col min="6" max="8" width="9.44140625" bestFit="1" customWidth="1"/>
    <col min="9" max="10" width="9.33203125" bestFit="1" customWidth="1"/>
    <col min="11" max="12" width="9.44140625" bestFit="1" customWidth="1"/>
    <col min="13" max="13" width="9.33203125" bestFit="1" customWidth="1"/>
    <col min="14" max="15" width="9.44140625" bestFit="1" customWidth="1"/>
    <col min="16" max="16" width="9.33203125" bestFit="1" customWidth="1"/>
    <col min="17" max="19" width="9.44140625" bestFit="1" customWidth="1"/>
    <col min="20" max="21" width="9.33203125" bestFit="1" customWidth="1"/>
    <col min="22" max="22" width="9.44140625" bestFit="1" customWidth="1"/>
    <col min="23" max="26" width="9.33203125" bestFit="1" customWidth="1"/>
  </cols>
  <sheetData>
    <row r="1" spans="1:32" x14ac:dyDescent="0.25">
      <c r="A1" t="s">
        <v>0</v>
      </c>
      <c r="C1" t="s">
        <v>53</v>
      </c>
      <c r="D1" t="s">
        <v>54</v>
      </c>
    </row>
    <row r="2" spans="1:32" x14ac:dyDescent="0.25">
      <c r="A2" s="1" t="s">
        <v>1</v>
      </c>
    </row>
    <row r="4" spans="1:32" x14ac:dyDescent="0.25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5">
      <c r="A5" t="s">
        <v>2</v>
      </c>
      <c r="C5" s="11">
        <v>32460</v>
      </c>
    </row>
    <row r="6" spans="1:32" x14ac:dyDescent="0.25">
      <c r="A6" t="s">
        <v>3</v>
      </c>
      <c r="C6" s="12"/>
    </row>
    <row r="7" spans="1:32" x14ac:dyDescent="0.25">
      <c r="B7" t="s">
        <v>4</v>
      </c>
      <c r="C7" s="13">
        <v>0.5</v>
      </c>
    </row>
    <row r="8" spans="1:32" x14ac:dyDescent="0.25">
      <c r="B8" t="s">
        <v>5</v>
      </c>
      <c r="C8" s="13">
        <f>1-C7</f>
        <v>0.5</v>
      </c>
    </row>
    <row r="9" spans="1:32" x14ac:dyDescent="0.25">
      <c r="A9" t="s">
        <v>6</v>
      </c>
      <c r="C9" s="13"/>
    </row>
    <row r="10" spans="1:32" x14ac:dyDescent="0.25">
      <c r="B10" t="s">
        <v>7</v>
      </c>
      <c r="C10" s="13">
        <v>0.08</v>
      </c>
    </row>
    <row r="11" spans="1:32" x14ac:dyDescent="0.25">
      <c r="B11" t="s">
        <v>8</v>
      </c>
      <c r="C11" s="13">
        <v>0.13</v>
      </c>
    </row>
    <row r="12" spans="1:32" x14ac:dyDescent="0.25">
      <c r="A12" t="s">
        <v>9</v>
      </c>
      <c r="C12" s="13">
        <v>4.0000000000000001E-3</v>
      </c>
    </row>
    <row r="13" spans="1:32" x14ac:dyDescent="0.25">
      <c r="A13" t="s">
        <v>10</v>
      </c>
      <c r="C13" s="13">
        <v>0.02</v>
      </c>
    </row>
    <row r="14" spans="1:32" x14ac:dyDescent="0.25">
      <c r="A14" t="s">
        <v>11</v>
      </c>
      <c r="C14" s="13">
        <v>0.38879999999999998</v>
      </c>
    </row>
    <row r="15" spans="1:32" x14ac:dyDescent="0.25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5">
      <c r="A16" t="s">
        <v>13</v>
      </c>
      <c r="C16" s="13">
        <v>0.04</v>
      </c>
    </row>
    <row r="17" spans="1:49" x14ac:dyDescent="0.25">
      <c r="C17" s="4"/>
    </row>
    <row r="18" spans="1:49" x14ac:dyDescent="0.25">
      <c r="A18" s="9" t="s">
        <v>14</v>
      </c>
      <c r="C18" s="4"/>
    </row>
    <row r="19" spans="1:49" x14ac:dyDescent="0.25">
      <c r="B19" t="s">
        <v>15</v>
      </c>
      <c r="C19" s="4"/>
      <c r="D19" s="6">
        <f>+D39</f>
        <v>0</v>
      </c>
      <c r="E19" s="6">
        <f t="shared" ref="E19:T19" si="3">+E39</f>
        <v>1298.4000000000001</v>
      </c>
      <c r="F19" s="6">
        <f t="shared" si="3"/>
        <v>1298.4000000000001</v>
      </c>
      <c r="G19" s="6">
        <f t="shared" si="3"/>
        <v>1298.4000000000001</v>
      </c>
      <c r="H19" s="6">
        <f t="shared" si="3"/>
        <v>1298.4000000000001</v>
      </c>
      <c r="I19" s="6">
        <f t="shared" si="3"/>
        <v>1298.4000000000001</v>
      </c>
      <c r="J19" s="6">
        <f t="shared" si="3"/>
        <v>1298.4000000000001</v>
      </c>
      <c r="K19" s="6">
        <f t="shared" si="3"/>
        <v>1298.4000000000001</v>
      </c>
      <c r="L19" s="6">
        <f t="shared" si="3"/>
        <v>1298.4000000000001</v>
      </c>
      <c r="M19" s="6">
        <f t="shared" si="3"/>
        <v>1298.4000000000001</v>
      </c>
      <c r="N19" s="6">
        <f t="shared" si="3"/>
        <v>1298.4000000000001</v>
      </c>
      <c r="O19" s="6">
        <f t="shared" si="3"/>
        <v>1298.4000000000001</v>
      </c>
      <c r="P19" s="6">
        <f t="shared" si="3"/>
        <v>1298.4000000000001</v>
      </c>
      <c r="Q19" s="6">
        <f t="shared" si="3"/>
        <v>1298.4000000000001</v>
      </c>
      <c r="R19" s="6">
        <f t="shared" si="3"/>
        <v>1298.4000000000001</v>
      </c>
      <c r="S19" s="6">
        <f t="shared" si="3"/>
        <v>1298.4000000000001</v>
      </c>
      <c r="T19" s="6">
        <f t="shared" si="3"/>
        <v>1298.4000000000001</v>
      </c>
      <c r="U19" s="6">
        <f t="shared" ref="U19:AC19" si="4">+U39</f>
        <v>1298.4000000000001</v>
      </c>
      <c r="V19" s="6">
        <f t="shared" si="4"/>
        <v>1298.4000000000001</v>
      </c>
      <c r="W19" s="6">
        <f t="shared" si="4"/>
        <v>1298.4000000000001</v>
      </c>
      <c r="X19" s="6">
        <f t="shared" si="4"/>
        <v>1298.4000000000001</v>
      </c>
      <c r="Y19" s="6">
        <f t="shared" si="4"/>
        <v>1298.4000000000001</v>
      </c>
      <c r="Z19" s="6">
        <f t="shared" si="4"/>
        <v>1298.4000000000001</v>
      </c>
      <c r="AA19" s="6">
        <f t="shared" si="4"/>
        <v>1298.4000000000001</v>
      </c>
      <c r="AB19" s="6">
        <f t="shared" si="4"/>
        <v>1298.4000000000001</v>
      </c>
      <c r="AC19" s="6">
        <f t="shared" si="4"/>
        <v>1298.4000000000001</v>
      </c>
    </row>
    <row r="20" spans="1:49" x14ac:dyDescent="0.25">
      <c r="B20" t="s">
        <v>12</v>
      </c>
      <c r="C20" s="4"/>
      <c r="D20" s="7">
        <f>+$C$5*D15</f>
        <v>0</v>
      </c>
      <c r="E20" s="7">
        <f t="shared" ref="E20:T20" si="5">+$C$5*E15</f>
        <v>2840.25</v>
      </c>
      <c r="F20" s="7">
        <f t="shared" si="5"/>
        <v>2963.5980000000004</v>
      </c>
      <c r="G20" s="7">
        <f t="shared" si="5"/>
        <v>2664.9660000000003</v>
      </c>
      <c r="H20" s="7">
        <f t="shared" si="5"/>
        <v>2398.7939999999999</v>
      </c>
      <c r="I20" s="7">
        <f t="shared" si="5"/>
        <v>2158.59</v>
      </c>
      <c r="J20" s="7">
        <f t="shared" si="5"/>
        <v>1944.354</v>
      </c>
      <c r="K20" s="7">
        <f t="shared" si="5"/>
        <v>1915.1399999999999</v>
      </c>
      <c r="L20" s="7">
        <f t="shared" si="5"/>
        <v>1918.386</v>
      </c>
      <c r="M20" s="7">
        <f t="shared" si="5"/>
        <v>1915.1399999999999</v>
      </c>
      <c r="N20" s="7">
        <f t="shared" si="5"/>
        <v>1918.386</v>
      </c>
      <c r="O20" s="7">
        <f t="shared" si="5"/>
        <v>1915.1399999999999</v>
      </c>
      <c r="P20" s="7">
        <f t="shared" si="5"/>
        <v>1918.386</v>
      </c>
      <c r="Q20" s="7">
        <f t="shared" si="5"/>
        <v>1915.1399999999999</v>
      </c>
      <c r="R20" s="7">
        <f t="shared" si="5"/>
        <v>1918.386</v>
      </c>
      <c r="S20" s="7">
        <f t="shared" si="5"/>
        <v>1915.1399999999999</v>
      </c>
      <c r="T20" s="7">
        <f t="shared" si="5"/>
        <v>240.20400000000001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5">
      <c r="B21" t="s">
        <v>16</v>
      </c>
      <c r="C21" s="4"/>
      <c r="D21" s="6">
        <f>+D20-D19</f>
        <v>0</v>
      </c>
      <c r="E21" s="6">
        <f t="shared" ref="E21:T21" si="7">+E20-E19</f>
        <v>1541.85</v>
      </c>
      <c r="F21" s="6">
        <f t="shared" si="7"/>
        <v>1665.1980000000003</v>
      </c>
      <c r="G21" s="6">
        <f t="shared" si="7"/>
        <v>1366.5660000000003</v>
      </c>
      <c r="H21" s="6">
        <f t="shared" si="7"/>
        <v>1100.3939999999998</v>
      </c>
      <c r="I21" s="6">
        <f t="shared" si="7"/>
        <v>860.19</v>
      </c>
      <c r="J21" s="6">
        <f t="shared" si="7"/>
        <v>645.95399999999995</v>
      </c>
      <c r="K21" s="6">
        <f t="shared" si="7"/>
        <v>616.73999999999978</v>
      </c>
      <c r="L21" s="6">
        <f t="shared" si="7"/>
        <v>619.98599999999988</v>
      </c>
      <c r="M21" s="6">
        <f t="shared" si="7"/>
        <v>616.73999999999978</v>
      </c>
      <c r="N21" s="6">
        <f t="shared" si="7"/>
        <v>619.98599999999988</v>
      </c>
      <c r="O21" s="6">
        <f t="shared" si="7"/>
        <v>616.73999999999978</v>
      </c>
      <c r="P21" s="6">
        <f t="shared" si="7"/>
        <v>619.98599999999988</v>
      </c>
      <c r="Q21" s="6">
        <f t="shared" si="7"/>
        <v>616.73999999999978</v>
      </c>
      <c r="R21" s="6">
        <f t="shared" si="7"/>
        <v>619.98599999999988</v>
      </c>
      <c r="S21" s="6">
        <f t="shared" si="7"/>
        <v>616.73999999999978</v>
      </c>
      <c r="T21" s="6">
        <f t="shared" si="7"/>
        <v>-1058.1960000000001</v>
      </c>
      <c r="U21" s="6">
        <f t="shared" ref="U21:AC21" si="8">+U20-U19</f>
        <v>-1298.4000000000001</v>
      </c>
      <c r="V21" s="6">
        <f t="shared" si="8"/>
        <v>-1298.4000000000001</v>
      </c>
      <c r="W21" s="6">
        <f t="shared" si="8"/>
        <v>-1298.4000000000001</v>
      </c>
      <c r="X21" s="6">
        <f t="shared" si="8"/>
        <v>-1298.4000000000001</v>
      </c>
      <c r="Y21" s="6">
        <f t="shared" si="8"/>
        <v>-1298.4000000000001</v>
      </c>
      <c r="Z21" s="6">
        <f t="shared" si="8"/>
        <v>-1298.4000000000001</v>
      </c>
      <c r="AA21" s="6">
        <f t="shared" si="8"/>
        <v>-1298.4000000000001</v>
      </c>
      <c r="AB21" s="6">
        <f t="shared" si="8"/>
        <v>-1298.4000000000001</v>
      </c>
      <c r="AC21" s="6">
        <f t="shared" si="8"/>
        <v>-1298.4000000000001</v>
      </c>
    </row>
    <row r="22" spans="1:49" x14ac:dyDescent="0.25">
      <c r="B22" t="s">
        <v>17</v>
      </c>
      <c r="C22" s="4"/>
      <c r="D22" s="6">
        <f>+D21*$C$14</f>
        <v>0</v>
      </c>
      <c r="E22" s="6">
        <f t="shared" ref="E22:T22" si="9">+E21*$C$14</f>
        <v>599.47127999999998</v>
      </c>
      <c r="F22" s="6">
        <f t="shared" si="9"/>
        <v>647.42898240000011</v>
      </c>
      <c r="G22" s="6">
        <f t="shared" si="9"/>
        <v>531.3208608000001</v>
      </c>
      <c r="H22" s="6">
        <f t="shared" si="9"/>
        <v>427.83318719999988</v>
      </c>
      <c r="I22" s="6">
        <f t="shared" si="9"/>
        <v>334.44187199999999</v>
      </c>
      <c r="J22" s="6">
        <f t="shared" si="9"/>
        <v>251.14691519999997</v>
      </c>
      <c r="K22" s="6">
        <f t="shared" si="9"/>
        <v>239.78851199999991</v>
      </c>
      <c r="L22" s="6">
        <f t="shared" si="9"/>
        <v>241.05055679999995</v>
      </c>
      <c r="M22" s="6">
        <f t="shared" si="9"/>
        <v>239.78851199999991</v>
      </c>
      <c r="N22" s="6">
        <f t="shared" si="9"/>
        <v>241.05055679999995</v>
      </c>
      <c r="O22" s="6">
        <f t="shared" si="9"/>
        <v>239.78851199999991</v>
      </c>
      <c r="P22" s="6">
        <f t="shared" si="9"/>
        <v>241.05055679999995</v>
      </c>
      <c r="Q22" s="6">
        <f t="shared" si="9"/>
        <v>239.78851199999991</v>
      </c>
      <c r="R22" s="6">
        <f t="shared" si="9"/>
        <v>241.05055679999995</v>
      </c>
      <c r="S22" s="6">
        <f t="shared" si="9"/>
        <v>239.78851199999991</v>
      </c>
      <c r="T22" s="6">
        <f t="shared" si="9"/>
        <v>-411.42660480000001</v>
      </c>
      <c r="U22" s="6">
        <f t="shared" ref="U22:AC22" si="10">+U21*$C$14</f>
        <v>-504.81792000000002</v>
      </c>
      <c r="V22" s="6">
        <f t="shared" si="10"/>
        <v>-504.81792000000002</v>
      </c>
      <c r="W22" s="6">
        <f t="shared" si="10"/>
        <v>-504.81792000000002</v>
      </c>
      <c r="X22" s="6">
        <f t="shared" si="10"/>
        <v>-504.81792000000002</v>
      </c>
      <c r="Y22" s="6">
        <f t="shared" si="10"/>
        <v>-504.81792000000002</v>
      </c>
      <c r="Z22" s="6">
        <f t="shared" si="10"/>
        <v>-504.81792000000002</v>
      </c>
      <c r="AA22" s="6">
        <f t="shared" si="10"/>
        <v>-504.81792000000002</v>
      </c>
      <c r="AB22" s="6">
        <f t="shared" si="10"/>
        <v>-504.81792000000002</v>
      </c>
      <c r="AC22" s="6">
        <f t="shared" si="10"/>
        <v>-504.81792000000002</v>
      </c>
    </row>
    <row r="23" spans="1:49" x14ac:dyDescent="0.25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5">
      <c r="B24" t="s">
        <v>18</v>
      </c>
      <c r="C24" s="4"/>
      <c r="D24" s="6">
        <f>+D22</f>
        <v>0</v>
      </c>
      <c r="E24" s="6">
        <f>+D24+E22</f>
        <v>599.47127999999998</v>
      </c>
      <c r="F24" s="6">
        <f t="shared" ref="F24:U24" si="11">+E24+F22</f>
        <v>1246.9002624</v>
      </c>
      <c r="G24" s="6">
        <f t="shared" si="11"/>
        <v>1778.2211232</v>
      </c>
      <c r="H24" s="6">
        <f t="shared" si="11"/>
        <v>2206.0543103999998</v>
      </c>
      <c r="I24" s="6">
        <f t="shared" si="11"/>
        <v>2540.4961823999997</v>
      </c>
      <c r="J24" s="6">
        <f t="shared" si="11"/>
        <v>2791.6430975999997</v>
      </c>
      <c r="K24" s="6">
        <f t="shared" si="11"/>
        <v>3031.4316095999998</v>
      </c>
      <c r="L24" s="6">
        <f t="shared" si="11"/>
        <v>3272.4821663999996</v>
      </c>
      <c r="M24" s="6">
        <f t="shared" si="11"/>
        <v>3512.2706783999997</v>
      </c>
      <c r="N24" s="6">
        <f t="shared" si="11"/>
        <v>3753.3212351999996</v>
      </c>
      <c r="O24" s="6">
        <f t="shared" si="11"/>
        <v>3993.1097471999997</v>
      </c>
      <c r="P24" s="6">
        <f t="shared" si="11"/>
        <v>4234.160304</v>
      </c>
      <c r="Q24" s="6">
        <f t="shared" si="11"/>
        <v>4473.9488160000001</v>
      </c>
      <c r="R24" s="6">
        <f t="shared" si="11"/>
        <v>4714.9993727999999</v>
      </c>
      <c r="S24" s="6">
        <f t="shared" si="11"/>
        <v>4954.7878848</v>
      </c>
      <c r="T24" s="6">
        <f t="shared" si="11"/>
        <v>4543.3612800000001</v>
      </c>
      <c r="U24" s="6">
        <f t="shared" si="11"/>
        <v>4038.5433600000001</v>
      </c>
      <c r="V24" s="6">
        <f t="shared" ref="V24:AC24" si="12">+U24+V22</f>
        <v>3533.7254400000002</v>
      </c>
      <c r="W24" s="6">
        <f t="shared" si="12"/>
        <v>3028.9075200000002</v>
      </c>
      <c r="X24" s="6">
        <f t="shared" si="12"/>
        <v>2524.0896000000002</v>
      </c>
      <c r="Y24" s="6">
        <f t="shared" si="12"/>
        <v>2019.2716800000003</v>
      </c>
      <c r="Z24" s="6">
        <f t="shared" si="12"/>
        <v>1514.4537600000003</v>
      </c>
      <c r="AA24" s="6">
        <f t="shared" si="12"/>
        <v>1009.6358400000004</v>
      </c>
      <c r="AB24" s="6">
        <f t="shared" si="12"/>
        <v>504.81792000000036</v>
      </c>
      <c r="AC24" s="6">
        <f t="shared" si="12"/>
        <v>0</v>
      </c>
    </row>
    <row r="25" spans="1:49" x14ac:dyDescent="0.25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5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5">
      <c r="B27" t="s">
        <v>20</v>
      </c>
      <c r="C27" s="4"/>
      <c r="D27" s="6">
        <f>+C5</f>
        <v>32460</v>
      </c>
      <c r="E27" s="6">
        <f>+D27</f>
        <v>32460</v>
      </c>
      <c r="F27" s="6">
        <f t="shared" ref="F27:U27" si="13">+E27</f>
        <v>32460</v>
      </c>
      <c r="G27" s="6">
        <f t="shared" si="13"/>
        <v>32460</v>
      </c>
      <c r="H27" s="6">
        <f t="shared" si="13"/>
        <v>32460</v>
      </c>
      <c r="I27" s="6">
        <f t="shared" si="13"/>
        <v>32460</v>
      </c>
      <c r="J27" s="6">
        <f t="shared" si="13"/>
        <v>32460</v>
      </c>
      <c r="K27" s="6">
        <f t="shared" si="13"/>
        <v>32460</v>
      </c>
      <c r="L27" s="6">
        <f t="shared" si="13"/>
        <v>32460</v>
      </c>
      <c r="M27" s="6">
        <f t="shared" si="13"/>
        <v>32460</v>
      </c>
      <c r="N27" s="6">
        <f t="shared" si="13"/>
        <v>32460</v>
      </c>
      <c r="O27" s="6">
        <f t="shared" si="13"/>
        <v>32460</v>
      </c>
      <c r="P27" s="6">
        <f t="shared" si="13"/>
        <v>32460</v>
      </c>
      <c r="Q27" s="6">
        <f t="shared" si="13"/>
        <v>32460</v>
      </c>
      <c r="R27" s="6">
        <f t="shared" si="13"/>
        <v>32460</v>
      </c>
      <c r="S27" s="6">
        <f t="shared" si="13"/>
        <v>32460</v>
      </c>
      <c r="T27" s="6">
        <f t="shared" si="13"/>
        <v>32460</v>
      </c>
      <c r="U27" s="6">
        <f t="shared" si="13"/>
        <v>32460</v>
      </c>
      <c r="V27" s="6">
        <f t="shared" ref="V27:AC27" si="14">+U27</f>
        <v>32460</v>
      </c>
      <c r="W27" s="6">
        <f t="shared" si="14"/>
        <v>32460</v>
      </c>
      <c r="X27" s="6">
        <f t="shared" si="14"/>
        <v>32460</v>
      </c>
      <c r="Y27" s="6">
        <f t="shared" si="14"/>
        <v>32460</v>
      </c>
      <c r="Z27" s="6">
        <f t="shared" si="14"/>
        <v>32460</v>
      </c>
      <c r="AA27" s="6">
        <f t="shared" si="14"/>
        <v>32460</v>
      </c>
      <c r="AB27" s="6">
        <f t="shared" si="14"/>
        <v>32460</v>
      </c>
      <c r="AC27" s="6">
        <f t="shared" si="14"/>
        <v>32460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B28" t="s">
        <v>21</v>
      </c>
      <c r="C28" s="4"/>
      <c r="D28" s="7">
        <f>+D39</f>
        <v>0</v>
      </c>
      <c r="E28" s="7">
        <f>+E39+D28</f>
        <v>1298.4000000000001</v>
      </c>
      <c r="F28" s="7">
        <f t="shared" ref="F28:U28" si="15">+F39+E28</f>
        <v>2596.8000000000002</v>
      </c>
      <c r="G28" s="7">
        <f t="shared" si="15"/>
        <v>3895.2000000000003</v>
      </c>
      <c r="H28" s="7">
        <f t="shared" si="15"/>
        <v>5193.6000000000004</v>
      </c>
      <c r="I28" s="7">
        <f t="shared" si="15"/>
        <v>6492</v>
      </c>
      <c r="J28" s="7">
        <f t="shared" si="15"/>
        <v>7790.4</v>
      </c>
      <c r="K28" s="7">
        <f t="shared" si="15"/>
        <v>9088.7999999999993</v>
      </c>
      <c r="L28" s="7">
        <f t="shared" si="15"/>
        <v>10387.199999999999</v>
      </c>
      <c r="M28" s="7">
        <f t="shared" si="15"/>
        <v>11685.599999999999</v>
      </c>
      <c r="N28" s="7">
        <f t="shared" si="15"/>
        <v>12983.999999999998</v>
      </c>
      <c r="O28" s="7">
        <f t="shared" si="15"/>
        <v>14282.399999999998</v>
      </c>
      <c r="P28" s="7">
        <f t="shared" si="15"/>
        <v>15580.799999999997</v>
      </c>
      <c r="Q28" s="7">
        <f t="shared" si="15"/>
        <v>16879.199999999997</v>
      </c>
      <c r="R28" s="7">
        <f t="shared" si="15"/>
        <v>18177.599999999999</v>
      </c>
      <c r="S28" s="7">
        <f t="shared" si="15"/>
        <v>19476</v>
      </c>
      <c r="T28" s="7">
        <f t="shared" si="15"/>
        <v>20774.400000000001</v>
      </c>
      <c r="U28" s="7">
        <f t="shared" si="15"/>
        <v>22072.800000000003</v>
      </c>
      <c r="V28" s="7">
        <f t="shared" ref="V28:AC28" si="16">+V39+U28</f>
        <v>23371.200000000004</v>
      </c>
      <c r="W28" s="7">
        <f t="shared" si="16"/>
        <v>24669.600000000006</v>
      </c>
      <c r="X28" s="7">
        <f t="shared" si="16"/>
        <v>25968.000000000007</v>
      </c>
      <c r="Y28" s="7">
        <f t="shared" si="16"/>
        <v>27266.400000000009</v>
      </c>
      <c r="Z28" s="7">
        <f t="shared" si="16"/>
        <v>28564.80000000001</v>
      </c>
      <c r="AA28" s="7">
        <f t="shared" si="16"/>
        <v>29863.200000000012</v>
      </c>
      <c r="AB28" s="7">
        <f t="shared" si="16"/>
        <v>31161.600000000013</v>
      </c>
      <c r="AC28" s="7">
        <f t="shared" si="16"/>
        <v>32460.000000000015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B29" t="s">
        <v>22</v>
      </c>
      <c r="C29" s="4"/>
      <c r="D29" s="6">
        <f>+D27-D28</f>
        <v>32460</v>
      </c>
      <c r="E29" s="6">
        <f>+E27-E28</f>
        <v>31161.599999999999</v>
      </c>
      <c r="F29" s="6">
        <f t="shared" ref="F29:U29" si="17">+F27-F28</f>
        <v>29863.200000000001</v>
      </c>
      <c r="G29" s="6">
        <f t="shared" si="17"/>
        <v>28564.799999999999</v>
      </c>
      <c r="H29" s="6">
        <f t="shared" si="17"/>
        <v>27266.400000000001</v>
      </c>
      <c r="I29" s="6">
        <f t="shared" si="17"/>
        <v>25968</v>
      </c>
      <c r="J29" s="6">
        <f t="shared" si="17"/>
        <v>24669.599999999999</v>
      </c>
      <c r="K29" s="6">
        <f t="shared" si="17"/>
        <v>23371.200000000001</v>
      </c>
      <c r="L29" s="6">
        <f t="shared" si="17"/>
        <v>22072.800000000003</v>
      </c>
      <c r="M29" s="6">
        <f t="shared" si="17"/>
        <v>20774.400000000001</v>
      </c>
      <c r="N29" s="6">
        <f t="shared" si="17"/>
        <v>19476</v>
      </c>
      <c r="O29" s="6">
        <f t="shared" si="17"/>
        <v>18177.600000000002</v>
      </c>
      <c r="P29" s="6">
        <f t="shared" si="17"/>
        <v>16879.200000000004</v>
      </c>
      <c r="Q29" s="6">
        <f t="shared" si="17"/>
        <v>15580.800000000003</v>
      </c>
      <c r="R29" s="6">
        <f t="shared" si="17"/>
        <v>14282.400000000001</v>
      </c>
      <c r="S29" s="6">
        <f t="shared" si="17"/>
        <v>12984</v>
      </c>
      <c r="T29" s="6">
        <f t="shared" si="17"/>
        <v>11685.599999999999</v>
      </c>
      <c r="U29" s="6">
        <f t="shared" si="17"/>
        <v>10387.199999999997</v>
      </c>
      <c r="V29" s="6">
        <f t="shared" ref="V29:AC29" si="18">+V27-V28</f>
        <v>9088.7999999999956</v>
      </c>
      <c r="W29" s="6">
        <f t="shared" si="18"/>
        <v>7790.3999999999942</v>
      </c>
      <c r="X29" s="6">
        <f t="shared" si="18"/>
        <v>6491.9999999999927</v>
      </c>
      <c r="Y29" s="6">
        <f t="shared" si="18"/>
        <v>5193.5999999999913</v>
      </c>
      <c r="Z29" s="6">
        <f t="shared" si="18"/>
        <v>3895.1999999999898</v>
      </c>
      <c r="AA29" s="6">
        <f t="shared" si="18"/>
        <v>2596.7999999999884</v>
      </c>
      <c r="AB29" s="6">
        <f t="shared" si="18"/>
        <v>1298.3999999999869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5">
      <c r="B31" t="s">
        <v>23</v>
      </c>
      <c r="C31" s="4"/>
      <c r="D31" s="7">
        <f>+D24</f>
        <v>0</v>
      </c>
      <c r="E31" s="7">
        <f t="shared" ref="E31:T31" si="19">+E24</f>
        <v>599.47127999999998</v>
      </c>
      <c r="F31" s="7">
        <f t="shared" si="19"/>
        <v>1246.9002624</v>
      </c>
      <c r="G31" s="7">
        <f t="shared" si="19"/>
        <v>1778.2211232</v>
      </c>
      <c r="H31" s="7">
        <f t="shared" si="19"/>
        <v>2206.0543103999998</v>
      </c>
      <c r="I31" s="7">
        <f t="shared" si="19"/>
        <v>2540.4961823999997</v>
      </c>
      <c r="J31" s="7">
        <f t="shared" si="19"/>
        <v>2791.6430975999997</v>
      </c>
      <c r="K31" s="7">
        <f t="shared" si="19"/>
        <v>3031.4316095999998</v>
      </c>
      <c r="L31" s="7">
        <f t="shared" si="19"/>
        <v>3272.4821663999996</v>
      </c>
      <c r="M31" s="7">
        <f t="shared" si="19"/>
        <v>3512.2706783999997</v>
      </c>
      <c r="N31" s="7">
        <f t="shared" si="19"/>
        <v>3753.3212351999996</v>
      </c>
      <c r="O31" s="7">
        <f t="shared" si="19"/>
        <v>3993.1097471999997</v>
      </c>
      <c r="P31" s="7">
        <f t="shared" si="19"/>
        <v>4234.160304</v>
      </c>
      <c r="Q31" s="7">
        <f t="shared" si="19"/>
        <v>4473.9488160000001</v>
      </c>
      <c r="R31" s="7">
        <f t="shared" si="19"/>
        <v>4714.9993727999999</v>
      </c>
      <c r="S31" s="7">
        <f t="shared" si="19"/>
        <v>4954.7878848</v>
      </c>
      <c r="T31" s="7">
        <f t="shared" si="19"/>
        <v>4543.3612800000001</v>
      </c>
      <c r="U31" s="7">
        <f t="shared" ref="U31:AC31" si="20">+U24</f>
        <v>4038.5433600000001</v>
      </c>
      <c r="V31" s="7">
        <f t="shared" si="20"/>
        <v>3533.7254400000002</v>
      </c>
      <c r="W31" s="7">
        <f t="shared" si="20"/>
        <v>3028.9075200000002</v>
      </c>
      <c r="X31" s="7">
        <f t="shared" si="20"/>
        <v>2524.0896000000002</v>
      </c>
      <c r="Y31" s="7">
        <f t="shared" si="20"/>
        <v>2019.2716800000003</v>
      </c>
      <c r="Z31" s="7">
        <f t="shared" si="20"/>
        <v>1514.4537600000003</v>
      </c>
      <c r="AA31" s="7">
        <f t="shared" si="20"/>
        <v>1009.6358400000004</v>
      </c>
      <c r="AB31" s="7">
        <f t="shared" si="20"/>
        <v>504.81792000000036</v>
      </c>
      <c r="AC31" s="7">
        <f t="shared" si="20"/>
        <v>0</v>
      </c>
    </row>
    <row r="32" spans="1:49" x14ac:dyDescent="0.25">
      <c r="B32" t="s">
        <v>24</v>
      </c>
      <c r="C32" s="4"/>
      <c r="D32" s="6">
        <f>+D29-D31</f>
        <v>32460</v>
      </c>
      <c r="E32" s="6">
        <f t="shared" ref="E32:T32" si="21">+E29-E31</f>
        <v>30562.128719999997</v>
      </c>
      <c r="F32" s="6">
        <f t="shared" si="21"/>
        <v>28616.299737600002</v>
      </c>
      <c r="G32" s="6">
        <f t="shared" si="21"/>
        <v>26786.578876799998</v>
      </c>
      <c r="H32" s="6">
        <f t="shared" si="21"/>
        <v>25060.345689600003</v>
      </c>
      <c r="I32" s="6">
        <f t="shared" si="21"/>
        <v>23427.503817600002</v>
      </c>
      <c r="J32" s="6">
        <f t="shared" si="21"/>
        <v>21877.956902399997</v>
      </c>
      <c r="K32" s="6">
        <f t="shared" si="21"/>
        <v>20339.7683904</v>
      </c>
      <c r="L32" s="6">
        <f t="shared" si="21"/>
        <v>18800.317833600002</v>
      </c>
      <c r="M32" s="6">
        <f t="shared" si="21"/>
        <v>17262.129321600001</v>
      </c>
      <c r="N32" s="6">
        <f t="shared" si="21"/>
        <v>15722.678764800001</v>
      </c>
      <c r="O32" s="6">
        <f t="shared" si="21"/>
        <v>14184.490252800002</v>
      </c>
      <c r="P32" s="6">
        <f t="shared" si="21"/>
        <v>12645.039696000003</v>
      </c>
      <c r="Q32" s="6">
        <f t="shared" si="21"/>
        <v>11106.851184000003</v>
      </c>
      <c r="R32" s="6">
        <f t="shared" si="21"/>
        <v>9567.4006272000006</v>
      </c>
      <c r="S32" s="6">
        <f t="shared" si="21"/>
        <v>8029.2121152</v>
      </c>
      <c r="T32" s="6">
        <f t="shared" si="21"/>
        <v>7142.2387199999985</v>
      </c>
      <c r="U32" s="6">
        <f t="shared" ref="U32:AC32" si="22">+U29-U31</f>
        <v>6348.6566399999974</v>
      </c>
      <c r="V32" s="6">
        <f t="shared" si="22"/>
        <v>5555.0745599999955</v>
      </c>
      <c r="W32" s="6">
        <f t="shared" si="22"/>
        <v>4761.4924799999935</v>
      </c>
      <c r="X32" s="6">
        <f t="shared" si="22"/>
        <v>3967.9103999999925</v>
      </c>
      <c r="Y32" s="6">
        <f t="shared" si="22"/>
        <v>3174.328319999991</v>
      </c>
      <c r="Z32" s="6">
        <f t="shared" si="22"/>
        <v>2380.7462399999895</v>
      </c>
      <c r="AA32" s="6">
        <f t="shared" si="22"/>
        <v>1587.164159999988</v>
      </c>
      <c r="AB32" s="6">
        <f t="shared" si="22"/>
        <v>793.58207999998649</v>
      </c>
      <c r="AC32" s="6">
        <f t="shared" si="22"/>
        <v>0</v>
      </c>
    </row>
    <row r="33" spans="1:29" x14ac:dyDescent="0.25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B36" t="s">
        <v>26</v>
      </c>
      <c r="D36" s="6">
        <v>0</v>
      </c>
      <c r="E36" s="6">
        <f t="shared" ref="E36:AC36" si="23">+D32*D97*$C$11</f>
        <v>2109.9</v>
      </c>
      <c r="F36" s="6">
        <f t="shared" si="23"/>
        <v>1986.5383667999999</v>
      </c>
      <c r="G36" s="6">
        <f t="shared" si="23"/>
        <v>1860.0594829440001</v>
      </c>
      <c r="H36" s="6">
        <f t="shared" si="23"/>
        <v>1741.1276269919999</v>
      </c>
      <c r="I36" s="6">
        <f t="shared" si="23"/>
        <v>1628.9224698240002</v>
      </c>
      <c r="J36" s="6">
        <f t="shared" si="23"/>
        <v>1522.7877481440003</v>
      </c>
      <c r="K36" s="6">
        <f t="shared" si="23"/>
        <v>1422.0671986559998</v>
      </c>
      <c r="L36" s="6">
        <f t="shared" si="23"/>
        <v>1322.0849453760002</v>
      </c>
      <c r="M36" s="6">
        <f t="shared" si="23"/>
        <v>1222.0206591840001</v>
      </c>
      <c r="N36" s="6">
        <f t="shared" si="23"/>
        <v>1122.0384059040002</v>
      </c>
      <c r="O36" s="6">
        <f t="shared" si="23"/>
        <v>1021.9741197120001</v>
      </c>
      <c r="P36" s="6">
        <f t="shared" si="23"/>
        <v>921.99186643200017</v>
      </c>
      <c r="Q36" s="6">
        <f t="shared" si="23"/>
        <v>821.92758024000022</v>
      </c>
      <c r="R36" s="6">
        <f t="shared" si="23"/>
        <v>721.94532696000022</v>
      </c>
      <c r="S36" s="6">
        <f t="shared" si="23"/>
        <v>621.88104076800005</v>
      </c>
      <c r="T36" s="6">
        <f t="shared" si="23"/>
        <v>521.89878748800004</v>
      </c>
      <c r="U36" s="6">
        <f t="shared" si="23"/>
        <v>464.2455167999999</v>
      </c>
      <c r="V36" s="6">
        <f t="shared" si="23"/>
        <v>412.66268159999987</v>
      </c>
      <c r="W36" s="6">
        <f t="shared" si="23"/>
        <v>361.07984639999972</v>
      </c>
      <c r="X36" s="6">
        <f t="shared" si="23"/>
        <v>309.49701119999958</v>
      </c>
      <c r="Y36" s="6">
        <f t="shared" si="23"/>
        <v>257.91417599999954</v>
      </c>
      <c r="Z36" s="6">
        <f t="shared" si="23"/>
        <v>206.33134079999942</v>
      </c>
      <c r="AA36" s="6">
        <f t="shared" si="23"/>
        <v>154.74850559999933</v>
      </c>
      <c r="AB36" s="6">
        <f t="shared" si="23"/>
        <v>103.16567039999923</v>
      </c>
      <c r="AC36" s="6">
        <f t="shared" si="23"/>
        <v>51.582835199999124</v>
      </c>
    </row>
    <row r="37" spans="1:29" x14ac:dyDescent="0.25">
      <c r="B37" t="s">
        <v>27</v>
      </c>
      <c r="D37" s="6">
        <v>0</v>
      </c>
      <c r="E37" s="6">
        <f>+(E36/(1-$C$14))*($C$14)</f>
        <v>1342.1615183246074</v>
      </c>
      <c r="F37" s="6">
        <f t="shared" ref="F37:U37" si="24">+(F36/(1-$C$14))*($C$14)</f>
        <v>1263.6880186712042</v>
      </c>
      <c r="G37" s="6">
        <f t="shared" si="24"/>
        <v>1183.2315559041676</v>
      </c>
      <c r="H37" s="6">
        <f t="shared" si="24"/>
        <v>1107.5759512017173</v>
      </c>
      <c r="I37" s="6">
        <f t="shared" si="24"/>
        <v>1036.199372165529</v>
      </c>
      <c r="J37" s="6">
        <f t="shared" si="24"/>
        <v>968.68435287694251</v>
      </c>
      <c r="K37" s="6">
        <f t="shared" si="24"/>
        <v>904.61342741729834</v>
      </c>
      <c r="L37" s="6">
        <f t="shared" si="24"/>
        <v>841.0121511161467</v>
      </c>
      <c r="M37" s="6">
        <f t="shared" si="24"/>
        <v>777.35869157516242</v>
      </c>
      <c r="N37" s="6">
        <f t="shared" si="24"/>
        <v>713.75741527401067</v>
      </c>
      <c r="O37" s="6">
        <f t="shared" si="24"/>
        <v>650.10395573302617</v>
      </c>
      <c r="P37" s="6">
        <f t="shared" si="24"/>
        <v>586.50267943187441</v>
      </c>
      <c r="Q37" s="6">
        <f t="shared" si="24"/>
        <v>522.84921989089014</v>
      </c>
      <c r="R37" s="6">
        <f t="shared" si="24"/>
        <v>459.24794358973833</v>
      </c>
      <c r="S37" s="6">
        <f t="shared" si="24"/>
        <v>395.59448404875394</v>
      </c>
      <c r="T37" s="6">
        <f t="shared" si="24"/>
        <v>331.99320774760213</v>
      </c>
      <c r="U37" s="6">
        <f t="shared" si="24"/>
        <v>295.31848319999995</v>
      </c>
      <c r="V37" s="6">
        <f t="shared" ref="V37:AC37" si="25">+(V36/(1-$C$14))*($C$14)</f>
        <v>262.50531839999991</v>
      </c>
      <c r="W37" s="6">
        <f t="shared" si="25"/>
        <v>229.69215359999984</v>
      </c>
      <c r="X37" s="6">
        <f t="shared" si="25"/>
        <v>196.87898879999975</v>
      </c>
      <c r="Y37" s="6">
        <f t="shared" si="25"/>
        <v>164.06582399999971</v>
      </c>
      <c r="Z37" s="6">
        <f t="shared" si="25"/>
        <v>131.25265919999964</v>
      </c>
      <c r="AA37" s="6">
        <f t="shared" si="25"/>
        <v>98.439494399999575</v>
      </c>
      <c r="AB37" s="6">
        <f t="shared" si="25"/>
        <v>65.626329599999508</v>
      </c>
      <c r="AC37" s="6">
        <f t="shared" si="25"/>
        <v>32.813164799999441</v>
      </c>
    </row>
    <row r="38" spans="1:29" x14ac:dyDescent="0.25">
      <c r="B38" t="s">
        <v>7</v>
      </c>
      <c r="D38" s="6">
        <v>0</v>
      </c>
      <c r="E38" s="6">
        <f t="shared" ref="E38:AC38" si="26">+D32*D96*$C$10</f>
        <v>1298.4000000000001</v>
      </c>
      <c r="F38" s="6">
        <f t="shared" si="26"/>
        <v>1222.4851487999999</v>
      </c>
      <c r="G38" s="6">
        <f t="shared" si="26"/>
        <v>1144.6519895040001</v>
      </c>
      <c r="H38" s="6">
        <f t="shared" si="26"/>
        <v>1071.4631550720001</v>
      </c>
      <c r="I38" s="6">
        <f t="shared" si="26"/>
        <v>1002.4138275840002</v>
      </c>
      <c r="J38" s="6">
        <f t="shared" si="26"/>
        <v>937.10015270400004</v>
      </c>
      <c r="K38" s="6">
        <f t="shared" si="26"/>
        <v>875.11827609599993</v>
      </c>
      <c r="L38" s="6">
        <f t="shared" si="26"/>
        <v>813.59073561600007</v>
      </c>
      <c r="M38" s="6">
        <f t="shared" si="26"/>
        <v>752.01271334400008</v>
      </c>
      <c r="N38" s="6">
        <f t="shared" si="26"/>
        <v>690.48517286400011</v>
      </c>
      <c r="O38" s="6">
        <f t="shared" si="26"/>
        <v>628.90715059199999</v>
      </c>
      <c r="P38" s="6">
        <f t="shared" si="26"/>
        <v>567.37961011200014</v>
      </c>
      <c r="Q38" s="6">
        <f t="shared" si="26"/>
        <v>505.80158784000014</v>
      </c>
      <c r="R38" s="6">
        <f t="shared" si="26"/>
        <v>444.27404736000011</v>
      </c>
      <c r="S38" s="6">
        <f t="shared" si="26"/>
        <v>382.69602508800006</v>
      </c>
      <c r="T38" s="6">
        <f t="shared" si="26"/>
        <v>321.16848460800003</v>
      </c>
      <c r="U38" s="6">
        <f t="shared" si="26"/>
        <v>285.68954879999995</v>
      </c>
      <c r="V38" s="6">
        <f t="shared" si="26"/>
        <v>253.94626559999989</v>
      </c>
      <c r="W38" s="6">
        <f t="shared" si="26"/>
        <v>222.20298239999983</v>
      </c>
      <c r="X38" s="6">
        <f t="shared" si="26"/>
        <v>190.45969919999973</v>
      </c>
      <c r="Y38" s="6">
        <f t="shared" si="26"/>
        <v>158.7164159999997</v>
      </c>
      <c r="Z38" s="6">
        <f t="shared" si="26"/>
        <v>126.97313279999965</v>
      </c>
      <c r="AA38" s="6">
        <f t="shared" si="26"/>
        <v>95.229849599999582</v>
      </c>
      <c r="AB38" s="6">
        <f t="shared" si="26"/>
        <v>63.486566399999518</v>
      </c>
      <c r="AC38" s="6">
        <f t="shared" si="26"/>
        <v>31.74328319999946</v>
      </c>
    </row>
    <row r="39" spans="1:29" x14ac:dyDescent="0.25">
      <c r="B39" t="s">
        <v>28</v>
      </c>
      <c r="D39" s="6">
        <v>0</v>
      </c>
      <c r="E39" s="6">
        <f>+$C$5*$C$16</f>
        <v>1298.4000000000001</v>
      </c>
      <c r="F39" s="6">
        <f t="shared" ref="F39:U39" si="27">+$C$5*$C$16</f>
        <v>1298.4000000000001</v>
      </c>
      <c r="G39" s="6">
        <f t="shared" si="27"/>
        <v>1298.4000000000001</v>
      </c>
      <c r="H39" s="6">
        <f t="shared" si="27"/>
        <v>1298.4000000000001</v>
      </c>
      <c r="I39" s="6">
        <f t="shared" si="27"/>
        <v>1298.4000000000001</v>
      </c>
      <c r="J39" s="6">
        <f t="shared" si="27"/>
        <v>1298.4000000000001</v>
      </c>
      <c r="K39" s="6">
        <f t="shared" si="27"/>
        <v>1298.4000000000001</v>
      </c>
      <c r="L39" s="6">
        <f t="shared" si="27"/>
        <v>1298.4000000000001</v>
      </c>
      <c r="M39" s="6">
        <f t="shared" si="27"/>
        <v>1298.4000000000001</v>
      </c>
      <c r="N39" s="6">
        <f t="shared" si="27"/>
        <v>1298.4000000000001</v>
      </c>
      <c r="O39" s="6">
        <f t="shared" si="27"/>
        <v>1298.4000000000001</v>
      </c>
      <c r="P39" s="6">
        <f t="shared" si="27"/>
        <v>1298.4000000000001</v>
      </c>
      <c r="Q39" s="6">
        <f t="shared" si="27"/>
        <v>1298.4000000000001</v>
      </c>
      <c r="R39" s="6">
        <f t="shared" si="27"/>
        <v>1298.4000000000001</v>
      </c>
      <c r="S39" s="6">
        <f t="shared" si="27"/>
        <v>1298.4000000000001</v>
      </c>
      <c r="T39" s="6">
        <f t="shared" si="27"/>
        <v>1298.4000000000001</v>
      </c>
      <c r="U39" s="6">
        <f t="shared" si="27"/>
        <v>1298.4000000000001</v>
      </c>
      <c r="V39" s="6">
        <f t="shared" ref="V39:AC39" si="28">+$C$5*$C$16</f>
        <v>1298.4000000000001</v>
      </c>
      <c r="W39" s="6">
        <f t="shared" si="28"/>
        <v>1298.4000000000001</v>
      </c>
      <c r="X39" s="6">
        <f t="shared" si="28"/>
        <v>1298.4000000000001</v>
      </c>
      <c r="Y39" s="6">
        <f t="shared" si="28"/>
        <v>1298.4000000000001</v>
      </c>
      <c r="Z39" s="6">
        <f t="shared" si="28"/>
        <v>1298.4000000000001</v>
      </c>
      <c r="AA39" s="6">
        <f t="shared" si="28"/>
        <v>1298.4000000000001</v>
      </c>
      <c r="AB39" s="6">
        <f t="shared" si="28"/>
        <v>1298.4000000000001</v>
      </c>
      <c r="AC39" s="6">
        <f t="shared" si="28"/>
        <v>1298.4000000000001</v>
      </c>
    </row>
    <row r="40" spans="1:29" x14ac:dyDescent="0.25">
      <c r="B40" t="s">
        <v>9</v>
      </c>
      <c r="D40" s="6">
        <v>0</v>
      </c>
      <c r="E40" s="6">
        <f>+$C$5*$C$12</f>
        <v>129.84</v>
      </c>
      <c r="F40" s="6">
        <f>+E40</f>
        <v>129.84</v>
      </c>
      <c r="G40" s="6">
        <f t="shared" ref="G40:V41" si="29">+F40</f>
        <v>129.84</v>
      </c>
      <c r="H40" s="6">
        <f t="shared" si="29"/>
        <v>129.84</v>
      </c>
      <c r="I40" s="6">
        <f t="shared" si="29"/>
        <v>129.84</v>
      </c>
      <c r="J40" s="6">
        <f t="shared" si="29"/>
        <v>129.84</v>
      </c>
      <c r="K40" s="6">
        <f t="shared" si="29"/>
        <v>129.84</v>
      </c>
      <c r="L40" s="6">
        <f t="shared" si="29"/>
        <v>129.84</v>
      </c>
      <c r="M40" s="6">
        <f t="shared" si="29"/>
        <v>129.84</v>
      </c>
      <c r="N40" s="6">
        <f t="shared" si="29"/>
        <v>129.84</v>
      </c>
      <c r="O40" s="6">
        <f t="shared" si="29"/>
        <v>129.84</v>
      </c>
      <c r="P40" s="6">
        <f t="shared" si="29"/>
        <v>129.84</v>
      </c>
      <c r="Q40" s="6">
        <f t="shared" si="29"/>
        <v>129.84</v>
      </c>
      <c r="R40" s="6">
        <f t="shared" si="29"/>
        <v>129.84</v>
      </c>
      <c r="S40" s="6">
        <f t="shared" si="29"/>
        <v>129.84</v>
      </c>
      <c r="T40" s="6">
        <f t="shared" si="29"/>
        <v>129.84</v>
      </c>
      <c r="U40" s="6">
        <f t="shared" si="29"/>
        <v>129.84</v>
      </c>
      <c r="V40" s="6">
        <f t="shared" si="29"/>
        <v>129.84</v>
      </c>
      <c r="W40" s="6">
        <f t="shared" ref="W40:AC41" si="30">+V40</f>
        <v>129.84</v>
      </c>
      <c r="X40" s="6">
        <f t="shared" si="30"/>
        <v>129.84</v>
      </c>
      <c r="Y40" s="6">
        <f t="shared" si="30"/>
        <v>129.84</v>
      </c>
      <c r="Z40" s="6">
        <f t="shared" si="30"/>
        <v>129.84</v>
      </c>
      <c r="AA40" s="6">
        <f t="shared" si="30"/>
        <v>129.84</v>
      </c>
      <c r="AB40" s="6">
        <f t="shared" si="30"/>
        <v>129.84</v>
      </c>
      <c r="AC40" s="6">
        <f t="shared" si="30"/>
        <v>129.84</v>
      </c>
    </row>
    <row r="41" spans="1:29" x14ac:dyDescent="0.25">
      <c r="B41" t="s">
        <v>10</v>
      </c>
      <c r="D41" s="7">
        <v>0</v>
      </c>
      <c r="E41" s="6">
        <f>+$C$5*$C$13</f>
        <v>649.20000000000005</v>
      </c>
      <c r="F41" s="7">
        <f>+E41</f>
        <v>649.20000000000005</v>
      </c>
      <c r="G41" s="7">
        <f t="shared" si="29"/>
        <v>649.20000000000005</v>
      </c>
      <c r="H41" s="7">
        <f t="shared" si="29"/>
        <v>649.20000000000005</v>
      </c>
      <c r="I41" s="7">
        <f t="shared" si="29"/>
        <v>649.20000000000005</v>
      </c>
      <c r="J41" s="7">
        <f t="shared" si="29"/>
        <v>649.20000000000005</v>
      </c>
      <c r="K41" s="7">
        <f t="shared" si="29"/>
        <v>649.20000000000005</v>
      </c>
      <c r="L41" s="7">
        <f t="shared" si="29"/>
        <v>649.20000000000005</v>
      </c>
      <c r="M41" s="7">
        <f t="shared" si="29"/>
        <v>649.20000000000005</v>
      </c>
      <c r="N41" s="7">
        <f t="shared" si="29"/>
        <v>649.20000000000005</v>
      </c>
      <c r="O41" s="7">
        <f t="shared" si="29"/>
        <v>649.20000000000005</v>
      </c>
      <c r="P41" s="7">
        <f t="shared" si="29"/>
        <v>649.20000000000005</v>
      </c>
      <c r="Q41" s="7">
        <f t="shared" si="29"/>
        <v>649.20000000000005</v>
      </c>
      <c r="R41" s="7">
        <f t="shared" si="29"/>
        <v>649.20000000000005</v>
      </c>
      <c r="S41" s="7">
        <f t="shared" si="29"/>
        <v>649.20000000000005</v>
      </c>
      <c r="T41" s="7">
        <f t="shared" si="29"/>
        <v>649.20000000000005</v>
      </c>
      <c r="U41" s="7">
        <f t="shared" si="29"/>
        <v>649.20000000000005</v>
      </c>
      <c r="V41" s="7">
        <f t="shared" si="29"/>
        <v>649.20000000000005</v>
      </c>
      <c r="W41" s="7">
        <f t="shared" si="30"/>
        <v>649.20000000000005</v>
      </c>
      <c r="X41" s="7">
        <f t="shared" si="30"/>
        <v>649.20000000000005</v>
      </c>
      <c r="Y41" s="7">
        <f t="shared" si="30"/>
        <v>649.20000000000005</v>
      </c>
      <c r="Z41" s="7">
        <f t="shared" si="30"/>
        <v>649.20000000000005</v>
      </c>
      <c r="AA41" s="7">
        <f t="shared" si="30"/>
        <v>649.20000000000005</v>
      </c>
      <c r="AB41" s="7">
        <f t="shared" si="30"/>
        <v>649.20000000000005</v>
      </c>
      <c r="AC41" s="7">
        <f t="shared" si="30"/>
        <v>649.20000000000005</v>
      </c>
    </row>
    <row r="42" spans="1:29" x14ac:dyDescent="0.25">
      <c r="B42" t="s">
        <v>29</v>
      </c>
      <c r="D42" s="6">
        <f>SUM(D36:D41)</f>
        <v>0</v>
      </c>
      <c r="E42" s="6">
        <f>SUM(E36:E41)</f>
        <v>6827.9015183246074</v>
      </c>
      <c r="F42" s="6">
        <f>SUM(F36:F41)</f>
        <v>6550.1515342712037</v>
      </c>
      <c r="G42" s="6">
        <f t="shared" ref="G42:V42" si="31">SUM(G36:G41)</f>
        <v>6265.3830283521684</v>
      </c>
      <c r="H42" s="6">
        <f t="shared" si="31"/>
        <v>5997.6067332657176</v>
      </c>
      <c r="I42" s="6">
        <f t="shared" si="31"/>
        <v>5744.9756695735296</v>
      </c>
      <c r="J42" s="6">
        <f t="shared" si="31"/>
        <v>5506.0122537249435</v>
      </c>
      <c r="K42" s="6">
        <f t="shared" si="31"/>
        <v>5279.2389021692989</v>
      </c>
      <c r="L42" s="6">
        <f t="shared" si="31"/>
        <v>5054.1278321081472</v>
      </c>
      <c r="M42" s="6">
        <f t="shared" si="31"/>
        <v>4828.8320641031623</v>
      </c>
      <c r="N42" s="6">
        <f t="shared" si="31"/>
        <v>4603.7209940420116</v>
      </c>
      <c r="O42" s="6">
        <f t="shared" si="31"/>
        <v>4378.4252260370267</v>
      </c>
      <c r="P42" s="6">
        <f t="shared" si="31"/>
        <v>4153.3141559758751</v>
      </c>
      <c r="Q42" s="6">
        <f t="shared" si="31"/>
        <v>3928.0183879708911</v>
      </c>
      <c r="R42" s="6">
        <f t="shared" si="31"/>
        <v>3702.9073179097386</v>
      </c>
      <c r="S42" s="6">
        <f t="shared" si="31"/>
        <v>3477.6115499047546</v>
      </c>
      <c r="T42" s="6">
        <f t="shared" si="31"/>
        <v>3252.5004798436021</v>
      </c>
      <c r="U42" s="6">
        <f t="shared" si="31"/>
        <v>3122.6935487999999</v>
      </c>
      <c r="V42" s="6">
        <f t="shared" si="31"/>
        <v>3006.5542655999998</v>
      </c>
      <c r="W42" s="6">
        <f t="shared" ref="W42:AC42" si="32">SUM(W36:W41)</f>
        <v>2890.4149823999996</v>
      </c>
      <c r="X42" s="6">
        <f t="shared" si="32"/>
        <v>2774.2756991999995</v>
      </c>
      <c r="Y42" s="6">
        <f t="shared" si="32"/>
        <v>2658.1364159999989</v>
      </c>
      <c r="Z42" s="6">
        <f t="shared" si="32"/>
        <v>2541.9971327999988</v>
      </c>
      <c r="AA42" s="6">
        <f t="shared" si="32"/>
        <v>2425.8578495999986</v>
      </c>
      <c r="AB42" s="6">
        <f t="shared" si="32"/>
        <v>2309.7185663999981</v>
      </c>
      <c r="AC42" s="6">
        <f t="shared" si="32"/>
        <v>2193.5792831999979</v>
      </c>
    </row>
    <row r="43" spans="1:29" x14ac:dyDescent="0.25">
      <c r="D43" s="16" t="s">
        <v>52</v>
      </c>
      <c r="E43" s="17">
        <f>+E42/365/300</f>
        <v>6.2355265007530664E-2</v>
      </c>
      <c r="F43" s="17">
        <f t="shared" ref="F43:AC43" si="33">+F42/365/300</f>
        <v>5.9818735472796383E-2</v>
      </c>
      <c r="G43" s="17">
        <f t="shared" si="33"/>
        <v>5.7218109847965007E-2</v>
      </c>
      <c r="H43" s="17">
        <f t="shared" si="33"/>
        <v>5.477266423073715E-2</v>
      </c>
      <c r="I43" s="17">
        <f t="shared" si="33"/>
        <v>5.2465531228982003E-2</v>
      </c>
      <c r="J43" s="17">
        <f t="shared" si="33"/>
        <v>5.0283216928994921E-2</v>
      </c>
      <c r="K43" s="17">
        <f t="shared" si="33"/>
        <v>4.8212227417071221E-2</v>
      </c>
      <c r="L43" s="17">
        <f t="shared" si="33"/>
        <v>4.6156418558065272E-2</v>
      </c>
      <c r="M43" s="17">
        <f t="shared" si="33"/>
        <v>4.4098922959846236E-2</v>
      </c>
      <c r="N43" s="17">
        <f t="shared" si="33"/>
        <v>4.2043114100840287E-2</v>
      </c>
      <c r="O43" s="17">
        <f t="shared" si="33"/>
        <v>3.9985618502621251E-2</v>
      </c>
      <c r="P43" s="17">
        <f t="shared" si="33"/>
        <v>3.7929809643615302E-2</v>
      </c>
      <c r="Q43" s="17">
        <f t="shared" si="33"/>
        <v>3.5872314045396266E-2</v>
      </c>
      <c r="R43" s="17">
        <f t="shared" si="33"/>
        <v>3.381650518639031E-2</v>
      </c>
      <c r="S43" s="17">
        <f t="shared" si="33"/>
        <v>3.1759009588171273E-2</v>
      </c>
      <c r="T43" s="17">
        <f t="shared" si="33"/>
        <v>2.9703200729165317E-2</v>
      </c>
      <c r="U43" s="17">
        <f t="shared" si="33"/>
        <v>2.851774930410959E-2</v>
      </c>
      <c r="V43" s="17">
        <f t="shared" si="33"/>
        <v>2.7457116580821915E-2</v>
      </c>
      <c r="W43" s="17">
        <f t="shared" si="33"/>
        <v>2.6396483857534243E-2</v>
      </c>
      <c r="X43" s="17">
        <f t="shared" si="33"/>
        <v>2.5335851134246572E-2</v>
      </c>
      <c r="Y43" s="17">
        <f t="shared" si="33"/>
        <v>2.4275218410958893E-2</v>
      </c>
      <c r="Z43" s="17">
        <f t="shared" si="33"/>
        <v>2.3214585687671221E-2</v>
      </c>
      <c r="AA43" s="17">
        <f t="shared" si="33"/>
        <v>2.215395296438355E-2</v>
      </c>
      <c r="AB43" s="17">
        <f t="shared" si="33"/>
        <v>2.1093320241095871E-2</v>
      </c>
      <c r="AC43" s="17">
        <f t="shared" si="33"/>
        <v>2.00326875178082E-2</v>
      </c>
    </row>
    <row r="44" spans="1:29" x14ac:dyDescent="0.25">
      <c r="B44" s="15"/>
      <c r="D44" s="6"/>
      <c r="E44" s="6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5">
      <c r="D45" s="6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5">
      <c r="D46" s="6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5">
      <c r="A47" s="10" t="s">
        <v>30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5">
      <c r="B48" t="s">
        <v>31</v>
      </c>
      <c r="D48" s="6"/>
      <c r="E48" s="6">
        <v>1</v>
      </c>
      <c r="F48" s="6">
        <v>0</v>
      </c>
      <c r="G48" s="6">
        <v>0</v>
      </c>
      <c r="H48" s="6">
        <v>0</v>
      </c>
      <c r="I48" s="6">
        <v>1</v>
      </c>
      <c r="J48" s="6">
        <v>0</v>
      </c>
      <c r="K48" s="6">
        <v>0</v>
      </c>
      <c r="L48" s="6">
        <v>0</v>
      </c>
      <c r="M48" s="6">
        <v>1</v>
      </c>
      <c r="N48" s="6">
        <v>0</v>
      </c>
      <c r="O48" s="6">
        <v>0</v>
      </c>
      <c r="P48" s="6">
        <v>0</v>
      </c>
      <c r="Q48" s="6">
        <v>1</v>
      </c>
      <c r="R48" s="6">
        <v>0</v>
      </c>
      <c r="S48" s="6">
        <v>0</v>
      </c>
      <c r="T48" s="6">
        <v>0</v>
      </c>
      <c r="U48" s="6">
        <v>1</v>
      </c>
      <c r="V48" s="6">
        <v>0</v>
      </c>
      <c r="W48" s="6">
        <v>0</v>
      </c>
      <c r="X48" s="6">
        <v>0</v>
      </c>
      <c r="Y48" s="6">
        <v>1</v>
      </c>
      <c r="Z48" s="6">
        <v>0</v>
      </c>
      <c r="AA48" s="6">
        <v>0</v>
      </c>
      <c r="AB48" s="6">
        <v>0</v>
      </c>
      <c r="AC48" s="6">
        <v>1</v>
      </c>
    </row>
    <row r="49" spans="1:29" x14ac:dyDescent="0.25">
      <c r="B49" t="s">
        <v>29</v>
      </c>
      <c r="D49" s="6"/>
      <c r="E49" s="6">
        <f>IF(E48=1,E42,D49)</f>
        <v>6827.9015183246074</v>
      </c>
      <c r="F49" s="6">
        <f t="shared" ref="F49:P49" si="34">IF(F48=1,F42,E49)</f>
        <v>6827.9015183246074</v>
      </c>
      <c r="G49" s="6">
        <f t="shared" si="34"/>
        <v>6827.9015183246074</v>
      </c>
      <c r="H49" s="6">
        <f t="shared" si="34"/>
        <v>6827.9015183246074</v>
      </c>
      <c r="I49" s="6">
        <f t="shared" si="34"/>
        <v>5744.9756695735296</v>
      </c>
      <c r="J49" s="6">
        <f t="shared" si="34"/>
        <v>5744.9756695735296</v>
      </c>
      <c r="K49" s="6">
        <f t="shared" si="34"/>
        <v>5744.9756695735296</v>
      </c>
      <c r="L49" s="6">
        <f t="shared" si="34"/>
        <v>5744.9756695735296</v>
      </c>
      <c r="M49" s="6">
        <f t="shared" si="34"/>
        <v>4828.8320641031623</v>
      </c>
      <c r="N49" s="6">
        <f t="shared" si="34"/>
        <v>4828.8320641031623</v>
      </c>
      <c r="O49" s="6">
        <f t="shared" si="34"/>
        <v>4828.8320641031623</v>
      </c>
      <c r="P49" s="6">
        <f t="shared" si="34"/>
        <v>4828.8320641031623</v>
      </c>
      <c r="Q49" s="6">
        <f t="shared" ref="Q49:AC49" si="35">IF(Q48=1,Q42,P49)</f>
        <v>3928.0183879708911</v>
      </c>
      <c r="R49" s="6">
        <f t="shared" si="35"/>
        <v>3928.0183879708911</v>
      </c>
      <c r="S49" s="6">
        <f t="shared" si="35"/>
        <v>3928.0183879708911</v>
      </c>
      <c r="T49" s="6">
        <f t="shared" si="35"/>
        <v>3928.0183879708911</v>
      </c>
      <c r="U49" s="6">
        <f t="shared" si="35"/>
        <v>3122.6935487999999</v>
      </c>
      <c r="V49" s="6">
        <f t="shared" si="35"/>
        <v>3122.6935487999999</v>
      </c>
      <c r="W49" s="6">
        <f t="shared" si="35"/>
        <v>3122.6935487999999</v>
      </c>
      <c r="X49" s="6">
        <f t="shared" si="35"/>
        <v>3122.6935487999999</v>
      </c>
      <c r="Y49" s="6">
        <f t="shared" si="35"/>
        <v>2658.1364159999989</v>
      </c>
      <c r="Z49" s="6">
        <f t="shared" si="35"/>
        <v>2658.1364159999989</v>
      </c>
      <c r="AA49" s="6">
        <f t="shared" si="35"/>
        <v>2658.1364159999989</v>
      </c>
      <c r="AB49" s="6">
        <f t="shared" si="35"/>
        <v>2658.1364159999989</v>
      </c>
      <c r="AC49" s="6">
        <f t="shared" si="35"/>
        <v>2193.5792831999979</v>
      </c>
    </row>
    <row r="50" spans="1:29" x14ac:dyDescent="0.25">
      <c r="D50" s="6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x14ac:dyDescent="0.25">
      <c r="A52" s="9" t="s">
        <v>32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x14ac:dyDescent="0.25">
      <c r="B53" t="s">
        <v>29</v>
      </c>
      <c r="D53" s="6"/>
      <c r="E53" s="6">
        <f>+E49</f>
        <v>6827.9015183246074</v>
      </c>
      <c r="F53" s="6">
        <f t="shared" ref="F53:AC53" si="36">+F49</f>
        <v>6827.9015183246074</v>
      </c>
      <c r="G53" s="6">
        <f t="shared" si="36"/>
        <v>6827.9015183246074</v>
      </c>
      <c r="H53" s="6">
        <f t="shared" si="36"/>
        <v>6827.9015183246074</v>
      </c>
      <c r="I53" s="6">
        <f t="shared" si="36"/>
        <v>5744.9756695735296</v>
      </c>
      <c r="J53" s="6">
        <f t="shared" si="36"/>
        <v>5744.9756695735296</v>
      </c>
      <c r="K53" s="6">
        <f t="shared" si="36"/>
        <v>5744.9756695735296</v>
      </c>
      <c r="L53" s="6">
        <f t="shared" si="36"/>
        <v>5744.9756695735296</v>
      </c>
      <c r="M53" s="6">
        <f t="shared" si="36"/>
        <v>4828.8320641031623</v>
      </c>
      <c r="N53" s="6">
        <f t="shared" si="36"/>
        <v>4828.8320641031623</v>
      </c>
      <c r="O53" s="6">
        <f t="shared" si="36"/>
        <v>4828.8320641031623</v>
      </c>
      <c r="P53" s="6">
        <f t="shared" si="36"/>
        <v>4828.8320641031623</v>
      </c>
      <c r="Q53" s="6">
        <f t="shared" si="36"/>
        <v>3928.0183879708911</v>
      </c>
      <c r="R53" s="6">
        <f t="shared" si="36"/>
        <v>3928.0183879708911</v>
      </c>
      <c r="S53" s="6">
        <f t="shared" si="36"/>
        <v>3928.0183879708911</v>
      </c>
      <c r="T53" s="6">
        <f t="shared" si="36"/>
        <v>3928.0183879708911</v>
      </c>
      <c r="U53" s="6">
        <f t="shared" si="36"/>
        <v>3122.6935487999999</v>
      </c>
      <c r="V53" s="6">
        <f t="shared" si="36"/>
        <v>3122.6935487999999</v>
      </c>
      <c r="W53" s="6">
        <f t="shared" si="36"/>
        <v>3122.6935487999999</v>
      </c>
      <c r="X53" s="6">
        <f t="shared" si="36"/>
        <v>3122.6935487999999</v>
      </c>
      <c r="Y53" s="6">
        <f t="shared" si="36"/>
        <v>2658.1364159999989</v>
      </c>
      <c r="Z53" s="6">
        <f t="shared" si="36"/>
        <v>2658.1364159999989</v>
      </c>
      <c r="AA53" s="6">
        <f t="shared" si="36"/>
        <v>2658.1364159999989</v>
      </c>
      <c r="AB53" s="6">
        <f t="shared" si="36"/>
        <v>2658.1364159999989</v>
      </c>
      <c r="AC53" s="6">
        <f t="shared" si="36"/>
        <v>2193.5792831999979</v>
      </c>
    </row>
    <row r="54" spans="1:29" x14ac:dyDescent="0.25">
      <c r="B54" t="s">
        <v>9</v>
      </c>
      <c r="D54" s="6"/>
      <c r="E54" s="6">
        <f>+E40</f>
        <v>129.84</v>
      </c>
      <c r="F54" s="6">
        <f t="shared" ref="F54:U55" si="37">+F40</f>
        <v>129.84</v>
      </c>
      <c r="G54" s="6">
        <f t="shared" si="37"/>
        <v>129.84</v>
      </c>
      <c r="H54" s="6">
        <f t="shared" si="37"/>
        <v>129.84</v>
      </c>
      <c r="I54" s="6">
        <f t="shared" si="37"/>
        <v>129.84</v>
      </c>
      <c r="J54" s="6">
        <f t="shared" si="37"/>
        <v>129.84</v>
      </c>
      <c r="K54" s="6">
        <f t="shared" si="37"/>
        <v>129.84</v>
      </c>
      <c r="L54" s="6">
        <f t="shared" si="37"/>
        <v>129.84</v>
      </c>
      <c r="M54" s="6">
        <f t="shared" si="37"/>
        <v>129.84</v>
      </c>
      <c r="N54" s="6">
        <f t="shared" si="37"/>
        <v>129.84</v>
      </c>
      <c r="O54" s="6">
        <f t="shared" si="37"/>
        <v>129.84</v>
      </c>
      <c r="P54" s="6">
        <f t="shared" si="37"/>
        <v>129.84</v>
      </c>
      <c r="Q54" s="6">
        <f t="shared" si="37"/>
        <v>129.84</v>
      </c>
      <c r="R54" s="6">
        <f t="shared" si="37"/>
        <v>129.84</v>
      </c>
      <c r="S54" s="6">
        <f t="shared" si="37"/>
        <v>129.84</v>
      </c>
      <c r="T54" s="6">
        <f t="shared" si="37"/>
        <v>129.84</v>
      </c>
      <c r="U54" s="6">
        <f t="shared" si="37"/>
        <v>129.84</v>
      </c>
      <c r="V54" s="6">
        <f t="shared" ref="V54:AC55" si="38">+V40</f>
        <v>129.84</v>
      </c>
      <c r="W54" s="6">
        <f t="shared" si="38"/>
        <v>129.84</v>
      </c>
      <c r="X54" s="6">
        <f t="shared" si="38"/>
        <v>129.84</v>
      </c>
      <c r="Y54" s="6">
        <f t="shared" si="38"/>
        <v>129.84</v>
      </c>
      <c r="Z54" s="6">
        <f t="shared" si="38"/>
        <v>129.84</v>
      </c>
      <c r="AA54" s="6">
        <f t="shared" si="38"/>
        <v>129.84</v>
      </c>
      <c r="AB54" s="6">
        <f t="shared" si="38"/>
        <v>129.84</v>
      </c>
      <c r="AC54" s="6">
        <f t="shared" si="38"/>
        <v>129.84</v>
      </c>
    </row>
    <row r="55" spans="1:29" x14ac:dyDescent="0.25">
      <c r="B55" t="s">
        <v>10</v>
      </c>
      <c r="D55" s="6"/>
      <c r="E55" s="6">
        <f>+E41</f>
        <v>649.20000000000005</v>
      </c>
      <c r="F55" s="6">
        <f t="shared" si="37"/>
        <v>649.20000000000005</v>
      </c>
      <c r="G55" s="6">
        <f t="shared" si="37"/>
        <v>649.20000000000005</v>
      </c>
      <c r="H55" s="6">
        <f t="shared" si="37"/>
        <v>649.20000000000005</v>
      </c>
      <c r="I55" s="6">
        <f t="shared" si="37"/>
        <v>649.20000000000005</v>
      </c>
      <c r="J55" s="6">
        <f t="shared" si="37"/>
        <v>649.20000000000005</v>
      </c>
      <c r="K55" s="6">
        <f t="shared" si="37"/>
        <v>649.20000000000005</v>
      </c>
      <c r="L55" s="6">
        <f t="shared" si="37"/>
        <v>649.20000000000005</v>
      </c>
      <c r="M55" s="6">
        <f t="shared" si="37"/>
        <v>649.20000000000005</v>
      </c>
      <c r="N55" s="6">
        <f t="shared" si="37"/>
        <v>649.20000000000005</v>
      </c>
      <c r="O55" s="6">
        <f t="shared" si="37"/>
        <v>649.20000000000005</v>
      </c>
      <c r="P55" s="6">
        <f t="shared" si="37"/>
        <v>649.20000000000005</v>
      </c>
      <c r="Q55" s="6">
        <f t="shared" si="37"/>
        <v>649.20000000000005</v>
      </c>
      <c r="R55" s="6">
        <f t="shared" si="37"/>
        <v>649.20000000000005</v>
      </c>
      <c r="S55" s="6">
        <f t="shared" si="37"/>
        <v>649.20000000000005</v>
      </c>
      <c r="T55" s="6">
        <f t="shared" si="37"/>
        <v>649.20000000000005</v>
      </c>
      <c r="U55" s="6">
        <f t="shared" si="37"/>
        <v>649.20000000000005</v>
      </c>
      <c r="V55" s="6">
        <f t="shared" si="38"/>
        <v>649.20000000000005</v>
      </c>
      <c r="W55" s="6">
        <f t="shared" si="38"/>
        <v>649.20000000000005</v>
      </c>
      <c r="X55" s="6">
        <f t="shared" si="38"/>
        <v>649.20000000000005</v>
      </c>
      <c r="Y55" s="6">
        <f t="shared" si="38"/>
        <v>649.20000000000005</v>
      </c>
      <c r="Z55" s="6">
        <f t="shared" si="38"/>
        <v>649.20000000000005</v>
      </c>
      <c r="AA55" s="6">
        <f t="shared" si="38"/>
        <v>649.20000000000005</v>
      </c>
      <c r="AB55" s="6">
        <f t="shared" si="38"/>
        <v>649.20000000000005</v>
      </c>
      <c r="AC55" s="6">
        <f t="shared" si="38"/>
        <v>649.20000000000005</v>
      </c>
    </row>
    <row r="56" spans="1:29" x14ac:dyDescent="0.25">
      <c r="B56" t="s">
        <v>28</v>
      </c>
      <c r="D56" s="6"/>
      <c r="E56" s="7">
        <f>+E39</f>
        <v>1298.4000000000001</v>
      </c>
      <c r="F56" s="7">
        <f t="shared" ref="F56:AC56" si="39">+F39</f>
        <v>1298.4000000000001</v>
      </c>
      <c r="G56" s="7">
        <f t="shared" si="39"/>
        <v>1298.4000000000001</v>
      </c>
      <c r="H56" s="7">
        <f t="shared" si="39"/>
        <v>1298.4000000000001</v>
      </c>
      <c r="I56" s="7">
        <f t="shared" si="39"/>
        <v>1298.4000000000001</v>
      </c>
      <c r="J56" s="7">
        <f t="shared" si="39"/>
        <v>1298.4000000000001</v>
      </c>
      <c r="K56" s="7">
        <f t="shared" si="39"/>
        <v>1298.4000000000001</v>
      </c>
      <c r="L56" s="7">
        <f t="shared" si="39"/>
        <v>1298.4000000000001</v>
      </c>
      <c r="M56" s="7">
        <f t="shared" si="39"/>
        <v>1298.4000000000001</v>
      </c>
      <c r="N56" s="7">
        <f t="shared" si="39"/>
        <v>1298.4000000000001</v>
      </c>
      <c r="O56" s="7">
        <f t="shared" si="39"/>
        <v>1298.4000000000001</v>
      </c>
      <c r="P56" s="7">
        <f t="shared" si="39"/>
        <v>1298.4000000000001</v>
      </c>
      <c r="Q56" s="7">
        <f t="shared" si="39"/>
        <v>1298.4000000000001</v>
      </c>
      <c r="R56" s="7">
        <f t="shared" si="39"/>
        <v>1298.4000000000001</v>
      </c>
      <c r="S56" s="7">
        <f t="shared" si="39"/>
        <v>1298.4000000000001</v>
      </c>
      <c r="T56" s="7">
        <f t="shared" si="39"/>
        <v>1298.4000000000001</v>
      </c>
      <c r="U56" s="7">
        <f t="shared" si="39"/>
        <v>1298.4000000000001</v>
      </c>
      <c r="V56" s="7">
        <f t="shared" si="39"/>
        <v>1298.4000000000001</v>
      </c>
      <c r="W56" s="7">
        <f t="shared" si="39"/>
        <v>1298.4000000000001</v>
      </c>
      <c r="X56" s="7">
        <f t="shared" si="39"/>
        <v>1298.4000000000001</v>
      </c>
      <c r="Y56" s="7">
        <f t="shared" si="39"/>
        <v>1298.4000000000001</v>
      </c>
      <c r="Z56" s="7">
        <f t="shared" si="39"/>
        <v>1298.4000000000001</v>
      </c>
      <c r="AA56" s="7">
        <f t="shared" si="39"/>
        <v>1298.4000000000001</v>
      </c>
      <c r="AB56" s="7">
        <f t="shared" si="39"/>
        <v>1298.4000000000001</v>
      </c>
      <c r="AC56" s="7">
        <f t="shared" si="39"/>
        <v>1298.4000000000001</v>
      </c>
    </row>
    <row r="57" spans="1:29" x14ac:dyDescent="0.25">
      <c r="B57" t="s">
        <v>33</v>
      </c>
      <c r="D57" s="6"/>
      <c r="E57" s="6">
        <f>+E53-E54-E55-E56</f>
        <v>4750.4615183246078</v>
      </c>
      <c r="F57" s="6">
        <f t="shared" ref="F57:AC57" si="40">+F53-F54-F55-F56</f>
        <v>4750.4615183246078</v>
      </c>
      <c r="G57" s="6">
        <f t="shared" si="40"/>
        <v>4750.4615183246078</v>
      </c>
      <c r="H57" s="6">
        <f t="shared" si="40"/>
        <v>4750.4615183246078</v>
      </c>
      <c r="I57" s="6">
        <f t="shared" si="40"/>
        <v>3667.5356695735295</v>
      </c>
      <c r="J57" s="6">
        <f t="shared" si="40"/>
        <v>3667.5356695735295</v>
      </c>
      <c r="K57" s="6">
        <f t="shared" si="40"/>
        <v>3667.5356695735295</v>
      </c>
      <c r="L57" s="6">
        <f t="shared" si="40"/>
        <v>3667.5356695735295</v>
      </c>
      <c r="M57" s="6">
        <f t="shared" si="40"/>
        <v>2751.3920641031623</v>
      </c>
      <c r="N57" s="6">
        <f t="shared" si="40"/>
        <v>2751.3920641031623</v>
      </c>
      <c r="O57" s="6">
        <f t="shared" si="40"/>
        <v>2751.3920641031623</v>
      </c>
      <c r="P57" s="6">
        <f t="shared" si="40"/>
        <v>2751.3920641031623</v>
      </c>
      <c r="Q57" s="6">
        <f t="shared" si="40"/>
        <v>1850.5783879708911</v>
      </c>
      <c r="R57" s="6">
        <f t="shared" si="40"/>
        <v>1850.5783879708911</v>
      </c>
      <c r="S57" s="6">
        <f t="shared" si="40"/>
        <v>1850.5783879708911</v>
      </c>
      <c r="T57" s="6">
        <f t="shared" si="40"/>
        <v>1850.5783879708911</v>
      </c>
      <c r="U57" s="6">
        <f t="shared" si="40"/>
        <v>1045.2535487999999</v>
      </c>
      <c r="V57" s="6">
        <f t="shared" si="40"/>
        <v>1045.2535487999999</v>
      </c>
      <c r="W57" s="6">
        <f t="shared" si="40"/>
        <v>1045.2535487999999</v>
      </c>
      <c r="X57" s="6">
        <f t="shared" si="40"/>
        <v>1045.2535487999999</v>
      </c>
      <c r="Y57" s="6">
        <f t="shared" si="40"/>
        <v>580.69641599999864</v>
      </c>
      <c r="Z57" s="6">
        <f t="shared" si="40"/>
        <v>580.69641599999864</v>
      </c>
      <c r="AA57" s="6">
        <f t="shared" si="40"/>
        <v>580.69641599999864</v>
      </c>
      <c r="AB57" s="6">
        <f t="shared" si="40"/>
        <v>580.69641599999864</v>
      </c>
      <c r="AC57" s="6">
        <f t="shared" si="40"/>
        <v>116.13928319999764</v>
      </c>
    </row>
    <row r="58" spans="1:29" x14ac:dyDescent="0.25">
      <c r="B58" t="s">
        <v>34</v>
      </c>
      <c r="D58" s="6"/>
      <c r="E58" s="7">
        <f>+D90*$C$10</f>
        <v>1298.4000000000001</v>
      </c>
      <c r="F58" s="7">
        <f t="shared" ref="F58:AC58" si="41">+E90*$C$10</f>
        <v>1222.4851487999999</v>
      </c>
      <c r="G58" s="7">
        <f t="shared" si="41"/>
        <v>1144.6519895040001</v>
      </c>
      <c r="H58" s="7">
        <f t="shared" si="41"/>
        <v>1071.4631550720001</v>
      </c>
      <c r="I58" s="7">
        <f t="shared" si="41"/>
        <v>1002.4138275840002</v>
      </c>
      <c r="J58" s="7">
        <f t="shared" si="41"/>
        <v>937.10015270400004</v>
      </c>
      <c r="K58" s="7">
        <f t="shared" si="41"/>
        <v>875.11827609599993</v>
      </c>
      <c r="L58" s="7">
        <f t="shared" si="41"/>
        <v>813.59073561600007</v>
      </c>
      <c r="M58" s="7">
        <f t="shared" si="41"/>
        <v>752.01271334400008</v>
      </c>
      <c r="N58" s="7">
        <f t="shared" si="41"/>
        <v>690.48517286400011</v>
      </c>
      <c r="O58" s="7">
        <f t="shared" si="41"/>
        <v>628.90715059199999</v>
      </c>
      <c r="P58" s="7">
        <f t="shared" si="41"/>
        <v>567.37961011200014</v>
      </c>
      <c r="Q58" s="7">
        <f t="shared" si="41"/>
        <v>505.80158784000014</v>
      </c>
      <c r="R58" s="7">
        <f t="shared" si="41"/>
        <v>444.27404736000011</v>
      </c>
      <c r="S58" s="7">
        <f t="shared" si="41"/>
        <v>382.69602508800006</v>
      </c>
      <c r="T58" s="7">
        <f t="shared" si="41"/>
        <v>321.16848460800003</v>
      </c>
      <c r="U58" s="7">
        <f t="shared" si="41"/>
        <v>285.68954879999995</v>
      </c>
      <c r="V58" s="7">
        <f t="shared" si="41"/>
        <v>253.94626559999989</v>
      </c>
      <c r="W58" s="7">
        <f t="shared" si="41"/>
        <v>222.20298239999983</v>
      </c>
      <c r="X58" s="7">
        <f t="shared" si="41"/>
        <v>190.45969919999973</v>
      </c>
      <c r="Y58" s="7">
        <f t="shared" si="41"/>
        <v>158.7164159999997</v>
      </c>
      <c r="Z58" s="7">
        <f t="shared" si="41"/>
        <v>126.97313279999965</v>
      </c>
      <c r="AA58" s="7">
        <f t="shared" si="41"/>
        <v>95.229849599999582</v>
      </c>
      <c r="AB58" s="7">
        <f t="shared" si="41"/>
        <v>63.486566399999518</v>
      </c>
      <c r="AC58" s="7">
        <f t="shared" si="41"/>
        <v>31.74328319999946</v>
      </c>
    </row>
    <row r="59" spans="1:29" x14ac:dyDescent="0.25">
      <c r="B59" t="s">
        <v>35</v>
      </c>
      <c r="D59" s="6"/>
      <c r="E59" s="6">
        <f>+E57-E58</f>
        <v>3452.0615183246077</v>
      </c>
      <c r="F59" s="6">
        <f t="shared" ref="F59:AC59" si="42">+F57-F58</f>
        <v>3527.9763695246079</v>
      </c>
      <c r="G59" s="6">
        <f t="shared" si="42"/>
        <v>3605.8095288206077</v>
      </c>
      <c r="H59" s="6">
        <f t="shared" si="42"/>
        <v>3678.9983632526078</v>
      </c>
      <c r="I59" s="6">
        <f t="shared" si="42"/>
        <v>2665.1218419895295</v>
      </c>
      <c r="J59" s="6">
        <f t="shared" si="42"/>
        <v>2730.4355168695292</v>
      </c>
      <c r="K59" s="6">
        <f t="shared" si="42"/>
        <v>2792.4173934775295</v>
      </c>
      <c r="L59" s="6">
        <f t="shared" si="42"/>
        <v>2853.9449339575294</v>
      </c>
      <c r="M59" s="6">
        <f t="shared" si="42"/>
        <v>1999.3793507591622</v>
      </c>
      <c r="N59" s="6">
        <f t="shared" si="42"/>
        <v>2060.9068912391622</v>
      </c>
      <c r="O59" s="6">
        <f t="shared" si="42"/>
        <v>2122.4849135111622</v>
      </c>
      <c r="P59" s="6">
        <f t="shared" si="42"/>
        <v>2184.0124539911621</v>
      </c>
      <c r="Q59" s="6">
        <f t="shared" si="42"/>
        <v>1344.7768001308909</v>
      </c>
      <c r="R59" s="6">
        <f t="shared" si="42"/>
        <v>1406.3043406108909</v>
      </c>
      <c r="S59" s="6">
        <f t="shared" si="42"/>
        <v>1467.8823628828909</v>
      </c>
      <c r="T59" s="6">
        <f t="shared" si="42"/>
        <v>1529.4099033628911</v>
      </c>
      <c r="U59" s="6">
        <f t="shared" si="42"/>
        <v>759.56399999999985</v>
      </c>
      <c r="V59" s="6">
        <f t="shared" si="42"/>
        <v>791.30728320000003</v>
      </c>
      <c r="W59" s="6">
        <f t="shared" si="42"/>
        <v>823.05056639999998</v>
      </c>
      <c r="X59" s="6">
        <f t="shared" si="42"/>
        <v>854.79384960000016</v>
      </c>
      <c r="Y59" s="6">
        <f t="shared" si="42"/>
        <v>421.97999999999894</v>
      </c>
      <c r="Z59" s="6">
        <f t="shared" si="42"/>
        <v>453.723283199999</v>
      </c>
      <c r="AA59" s="6">
        <f t="shared" si="42"/>
        <v>485.46656639999907</v>
      </c>
      <c r="AB59" s="6">
        <f t="shared" si="42"/>
        <v>517.20984959999907</v>
      </c>
      <c r="AC59" s="6">
        <f t="shared" si="42"/>
        <v>84.395999999998168</v>
      </c>
    </row>
    <row r="60" spans="1:29" x14ac:dyDescent="0.25">
      <c r="B60" t="s">
        <v>27</v>
      </c>
      <c r="D60" s="6"/>
      <c r="E60" s="7">
        <f>+E59*$C$14</f>
        <v>1342.1615183246074</v>
      </c>
      <c r="F60" s="7">
        <f t="shared" ref="F60:U60" si="43">+F59*$C$14</f>
        <v>1371.6772124711674</v>
      </c>
      <c r="G60" s="7">
        <f t="shared" si="43"/>
        <v>1401.9387448054522</v>
      </c>
      <c r="H60" s="7">
        <f t="shared" si="43"/>
        <v>1430.3945636326139</v>
      </c>
      <c r="I60" s="7">
        <f t="shared" si="43"/>
        <v>1036.199372165529</v>
      </c>
      <c r="J60" s="7">
        <f t="shared" si="43"/>
        <v>1061.5933289588729</v>
      </c>
      <c r="K60" s="7">
        <f t="shared" si="43"/>
        <v>1085.6918825840635</v>
      </c>
      <c r="L60" s="7">
        <f t="shared" si="43"/>
        <v>1109.6137903226875</v>
      </c>
      <c r="M60" s="7">
        <f t="shared" si="43"/>
        <v>777.3586915751622</v>
      </c>
      <c r="N60" s="7">
        <f t="shared" si="43"/>
        <v>801.28059931378618</v>
      </c>
      <c r="O60" s="7">
        <f t="shared" si="43"/>
        <v>825.22213437313985</v>
      </c>
      <c r="P60" s="7">
        <f t="shared" si="43"/>
        <v>849.14404211176384</v>
      </c>
      <c r="Q60" s="7">
        <f t="shared" si="43"/>
        <v>522.84921989089037</v>
      </c>
      <c r="R60" s="7">
        <f t="shared" si="43"/>
        <v>546.77112762951435</v>
      </c>
      <c r="S60" s="7">
        <f t="shared" si="43"/>
        <v>570.71266268886791</v>
      </c>
      <c r="T60" s="7">
        <f t="shared" si="43"/>
        <v>594.63457042749201</v>
      </c>
      <c r="U60" s="7">
        <f t="shared" si="43"/>
        <v>295.31848319999995</v>
      </c>
      <c r="V60" s="7">
        <f t="shared" ref="V60:AC60" si="44">+V59*$C$14</f>
        <v>307.66027170816</v>
      </c>
      <c r="W60" s="7">
        <f t="shared" si="44"/>
        <v>320.00206021631999</v>
      </c>
      <c r="X60" s="7">
        <f t="shared" si="44"/>
        <v>332.34384872448004</v>
      </c>
      <c r="Y60" s="7">
        <f t="shared" si="44"/>
        <v>164.06582399999957</v>
      </c>
      <c r="Z60" s="7">
        <f t="shared" si="44"/>
        <v>176.40761250815962</v>
      </c>
      <c r="AA60" s="7">
        <f t="shared" si="44"/>
        <v>188.74940101631964</v>
      </c>
      <c r="AB60" s="7">
        <f t="shared" si="44"/>
        <v>201.09118952447963</v>
      </c>
      <c r="AC60" s="7">
        <f t="shared" si="44"/>
        <v>32.813164799999285</v>
      </c>
    </row>
    <row r="61" spans="1:29" x14ac:dyDescent="0.25">
      <c r="B61" t="s">
        <v>36</v>
      </c>
      <c r="D61" s="6"/>
      <c r="E61" s="6">
        <f>+E59-E60</f>
        <v>2109.9000000000005</v>
      </c>
      <c r="F61" s="6">
        <f t="shared" ref="F61:U61" si="45">+F59-F60</f>
        <v>2156.2991570534405</v>
      </c>
      <c r="G61" s="6">
        <f t="shared" si="45"/>
        <v>2203.8707840151556</v>
      </c>
      <c r="H61" s="6">
        <f t="shared" si="45"/>
        <v>2248.6037996199939</v>
      </c>
      <c r="I61" s="6">
        <f t="shared" si="45"/>
        <v>1628.9224698240005</v>
      </c>
      <c r="J61" s="6">
        <f t="shared" si="45"/>
        <v>1668.8421879106563</v>
      </c>
      <c r="K61" s="6">
        <f t="shared" si="45"/>
        <v>1706.725510893466</v>
      </c>
      <c r="L61" s="6">
        <f t="shared" si="45"/>
        <v>1744.331143634842</v>
      </c>
      <c r="M61" s="6">
        <f t="shared" si="45"/>
        <v>1222.0206591840001</v>
      </c>
      <c r="N61" s="6">
        <f t="shared" si="45"/>
        <v>1259.6262919253759</v>
      </c>
      <c r="O61" s="6">
        <f t="shared" si="45"/>
        <v>1297.2627791380223</v>
      </c>
      <c r="P61" s="6">
        <f t="shared" si="45"/>
        <v>1334.8684118793983</v>
      </c>
      <c r="Q61" s="6">
        <f t="shared" si="45"/>
        <v>821.92758024000057</v>
      </c>
      <c r="R61" s="6">
        <f t="shared" si="45"/>
        <v>859.53321298137655</v>
      </c>
      <c r="S61" s="6">
        <f t="shared" si="45"/>
        <v>897.16970019402299</v>
      </c>
      <c r="T61" s="6">
        <f t="shared" si="45"/>
        <v>934.77533293539909</v>
      </c>
      <c r="U61" s="6">
        <f t="shared" si="45"/>
        <v>464.2455167999999</v>
      </c>
      <c r="V61" s="6">
        <f t="shared" ref="V61:AC61" si="46">+V59-V60</f>
        <v>483.64701149184003</v>
      </c>
      <c r="W61" s="6">
        <f t="shared" si="46"/>
        <v>503.04850618367999</v>
      </c>
      <c r="X61" s="6">
        <f t="shared" si="46"/>
        <v>522.45000087552012</v>
      </c>
      <c r="Y61" s="6">
        <f t="shared" si="46"/>
        <v>257.91417599999937</v>
      </c>
      <c r="Z61" s="6">
        <f t="shared" si="46"/>
        <v>277.31567069183939</v>
      </c>
      <c r="AA61" s="6">
        <f t="shared" si="46"/>
        <v>296.71716538367946</v>
      </c>
      <c r="AB61" s="6">
        <f t="shared" si="46"/>
        <v>316.11866007551941</v>
      </c>
      <c r="AC61" s="6">
        <f t="shared" si="46"/>
        <v>51.582835199998883</v>
      </c>
    </row>
    <row r="62" spans="1:29" x14ac:dyDescent="0.25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x14ac:dyDescent="0.25">
      <c r="A63" s="9" t="s">
        <v>37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x14ac:dyDescent="0.25">
      <c r="B64" t="s">
        <v>36</v>
      </c>
      <c r="D64" s="6">
        <f>+D36</f>
        <v>0</v>
      </c>
      <c r="E64" s="6">
        <f>+E61</f>
        <v>2109.9000000000005</v>
      </c>
      <c r="F64" s="6">
        <f t="shared" ref="F64:AC64" si="47">+F61</f>
        <v>2156.2991570534405</v>
      </c>
      <c r="G64" s="6">
        <f t="shared" si="47"/>
        <v>2203.8707840151556</v>
      </c>
      <c r="H64" s="6">
        <f t="shared" si="47"/>
        <v>2248.6037996199939</v>
      </c>
      <c r="I64" s="6">
        <f t="shared" si="47"/>
        <v>1628.9224698240005</v>
      </c>
      <c r="J64" s="6">
        <f t="shared" si="47"/>
        <v>1668.8421879106563</v>
      </c>
      <c r="K64" s="6">
        <f t="shared" si="47"/>
        <v>1706.725510893466</v>
      </c>
      <c r="L64" s="6">
        <f t="shared" si="47"/>
        <v>1744.331143634842</v>
      </c>
      <c r="M64" s="6">
        <f t="shared" si="47"/>
        <v>1222.0206591840001</v>
      </c>
      <c r="N64" s="6">
        <f t="shared" si="47"/>
        <v>1259.6262919253759</v>
      </c>
      <c r="O64" s="6">
        <f t="shared" si="47"/>
        <v>1297.2627791380223</v>
      </c>
      <c r="P64" s="6">
        <f t="shared" si="47"/>
        <v>1334.8684118793983</v>
      </c>
      <c r="Q64" s="6">
        <f t="shared" si="47"/>
        <v>821.92758024000057</v>
      </c>
      <c r="R64" s="6">
        <f t="shared" si="47"/>
        <v>859.53321298137655</v>
      </c>
      <c r="S64" s="6">
        <f t="shared" si="47"/>
        <v>897.16970019402299</v>
      </c>
      <c r="T64" s="6">
        <f t="shared" si="47"/>
        <v>934.77533293539909</v>
      </c>
      <c r="U64" s="6">
        <f t="shared" si="47"/>
        <v>464.2455167999999</v>
      </c>
      <c r="V64" s="6">
        <f t="shared" si="47"/>
        <v>483.64701149184003</v>
      </c>
      <c r="W64" s="6">
        <f t="shared" si="47"/>
        <v>503.04850618367999</v>
      </c>
      <c r="X64" s="6">
        <f t="shared" si="47"/>
        <v>522.45000087552012</v>
      </c>
      <c r="Y64" s="6">
        <f t="shared" si="47"/>
        <v>257.91417599999937</v>
      </c>
      <c r="Z64" s="6">
        <f t="shared" si="47"/>
        <v>277.31567069183939</v>
      </c>
      <c r="AA64" s="6">
        <f t="shared" si="47"/>
        <v>296.71716538367946</v>
      </c>
      <c r="AB64" s="6">
        <f t="shared" si="47"/>
        <v>316.11866007551941</v>
      </c>
      <c r="AC64" s="6">
        <f t="shared" si="47"/>
        <v>51.582835199998883</v>
      </c>
    </row>
    <row r="65" spans="1:29" x14ac:dyDescent="0.25">
      <c r="B65" t="s">
        <v>28</v>
      </c>
      <c r="D65" s="6">
        <f>+D56</f>
        <v>0</v>
      </c>
      <c r="E65" s="6">
        <f t="shared" ref="E65:T65" si="48">+E56</f>
        <v>1298.4000000000001</v>
      </c>
      <c r="F65" s="6">
        <f t="shared" si="48"/>
        <v>1298.4000000000001</v>
      </c>
      <c r="G65" s="6">
        <f t="shared" si="48"/>
        <v>1298.4000000000001</v>
      </c>
      <c r="H65" s="6">
        <f t="shared" si="48"/>
        <v>1298.4000000000001</v>
      </c>
      <c r="I65" s="6">
        <f t="shared" si="48"/>
        <v>1298.4000000000001</v>
      </c>
      <c r="J65" s="6">
        <f t="shared" si="48"/>
        <v>1298.4000000000001</v>
      </c>
      <c r="K65" s="6">
        <f t="shared" si="48"/>
        <v>1298.4000000000001</v>
      </c>
      <c r="L65" s="6">
        <f t="shared" si="48"/>
        <v>1298.4000000000001</v>
      </c>
      <c r="M65" s="6">
        <f t="shared" si="48"/>
        <v>1298.4000000000001</v>
      </c>
      <c r="N65" s="6">
        <f t="shared" si="48"/>
        <v>1298.4000000000001</v>
      </c>
      <c r="O65" s="6">
        <f t="shared" si="48"/>
        <v>1298.4000000000001</v>
      </c>
      <c r="P65" s="6">
        <f t="shared" si="48"/>
        <v>1298.4000000000001</v>
      </c>
      <c r="Q65" s="6">
        <f t="shared" si="48"/>
        <v>1298.4000000000001</v>
      </c>
      <c r="R65" s="6">
        <f t="shared" si="48"/>
        <v>1298.4000000000001</v>
      </c>
      <c r="S65" s="6">
        <f t="shared" si="48"/>
        <v>1298.4000000000001</v>
      </c>
      <c r="T65" s="6">
        <f t="shared" si="48"/>
        <v>1298.4000000000001</v>
      </c>
      <c r="U65" s="6">
        <f t="shared" ref="U65:AC65" si="49">+U56</f>
        <v>1298.4000000000001</v>
      </c>
      <c r="V65" s="6">
        <f t="shared" si="49"/>
        <v>1298.4000000000001</v>
      </c>
      <c r="W65" s="6">
        <f t="shared" si="49"/>
        <v>1298.4000000000001</v>
      </c>
      <c r="X65" s="6">
        <f t="shared" si="49"/>
        <v>1298.4000000000001</v>
      </c>
      <c r="Y65" s="6">
        <f t="shared" si="49"/>
        <v>1298.4000000000001</v>
      </c>
      <c r="Z65" s="6">
        <f t="shared" si="49"/>
        <v>1298.4000000000001</v>
      </c>
      <c r="AA65" s="6">
        <f t="shared" si="49"/>
        <v>1298.4000000000001</v>
      </c>
      <c r="AB65" s="6">
        <f t="shared" si="49"/>
        <v>1298.4000000000001</v>
      </c>
      <c r="AC65" s="6">
        <f t="shared" si="49"/>
        <v>1298.4000000000001</v>
      </c>
    </row>
    <row r="66" spans="1:29" x14ac:dyDescent="0.25">
      <c r="B66" t="s">
        <v>38</v>
      </c>
      <c r="D66" s="6">
        <v>0</v>
      </c>
      <c r="E66" s="6">
        <f t="shared" ref="E66:T66" si="50">+E22</f>
        <v>599.47127999999998</v>
      </c>
      <c r="F66" s="6">
        <f t="shared" si="50"/>
        <v>647.42898240000011</v>
      </c>
      <c r="G66" s="6">
        <f t="shared" si="50"/>
        <v>531.3208608000001</v>
      </c>
      <c r="H66" s="6">
        <f t="shared" si="50"/>
        <v>427.83318719999988</v>
      </c>
      <c r="I66" s="6">
        <f t="shared" si="50"/>
        <v>334.44187199999999</v>
      </c>
      <c r="J66" s="6">
        <f t="shared" si="50"/>
        <v>251.14691519999997</v>
      </c>
      <c r="K66" s="6">
        <f t="shared" si="50"/>
        <v>239.78851199999991</v>
      </c>
      <c r="L66" s="6">
        <f t="shared" si="50"/>
        <v>241.05055679999995</v>
      </c>
      <c r="M66" s="6">
        <f t="shared" si="50"/>
        <v>239.78851199999991</v>
      </c>
      <c r="N66" s="6">
        <f t="shared" si="50"/>
        <v>241.05055679999995</v>
      </c>
      <c r="O66" s="6">
        <f t="shared" si="50"/>
        <v>239.78851199999991</v>
      </c>
      <c r="P66" s="6">
        <f t="shared" si="50"/>
        <v>241.05055679999995</v>
      </c>
      <c r="Q66" s="6">
        <f t="shared" si="50"/>
        <v>239.78851199999991</v>
      </c>
      <c r="R66" s="6">
        <f t="shared" si="50"/>
        <v>241.05055679999995</v>
      </c>
      <c r="S66" s="6">
        <f t="shared" si="50"/>
        <v>239.78851199999991</v>
      </c>
      <c r="T66" s="6">
        <f t="shared" si="50"/>
        <v>-411.42660480000001</v>
      </c>
      <c r="U66" s="6">
        <f t="shared" ref="U66:AC66" si="51">+U22</f>
        <v>-504.81792000000002</v>
      </c>
      <c r="V66" s="6">
        <f t="shared" si="51"/>
        <v>-504.81792000000002</v>
      </c>
      <c r="W66" s="6">
        <f t="shared" si="51"/>
        <v>-504.81792000000002</v>
      </c>
      <c r="X66" s="6">
        <f t="shared" si="51"/>
        <v>-504.81792000000002</v>
      </c>
      <c r="Y66" s="6">
        <f t="shared" si="51"/>
        <v>-504.81792000000002</v>
      </c>
      <c r="Z66" s="6">
        <f t="shared" si="51"/>
        <v>-504.81792000000002</v>
      </c>
      <c r="AA66" s="6">
        <f t="shared" si="51"/>
        <v>-504.81792000000002</v>
      </c>
      <c r="AB66" s="6">
        <f t="shared" si="51"/>
        <v>-504.81792000000002</v>
      </c>
      <c r="AC66" s="6">
        <f t="shared" si="51"/>
        <v>-504.81792000000002</v>
      </c>
    </row>
    <row r="67" spans="1:29" x14ac:dyDescent="0.25">
      <c r="B67" t="s">
        <v>39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</row>
    <row r="68" spans="1:29" x14ac:dyDescent="0.25">
      <c r="B68" t="s">
        <v>40</v>
      </c>
      <c r="D68" s="7">
        <f>SUM(D64:D67)</f>
        <v>0</v>
      </c>
      <c r="E68" s="7">
        <f t="shared" ref="E68:T68" si="52">SUM(E64:E67)</f>
        <v>4007.7712800000008</v>
      </c>
      <c r="F68" s="7">
        <f t="shared" si="52"/>
        <v>4102.1281394534408</v>
      </c>
      <c r="G68" s="7">
        <f t="shared" si="52"/>
        <v>4033.5916448151556</v>
      </c>
      <c r="H68" s="7">
        <f t="shared" si="52"/>
        <v>3974.8369868199939</v>
      </c>
      <c r="I68" s="7">
        <f t="shared" si="52"/>
        <v>3261.7643418240004</v>
      </c>
      <c r="J68" s="7">
        <f t="shared" si="52"/>
        <v>3218.3891031106564</v>
      </c>
      <c r="K68" s="7">
        <f t="shared" si="52"/>
        <v>3244.9140228934662</v>
      </c>
      <c r="L68" s="7">
        <f t="shared" si="52"/>
        <v>3283.7817004348417</v>
      </c>
      <c r="M68" s="7">
        <f t="shared" si="52"/>
        <v>2760.2091711840003</v>
      </c>
      <c r="N68" s="7">
        <f t="shared" si="52"/>
        <v>2799.0768487253758</v>
      </c>
      <c r="O68" s="7">
        <f t="shared" si="52"/>
        <v>2835.4512911380225</v>
      </c>
      <c r="P68" s="7">
        <f t="shared" si="52"/>
        <v>2874.3189686793985</v>
      </c>
      <c r="Q68" s="7">
        <f t="shared" si="52"/>
        <v>2360.1160922400009</v>
      </c>
      <c r="R68" s="7">
        <f t="shared" si="52"/>
        <v>2398.9837697813764</v>
      </c>
      <c r="S68" s="7">
        <f t="shared" si="52"/>
        <v>2435.3582121940231</v>
      </c>
      <c r="T68" s="7">
        <f t="shared" si="52"/>
        <v>1821.7487281353992</v>
      </c>
      <c r="U68" s="7">
        <f t="shared" ref="U68:AC68" si="53">SUM(U64:U67)</f>
        <v>1257.8275968</v>
      </c>
      <c r="V68" s="7">
        <f t="shared" si="53"/>
        <v>1277.2290914918401</v>
      </c>
      <c r="W68" s="7">
        <f t="shared" si="53"/>
        <v>1296.6305861836802</v>
      </c>
      <c r="X68" s="7">
        <f t="shared" si="53"/>
        <v>1316.0320808755203</v>
      </c>
      <c r="Y68" s="7">
        <f t="shared" si="53"/>
        <v>1051.4962559999994</v>
      </c>
      <c r="Z68" s="7">
        <f t="shared" si="53"/>
        <v>1070.8977506918395</v>
      </c>
      <c r="AA68" s="7">
        <f t="shared" si="53"/>
        <v>1090.2992453836796</v>
      </c>
      <c r="AB68" s="7">
        <f t="shared" si="53"/>
        <v>1109.7007400755197</v>
      </c>
      <c r="AC68" s="7">
        <f t="shared" si="53"/>
        <v>845.16491519999909</v>
      </c>
    </row>
    <row r="69" spans="1:29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x14ac:dyDescent="0.25">
      <c r="B70" t="s">
        <v>2</v>
      </c>
      <c r="D70" s="6">
        <f>+C5</f>
        <v>32460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</row>
    <row r="71" spans="1:29" x14ac:dyDescent="0.25">
      <c r="B71" t="s">
        <v>41</v>
      </c>
      <c r="D71" s="6">
        <f>-C5*C7</f>
        <v>-16230</v>
      </c>
      <c r="E71" s="6">
        <f>+D90-E90</f>
        <v>948.93564000000151</v>
      </c>
      <c r="F71" s="6">
        <f t="shared" ref="F71:U71" si="54">+E90-F90</f>
        <v>972.91449119999743</v>
      </c>
      <c r="G71" s="6">
        <f t="shared" si="54"/>
        <v>914.86043040000186</v>
      </c>
      <c r="H71" s="6">
        <f t="shared" si="54"/>
        <v>863.11659359999794</v>
      </c>
      <c r="I71" s="6">
        <f t="shared" si="54"/>
        <v>816.42093600000044</v>
      </c>
      <c r="J71" s="6">
        <f t="shared" si="54"/>
        <v>774.77345760000208</v>
      </c>
      <c r="K71" s="6">
        <f t="shared" si="54"/>
        <v>769.0942559999985</v>
      </c>
      <c r="L71" s="6">
        <f t="shared" si="54"/>
        <v>769.7252783999993</v>
      </c>
      <c r="M71" s="6">
        <f t="shared" si="54"/>
        <v>769.09425600000031</v>
      </c>
      <c r="N71" s="6">
        <f t="shared" si="54"/>
        <v>769.72527840000021</v>
      </c>
      <c r="O71" s="6">
        <f t="shared" si="54"/>
        <v>769.0942559999994</v>
      </c>
      <c r="P71" s="6">
        <f t="shared" si="54"/>
        <v>769.7252783999993</v>
      </c>
      <c r="Q71" s="6">
        <f t="shared" si="54"/>
        <v>769.09425600000031</v>
      </c>
      <c r="R71" s="6">
        <f t="shared" si="54"/>
        <v>769.72527840000112</v>
      </c>
      <c r="S71" s="6">
        <f t="shared" si="54"/>
        <v>769.09425600000031</v>
      </c>
      <c r="T71" s="6">
        <f t="shared" si="54"/>
        <v>443.48669760000075</v>
      </c>
      <c r="U71" s="6">
        <f t="shared" si="54"/>
        <v>396.79104000000052</v>
      </c>
      <c r="V71" s="6">
        <f t="shared" ref="V71:AC71" si="55">+U90-V90</f>
        <v>396.79104000000098</v>
      </c>
      <c r="W71" s="6">
        <f t="shared" si="55"/>
        <v>396.79104000000098</v>
      </c>
      <c r="X71" s="6">
        <f t="shared" si="55"/>
        <v>396.79104000000052</v>
      </c>
      <c r="Y71" s="6">
        <f t="shared" si="55"/>
        <v>396.79104000000075</v>
      </c>
      <c r="Z71" s="6">
        <f t="shared" si="55"/>
        <v>396.79104000000075</v>
      </c>
      <c r="AA71" s="6">
        <f t="shared" si="55"/>
        <v>396.79104000000075</v>
      </c>
      <c r="AB71" s="6">
        <f t="shared" si="55"/>
        <v>396.79104000000075</v>
      </c>
      <c r="AC71" s="6">
        <f t="shared" si="55"/>
        <v>396.79103999999325</v>
      </c>
    </row>
    <row r="72" spans="1:29" x14ac:dyDescent="0.25">
      <c r="B72" t="s">
        <v>39</v>
      </c>
      <c r="D72" s="7">
        <v>0</v>
      </c>
      <c r="E72" s="7">
        <f>+D72</f>
        <v>0</v>
      </c>
      <c r="F72" s="7">
        <f t="shared" ref="F72:U72" si="56">+E72</f>
        <v>0</v>
      </c>
      <c r="G72" s="7">
        <f t="shared" si="56"/>
        <v>0</v>
      </c>
      <c r="H72" s="7">
        <f t="shared" si="56"/>
        <v>0</v>
      </c>
      <c r="I72" s="7">
        <f t="shared" si="56"/>
        <v>0</v>
      </c>
      <c r="J72" s="7">
        <f t="shared" si="56"/>
        <v>0</v>
      </c>
      <c r="K72" s="7">
        <f t="shared" si="56"/>
        <v>0</v>
      </c>
      <c r="L72" s="7">
        <f t="shared" si="56"/>
        <v>0</v>
      </c>
      <c r="M72" s="7">
        <f t="shared" si="56"/>
        <v>0</v>
      </c>
      <c r="N72" s="7">
        <f t="shared" si="56"/>
        <v>0</v>
      </c>
      <c r="O72" s="7">
        <f t="shared" si="56"/>
        <v>0</v>
      </c>
      <c r="P72" s="7">
        <f t="shared" si="56"/>
        <v>0</v>
      </c>
      <c r="Q72" s="7">
        <f t="shared" si="56"/>
        <v>0</v>
      </c>
      <c r="R72" s="7">
        <f t="shared" si="56"/>
        <v>0</v>
      </c>
      <c r="S72" s="7">
        <f t="shared" si="56"/>
        <v>0</v>
      </c>
      <c r="T72" s="7">
        <f t="shared" si="56"/>
        <v>0</v>
      </c>
      <c r="U72" s="7">
        <f t="shared" si="56"/>
        <v>0</v>
      </c>
      <c r="V72" s="7">
        <f t="shared" ref="V72:AC72" si="57">+U72</f>
        <v>0</v>
      </c>
      <c r="W72" s="7">
        <f t="shared" si="57"/>
        <v>0</v>
      </c>
      <c r="X72" s="7">
        <f t="shared" si="57"/>
        <v>0</v>
      </c>
      <c r="Y72" s="7">
        <f t="shared" si="57"/>
        <v>0</v>
      </c>
      <c r="Z72" s="7">
        <f t="shared" si="57"/>
        <v>0</v>
      </c>
      <c r="AA72" s="7">
        <f t="shared" si="57"/>
        <v>0</v>
      </c>
      <c r="AB72" s="7">
        <f t="shared" si="57"/>
        <v>0</v>
      </c>
      <c r="AC72" s="7">
        <f t="shared" si="57"/>
        <v>0</v>
      </c>
    </row>
    <row r="73" spans="1:29" x14ac:dyDescent="0.25">
      <c r="B73" t="s">
        <v>42</v>
      </c>
      <c r="D73" s="7">
        <f>SUM(D70:D72)</f>
        <v>16230</v>
      </c>
      <c r="E73" s="7">
        <f>SUM(E70:E72)</f>
        <v>948.93564000000151</v>
      </c>
      <c r="F73" s="7">
        <f t="shared" ref="F73:U73" si="58">SUM(F70:F72)</f>
        <v>972.91449119999743</v>
      </c>
      <c r="G73" s="7">
        <f t="shared" si="58"/>
        <v>914.86043040000186</v>
      </c>
      <c r="H73" s="7">
        <f t="shared" si="58"/>
        <v>863.11659359999794</v>
      </c>
      <c r="I73" s="7">
        <f t="shared" si="58"/>
        <v>816.42093600000044</v>
      </c>
      <c r="J73" s="7">
        <f t="shared" si="58"/>
        <v>774.77345760000208</v>
      </c>
      <c r="K73" s="7">
        <f t="shared" si="58"/>
        <v>769.0942559999985</v>
      </c>
      <c r="L73" s="7">
        <f t="shared" si="58"/>
        <v>769.7252783999993</v>
      </c>
      <c r="M73" s="7">
        <f t="shared" si="58"/>
        <v>769.09425600000031</v>
      </c>
      <c r="N73" s="7">
        <f t="shared" si="58"/>
        <v>769.72527840000021</v>
      </c>
      <c r="O73" s="7">
        <f t="shared" si="58"/>
        <v>769.0942559999994</v>
      </c>
      <c r="P73" s="7">
        <f t="shared" si="58"/>
        <v>769.7252783999993</v>
      </c>
      <c r="Q73" s="7">
        <f t="shared" si="58"/>
        <v>769.09425600000031</v>
      </c>
      <c r="R73" s="7">
        <f t="shared" si="58"/>
        <v>769.72527840000112</v>
      </c>
      <c r="S73" s="7">
        <f t="shared" si="58"/>
        <v>769.09425600000031</v>
      </c>
      <c r="T73" s="7">
        <f t="shared" si="58"/>
        <v>443.48669760000075</v>
      </c>
      <c r="U73" s="7">
        <f t="shared" si="58"/>
        <v>396.79104000000052</v>
      </c>
      <c r="V73" s="7">
        <f t="shared" ref="V73:AC73" si="59">SUM(V70:V72)</f>
        <v>396.79104000000098</v>
      </c>
      <c r="W73" s="7">
        <f t="shared" si="59"/>
        <v>396.79104000000098</v>
      </c>
      <c r="X73" s="7">
        <f t="shared" si="59"/>
        <v>396.79104000000052</v>
      </c>
      <c r="Y73" s="7">
        <f t="shared" si="59"/>
        <v>396.79104000000075</v>
      </c>
      <c r="Z73" s="7">
        <f t="shared" si="59"/>
        <v>396.79104000000075</v>
      </c>
      <c r="AA73" s="7">
        <f t="shared" si="59"/>
        <v>396.79104000000075</v>
      </c>
      <c r="AB73" s="7">
        <f t="shared" si="59"/>
        <v>396.79104000000075</v>
      </c>
      <c r="AC73" s="7">
        <f t="shared" si="59"/>
        <v>396.79103999999325</v>
      </c>
    </row>
    <row r="74" spans="1:29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5">
      <c r="B75" t="s">
        <v>43</v>
      </c>
      <c r="D75" s="8">
        <f>+D68-D73</f>
        <v>-16230</v>
      </c>
      <c r="E75" s="8">
        <f>+E68-E73</f>
        <v>3058.8356399999993</v>
      </c>
      <c r="F75" s="8">
        <f t="shared" ref="F75:U75" si="60">+F68-F73</f>
        <v>3129.2136482534434</v>
      </c>
      <c r="G75" s="8">
        <f t="shared" si="60"/>
        <v>3118.7312144151538</v>
      </c>
      <c r="H75" s="8">
        <f t="shared" si="60"/>
        <v>3111.7203932199959</v>
      </c>
      <c r="I75" s="8">
        <f t="shared" si="60"/>
        <v>2445.343405824</v>
      </c>
      <c r="J75" s="8">
        <f t="shared" si="60"/>
        <v>2443.6156455106543</v>
      </c>
      <c r="K75" s="8">
        <f t="shared" si="60"/>
        <v>2475.8197668934677</v>
      </c>
      <c r="L75" s="8">
        <f t="shared" si="60"/>
        <v>2514.0564220348424</v>
      </c>
      <c r="M75" s="8">
        <f t="shared" si="60"/>
        <v>1991.114915184</v>
      </c>
      <c r="N75" s="8">
        <f t="shared" si="60"/>
        <v>2029.3515703253756</v>
      </c>
      <c r="O75" s="8">
        <f t="shared" si="60"/>
        <v>2066.3570351380231</v>
      </c>
      <c r="P75" s="8">
        <f t="shared" si="60"/>
        <v>2104.5936902793992</v>
      </c>
      <c r="Q75" s="8">
        <f t="shared" si="60"/>
        <v>1591.0218362400005</v>
      </c>
      <c r="R75" s="8">
        <f t="shared" si="60"/>
        <v>1629.2584913813753</v>
      </c>
      <c r="S75" s="8">
        <f t="shared" si="60"/>
        <v>1666.2639561940227</v>
      </c>
      <c r="T75" s="8">
        <f t="shared" si="60"/>
        <v>1378.2620305353985</v>
      </c>
      <c r="U75" s="8">
        <f t="shared" si="60"/>
        <v>861.03655679999952</v>
      </c>
      <c r="V75" s="8">
        <f t="shared" ref="V75:AC75" si="61">+V68-V73</f>
        <v>880.43805149183913</v>
      </c>
      <c r="W75" s="8">
        <f t="shared" si="61"/>
        <v>899.8395461836792</v>
      </c>
      <c r="X75" s="8">
        <f t="shared" si="61"/>
        <v>919.24104087551973</v>
      </c>
      <c r="Y75" s="8">
        <f t="shared" si="61"/>
        <v>654.7052159999987</v>
      </c>
      <c r="Z75" s="8">
        <f t="shared" si="61"/>
        <v>674.10671069183877</v>
      </c>
      <c r="AA75" s="8">
        <f t="shared" si="61"/>
        <v>693.50820538367884</v>
      </c>
      <c r="AB75" s="8">
        <f t="shared" si="61"/>
        <v>712.90970007551891</v>
      </c>
      <c r="AC75" s="8">
        <f t="shared" si="61"/>
        <v>448.37387520000584</v>
      </c>
    </row>
    <row r="76" spans="1:29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5">
      <c r="B77" t="s">
        <v>44</v>
      </c>
      <c r="D77" s="6">
        <f>NPV(10%,D75:AC75)</f>
        <v>4119.8086526996094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x14ac:dyDescent="0.25">
      <c r="B78" t="s">
        <v>45</v>
      </c>
      <c r="D78" s="4">
        <f>IRR(D75:AC75,0.12)</f>
        <v>0.14734470920398271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x14ac:dyDescent="0.25">
      <c r="A80" s="9" t="s">
        <v>46</v>
      </c>
    </row>
    <row r="81" spans="2:46" x14ac:dyDescent="0.25">
      <c r="B81" s="2" t="s">
        <v>47</v>
      </c>
      <c r="D81" s="6"/>
      <c r="E81" s="6"/>
      <c r="F81" s="6"/>
      <c r="G81" s="6"/>
      <c r="H81" s="6"/>
      <c r="I81" s="6"/>
    </row>
    <row r="82" spans="2:46" x14ac:dyDescent="0.25">
      <c r="B82" t="s">
        <v>48</v>
      </c>
      <c r="D82" s="6">
        <v>0</v>
      </c>
      <c r="E82" s="6">
        <f>+E92-E83</f>
        <v>0</v>
      </c>
      <c r="F82" s="6">
        <f t="shared" ref="F82:U82" si="62">+F92-F83</f>
        <v>0</v>
      </c>
      <c r="G82" s="6">
        <f t="shared" si="62"/>
        <v>0</v>
      </c>
      <c r="H82" s="6">
        <f t="shared" si="62"/>
        <v>0</v>
      </c>
      <c r="I82" s="6">
        <f t="shared" si="62"/>
        <v>0</v>
      </c>
      <c r="J82" s="6">
        <f t="shared" si="62"/>
        <v>0</v>
      </c>
      <c r="K82" s="6">
        <f t="shared" si="62"/>
        <v>0</v>
      </c>
      <c r="L82" s="6">
        <f t="shared" si="62"/>
        <v>0</v>
      </c>
      <c r="M82" s="6">
        <f t="shared" si="62"/>
        <v>0</v>
      </c>
      <c r="N82" s="6">
        <f t="shared" si="62"/>
        <v>0</v>
      </c>
      <c r="O82" s="6">
        <f t="shared" si="62"/>
        <v>0</v>
      </c>
      <c r="P82" s="6">
        <f t="shared" si="62"/>
        <v>0</v>
      </c>
      <c r="Q82" s="6">
        <f t="shared" si="62"/>
        <v>0</v>
      </c>
      <c r="R82" s="6">
        <f t="shared" si="62"/>
        <v>0</v>
      </c>
      <c r="S82" s="6">
        <f t="shared" si="62"/>
        <v>0</v>
      </c>
      <c r="T82" s="6">
        <f t="shared" si="62"/>
        <v>0</v>
      </c>
      <c r="U82" s="6">
        <f t="shared" si="62"/>
        <v>0</v>
      </c>
      <c r="V82" s="6">
        <f t="shared" ref="V82:AC82" si="63">+V92-V83</f>
        <v>0</v>
      </c>
      <c r="W82" s="6">
        <f t="shared" si="63"/>
        <v>0</v>
      </c>
      <c r="X82" s="6">
        <f t="shared" si="63"/>
        <v>0</v>
      </c>
      <c r="Y82" s="6">
        <f t="shared" si="63"/>
        <v>0</v>
      </c>
      <c r="Z82" s="6">
        <f t="shared" si="63"/>
        <v>0</v>
      </c>
      <c r="AA82" s="6">
        <f t="shared" si="63"/>
        <v>0</v>
      </c>
      <c r="AB82" s="6">
        <f t="shared" si="63"/>
        <v>0</v>
      </c>
      <c r="AC82" s="6">
        <f t="shared" si="63"/>
        <v>0</v>
      </c>
    </row>
    <row r="83" spans="2:46" x14ac:dyDescent="0.25">
      <c r="B83" t="s">
        <v>49</v>
      </c>
      <c r="D83" s="6">
        <f>+D29</f>
        <v>32460</v>
      </c>
      <c r="E83" s="6">
        <f t="shared" ref="E83:T83" si="64">+E29</f>
        <v>31161.599999999999</v>
      </c>
      <c r="F83" s="6">
        <f t="shared" si="64"/>
        <v>29863.200000000001</v>
      </c>
      <c r="G83" s="6">
        <f t="shared" si="64"/>
        <v>28564.799999999999</v>
      </c>
      <c r="H83" s="6">
        <f t="shared" si="64"/>
        <v>27266.400000000001</v>
      </c>
      <c r="I83" s="6">
        <f t="shared" si="64"/>
        <v>25968</v>
      </c>
      <c r="J83" s="6">
        <f t="shared" si="64"/>
        <v>24669.599999999999</v>
      </c>
      <c r="K83" s="6">
        <f t="shared" si="64"/>
        <v>23371.200000000001</v>
      </c>
      <c r="L83" s="6">
        <f t="shared" si="64"/>
        <v>22072.800000000003</v>
      </c>
      <c r="M83" s="6">
        <f t="shared" si="64"/>
        <v>20774.400000000001</v>
      </c>
      <c r="N83" s="6">
        <f t="shared" si="64"/>
        <v>19476</v>
      </c>
      <c r="O83" s="6">
        <f t="shared" si="64"/>
        <v>18177.600000000002</v>
      </c>
      <c r="P83" s="6">
        <f t="shared" si="64"/>
        <v>16879.200000000004</v>
      </c>
      <c r="Q83" s="6">
        <f t="shared" si="64"/>
        <v>15580.800000000003</v>
      </c>
      <c r="R83" s="6">
        <f t="shared" si="64"/>
        <v>14282.400000000001</v>
      </c>
      <c r="S83" s="6">
        <f t="shared" si="64"/>
        <v>12984</v>
      </c>
      <c r="T83" s="6">
        <f t="shared" si="64"/>
        <v>11685.599999999999</v>
      </c>
      <c r="U83" s="6">
        <f t="shared" ref="U83:AC83" si="65">+U29</f>
        <v>10387.199999999997</v>
      </c>
      <c r="V83" s="6">
        <f t="shared" si="65"/>
        <v>9088.7999999999956</v>
      </c>
      <c r="W83" s="6">
        <f t="shared" si="65"/>
        <v>7790.3999999999942</v>
      </c>
      <c r="X83" s="6">
        <f t="shared" si="65"/>
        <v>6491.9999999999927</v>
      </c>
      <c r="Y83" s="6">
        <f t="shared" si="65"/>
        <v>5193.5999999999913</v>
      </c>
      <c r="Z83" s="6">
        <f t="shared" si="65"/>
        <v>3895.1999999999898</v>
      </c>
      <c r="AA83" s="6">
        <f t="shared" si="65"/>
        <v>2596.7999999999884</v>
      </c>
      <c r="AB83" s="6">
        <f t="shared" si="65"/>
        <v>1298.3999999999869</v>
      </c>
      <c r="AC83" s="6">
        <f t="shared" si="65"/>
        <v>0</v>
      </c>
    </row>
    <row r="84" spans="2:46" x14ac:dyDescent="0.25">
      <c r="B84" t="s">
        <v>39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</row>
    <row r="85" spans="2:46" x14ac:dyDescent="0.25">
      <c r="B85" t="s">
        <v>50</v>
      </c>
      <c r="D85" s="6">
        <f>SUM(D82:D84)</f>
        <v>32460</v>
      </c>
      <c r="E85" s="6">
        <f t="shared" ref="E85:T85" si="66">SUM(E82:E84)</f>
        <v>31161.599999999999</v>
      </c>
      <c r="F85" s="6">
        <f t="shared" si="66"/>
        <v>29863.200000000001</v>
      </c>
      <c r="G85" s="6">
        <f t="shared" si="66"/>
        <v>28564.799999999999</v>
      </c>
      <c r="H85" s="6">
        <f t="shared" si="66"/>
        <v>27266.400000000001</v>
      </c>
      <c r="I85" s="6">
        <f t="shared" si="66"/>
        <v>25968</v>
      </c>
      <c r="J85" s="6">
        <f t="shared" si="66"/>
        <v>24669.599999999999</v>
      </c>
      <c r="K85" s="6">
        <f t="shared" si="66"/>
        <v>23371.200000000001</v>
      </c>
      <c r="L85" s="6">
        <f t="shared" si="66"/>
        <v>22072.800000000003</v>
      </c>
      <c r="M85" s="6">
        <f t="shared" si="66"/>
        <v>20774.400000000001</v>
      </c>
      <c r="N85" s="6">
        <f t="shared" si="66"/>
        <v>19476</v>
      </c>
      <c r="O85" s="6">
        <f t="shared" si="66"/>
        <v>18177.600000000002</v>
      </c>
      <c r="P85" s="6">
        <f t="shared" si="66"/>
        <v>16879.200000000004</v>
      </c>
      <c r="Q85" s="6">
        <f t="shared" si="66"/>
        <v>15580.800000000003</v>
      </c>
      <c r="R85" s="6">
        <f t="shared" si="66"/>
        <v>14282.400000000001</v>
      </c>
      <c r="S85" s="6">
        <f t="shared" si="66"/>
        <v>12984</v>
      </c>
      <c r="T85" s="6">
        <f t="shared" si="66"/>
        <v>11685.599999999999</v>
      </c>
      <c r="U85" s="6">
        <f t="shared" ref="U85:AC85" si="67">SUM(U82:U84)</f>
        <v>10387.199999999997</v>
      </c>
      <c r="V85" s="6">
        <f t="shared" si="67"/>
        <v>9088.7999999999956</v>
      </c>
      <c r="W85" s="6">
        <f t="shared" si="67"/>
        <v>7790.3999999999942</v>
      </c>
      <c r="X85" s="6">
        <f t="shared" si="67"/>
        <v>6491.9999999999927</v>
      </c>
      <c r="Y85" s="6">
        <f t="shared" si="67"/>
        <v>5193.5999999999913</v>
      </c>
      <c r="Z85" s="6">
        <f t="shared" si="67"/>
        <v>3895.1999999999898</v>
      </c>
      <c r="AA85" s="6">
        <f t="shared" si="67"/>
        <v>2596.7999999999884</v>
      </c>
      <c r="AB85" s="6">
        <f t="shared" si="67"/>
        <v>1298.3999999999869</v>
      </c>
      <c r="AC85" s="6">
        <f t="shared" si="67"/>
        <v>0</v>
      </c>
    </row>
    <row r="86" spans="2:46" x14ac:dyDescent="0.25">
      <c r="D86" s="6"/>
      <c r="E86" s="6"/>
      <c r="F86" s="6"/>
      <c r="G86" s="6"/>
      <c r="H86" s="6"/>
      <c r="I86" s="6"/>
    </row>
    <row r="87" spans="2:46" x14ac:dyDescent="0.25">
      <c r="B87" s="2" t="s">
        <v>51</v>
      </c>
      <c r="D87" s="6"/>
      <c r="E87" s="6"/>
      <c r="F87" s="6"/>
      <c r="G87" s="6"/>
      <c r="H87" s="6"/>
      <c r="I87" s="6"/>
    </row>
    <row r="88" spans="2:46" x14ac:dyDescent="0.25">
      <c r="B88" t="s">
        <v>38</v>
      </c>
      <c r="D88" s="6">
        <f>+D24</f>
        <v>0</v>
      </c>
      <c r="E88" s="6">
        <f t="shared" ref="E88:T88" si="68">+E24</f>
        <v>599.47127999999998</v>
      </c>
      <c r="F88" s="6">
        <f t="shared" si="68"/>
        <v>1246.9002624</v>
      </c>
      <c r="G88" s="6">
        <f t="shared" si="68"/>
        <v>1778.2211232</v>
      </c>
      <c r="H88" s="6">
        <f t="shared" si="68"/>
        <v>2206.0543103999998</v>
      </c>
      <c r="I88" s="6">
        <f t="shared" si="68"/>
        <v>2540.4961823999997</v>
      </c>
      <c r="J88" s="6">
        <f t="shared" si="68"/>
        <v>2791.6430975999997</v>
      </c>
      <c r="K88" s="6">
        <f t="shared" si="68"/>
        <v>3031.4316095999998</v>
      </c>
      <c r="L88" s="6">
        <f t="shared" si="68"/>
        <v>3272.4821663999996</v>
      </c>
      <c r="M88" s="6">
        <f t="shared" si="68"/>
        <v>3512.2706783999997</v>
      </c>
      <c r="N88" s="6">
        <f t="shared" si="68"/>
        <v>3753.3212351999996</v>
      </c>
      <c r="O88" s="6">
        <f t="shared" si="68"/>
        <v>3993.1097471999997</v>
      </c>
      <c r="P88" s="6">
        <f t="shared" si="68"/>
        <v>4234.160304</v>
      </c>
      <c r="Q88" s="6">
        <f t="shared" si="68"/>
        <v>4473.9488160000001</v>
      </c>
      <c r="R88" s="6">
        <f t="shared" si="68"/>
        <v>4714.9993727999999</v>
      </c>
      <c r="S88" s="6">
        <f t="shared" si="68"/>
        <v>4954.7878848</v>
      </c>
      <c r="T88" s="6">
        <f t="shared" si="68"/>
        <v>4543.3612800000001</v>
      </c>
      <c r="U88" s="6">
        <f t="shared" ref="U88:AC88" si="69">+U24</f>
        <v>4038.5433600000001</v>
      </c>
      <c r="V88" s="6">
        <f t="shared" si="69"/>
        <v>3533.7254400000002</v>
      </c>
      <c r="W88" s="6">
        <f t="shared" si="69"/>
        <v>3028.9075200000002</v>
      </c>
      <c r="X88" s="6">
        <f t="shared" si="69"/>
        <v>2524.0896000000002</v>
      </c>
      <c r="Y88" s="6">
        <f t="shared" si="69"/>
        <v>2019.2716800000003</v>
      </c>
      <c r="Z88" s="6">
        <f t="shared" si="69"/>
        <v>1514.4537600000003</v>
      </c>
      <c r="AA88" s="6">
        <f t="shared" si="69"/>
        <v>1009.6358400000004</v>
      </c>
      <c r="AB88" s="6">
        <f t="shared" si="69"/>
        <v>504.81792000000036</v>
      </c>
      <c r="AC88" s="6">
        <f t="shared" si="69"/>
        <v>0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2:46" x14ac:dyDescent="0.25">
      <c r="B89" t="s">
        <v>39</v>
      </c>
      <c r="D89" s="6">
        <v>0</v>
      </c>
      <c r="E89" s="6">
        <f>+D89</f>
        <v>0</v>
      </c>
      <c r="F89" s="6">
        <f t="shared" ref="F89:U89" si="70">+E89</f>
        <v>0</v>
      </c>
      <c r="G89" s="6">
        <f t="shared" si="70"/>
        <v>0</v>
      </c>
      <c r="H89" s="6">
        <f t="shared" si="70"/>
        <v>0</v>
      </c>
      <c r="I89" s="6">
        <f t="shared" si="70"/>
        <v>0</v>
      </c>
      <c r="J89" s="6">
        <f t="shared" si="70"/>
        <v>0</v>
      </c>
      <c r="K89" s="6">
        <f t="shared" si="70"/>
        <v>0</v>
      </c>
      <c r="L89" s="6">
        <f t="shared" si="70"/>
        <v>0</v>
      </c>
      <c r="M89" s="6">
        <f t="shared" si="70"/>
        <v>0</v>
      </c>
      <c r="N89" s="6">
        <f t="shared" si="70"/>
        <v>0</v>
      </c>
      <c r="O89" s="6">
        <f t="shared" si="70"/>
        <v>0</v>
      </c>
      <c r="P89" s="6">
        <f t="shared" si="70"/>
        <v>0</v>
      </c>
      <c r="Q89" s="6">
        <f t="shared" si="70"/>
        <v>0</v>
      </c>
      <c r="R89" s="6">
        <f t="shared" si="70"/>
        <v>0</v>
      </c>
      <c r="S89" s="6">
        <f t="shared" si="70"/>
        <v>0</v>
      </c>
      <c r="T89" s="6">
        <f t="shared" si="70"/>
        <v>0</v>
      </c>
      <c r="U89" s="6">
        <f t="shared" si="70"/>
        <v>0</v>
      </c>
      <c r="V89" s="6">
        <f t="shared" ref="V89:AC89" si="71">+U89</f>
        <v>0</v>
      </c>
      <c r="W89" s="6">
        <f t="shared" si="71"/>
        <v>0</v>
      </c>
      <c r="X89" s="6">
        <f t="shared" si="71"/>
        <v>0</v>
      </c>
      <c r="Y89" s="6">
        <f t="shared" si="71"/>
        <v>0</v>
      </c>
      <c r="Z89" s="6">
        <f t="shared" si="71"/>
        <v>0</v>
      </c>
      <c r="AA89" s="6">
        <f t="shared" si="71"/>
        <v>0</v>
      </c>
      <c r="AB89" s="6">
        <f t="shared" si="71"/>
        <v>0</v>
      </c>
      <c r="AC89" s="6">
        <f t="shared" si="71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5">
      <c r="B90" t="s">
        <v>7</v>
      </c>
      <c r="D90" s="6">
        <f>+D71*-1</f>
        <v>16230</v>
      </c>
      <c r="E90" s="6">
        <f>+E32*$C$7</f>
        <v>15281.064359999998</v>
      </c>
      <c r="F90" s="6">
        <f t="shared" ref="F90:U90" si="72">+F32*$C$7</f>
        <v>14308.149868800001</v>
      </c>
      <c r="G90" s="6">
        <f t="shared" si="72"/>
        <v>13393.289438399999</v>
      </c>
      <c r="H90" s="6">
        <f t="shared" si="72"/>
        <v>12530.172844800001</v>
      </c>
      <c r="I90" s="6">
        <f t="shared" si="72"/>
        <v>11713.751908800001</v>
      </c>
      <c r="J90" s="6">
        <f t="shared" si="72"/>
        <v>10938.978451199999</v>
      </c>
      <c r="K90" s="6">
        <f t="shared" si="72"/>
        <v>10169.8841952</v>
      </c>
      <c r="L90" s="6">
        <f t="shared" si="72"/>
        <v>9400.158916800001</v>
      </c>
      <c r="M90" s="6">
        <f t="shared" si="72"/>
        <v>8631.0646608000006</v>
      </c>
      <c r="N90" s="6">
        <f t="shared" si="72"/>
        <v>7861.3393824000004</v>
      </c>
      <c r="O90" s="6">
        <f t="shared" si="72"/>
        <v>7092.245126400001</v>
      </c>
      <c r="P90" s="6">
        <f t="shared" si="72"/>
        <v>6322.5198480000017</v>
      </c>
      <c r="Q90" s="6">
        <f t="shared" si="72"/>
        <v>5553.4255920000014</v>
      </c>
      <c r="R90" s="6">
        <f t="shared" si="72"/>
        <v>4783.7003136000003</v>
      </c>
      <c r="S90" s="6">
        <f t="shared" si="72"/>
        <v>4014.6060576</v>
      </c>
      <c r="T90" s="6">
        <f t="shared" si="72"/>
        <v>3571.1193599999992</v>
      </c>
      <c r="U90" s="6">
        <f t="shared" si="72"/>
        <v>3174.3283199999987</v>
      </c>
      <c r="V90" s="6">
        <f t="shared" ref="V90:AC90" si="73">+V32*$C$7</f>
        <v>2777.5372799999977</v>
      </c>
      <c r="W90" s="6">
        <f t="shared" si="73"/>
        <v>2380.7462399999968</v>
      </c>
      <c r="X90" s="6">
        <f t="shared" si="73"/>
        <v>1983.9551999999962</v>
      </c>
      <c r="Y90" s="6">
        <f t="shared" si="73"/>
        <v>1587.1641599999955</v>
      </c>
      <c r="Z90" s="6">
        <f t="shared" si="73"/>
        <v>1190.3731199999947</v>
      </c>
      <c r="AA90" s="6">
        <f t="shared" si="73"/>
        <v>793.58207999999399</v>
      </c>
      <c r="AB90" s="6">
        <f t="shared" si="73"/>
        <v>396.79103999999325</v>
      </c>
      <c r="AC90" s="6">
        <f t="shared" si="73"/>
        <v>0</v>
      </c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2:46" x14ac:dyDescent="0.25">
      <c r="B91" t="s">
        <v>8</v>
      </c>
      <c r="D91" s="7">
        <f>+D85-D90</f>
        <v>16230</v>
      </c>
      <c r="E91" s="7">
        <f>+E32*$C$8</f>
        <v>15281.064359999998</v>
      </c>
      <c r="F91" s="7">
        <f t="shared" ref="F91:U91" si="74">+F32*$C$8</f>
        <v>14308.149868800001</v>
      </c>
      <c r="G91" s="7">
        <f t="shared" si="74"/>
        <v>13393.289438399999</v>
      </c>
      <c r="H91" s="7">
        <f t="shared" si="74"/>
        <v>12530.172844800001</v>
      </c>
      <c r="I91" s="7">
        <f t="shared" si="74"/>
        <v>11713.751908800001</v>
      </c>
      <c r="J91" s="7">
        <f t="shared" si="74"/>
        <v>10938.978451199999</v>
      </c>
      <c r="K91" s="7">
        <f t="shared" si="74"/>
        <v>10169.8841952</v>
      </c>
      <c r="L91" s="7">
        <f t="shared" si="74"/>
        <v>9400.158916800001</v>
      </c>
      <c r="M91" s="7">
        <f t="shared" si="74"/>
        <v>8631.0646608000006</v>
      </c>
      <c r="N91" s="7">
        <f t="shared" si="74"/>
        <v>7861.3393824000004</v>
      </c>
      <c r="O91" s="7">
        <f t="shared" si="74"/>
        <v>7092.245126400001</v>
      </c>
      <c r="P91" s="7">
        <f t="shared" si="74"/>
        <v>6322.5198480000017</v>
      </c>
      <c r="Q91" s="7">
        <f t="shared" si="74"/>
        <v>5553.4255920000014</v>
      </c>
      <c r="R91" s="7">
        <f t="shared" si="74"/>
        <v>4783.7003136000003</v>
      </c>
      <c r="S91" s="7">
        <f t="shared" si="74"/>
        <v>4014.6060576</v>
      </c>
      <c r="T91" s="7">
        <f t="shared" si="74"/>
        <v>3571.1193599999992</v>
      </c>
      <c r="U91" s="7">
        <f t="shared" si="74"/>
        <v>3174.3283199999987</v>
      </c>
      <c r="V91" s="7">
        <f t="shared" ref="V91:AC91" si="75">+V32*$C$8</f>
        <v>2777.5372799999977</v>
      </c>
      <c r="W91" s="7">
        <f t="shared" si="75"/>
        <v>2380.7462399999968</v>
      </c>
      <c r="X91" s="7">
        <f t="shared" si="75"/>
        <v>1983.9551999999962</v>
      </c>
      <c r="Y91" s="7">
        <f t="shared" si="75"/>
        <v>1587.1641599999955</v>
      </c>
      <c r="Z91" s="7">
        <f t="shared" si="75"/>
        <v>1190.3731199999947</v>
      </c>
      <c r="AA91" s="7">
        <f t="shared" si="75"/>
        <v>793.58207999999399</v>
      </c>
      <c r="AB91" s="7">
        <f t="shared" si="75"/>
        <v>396.79103999999325</v>
      </c>
      <c r="AC91" s="7">
        <f t="shared" si="75"/>
        <v>0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2:46" x14ac:dyDescent="0.25">
      <c r="B92" t="s">
        <v>50</v>
      </c>
      <c r="D92" s="6">
        <f>SUM(D88:D91)</f>
        <v>32460</v>
      </c>
      <c r="E92" s="6">
        <f>SUM(E88:E91)</f>
        <v>31161.599999999999</v>
      </c>
      <c r="F92" s="6">
        <f t="shared" ref="F92:U92" si="76">SUM(F88:F91)</f>
        <v>29863.200000000004</v>
      </c>
      <c r="G92" s="6">
        <f t="shared" si="76"/>
        <v>28564.799999999999</v>
      </c>
      <c r="H92" s="6">
        <f t="shared" si="76"/>
        <v>27266.400000000001</v>
      </c>
      <c r="I92" s="6">
        <f t="shared" si="76"/>
        <v>25968</v>
      </c>
      <c r="J92" s="6">
        <f t="shared" si="76"/>
        <v>24669.599999999999</v>
      </c>
      <c r="K92" s="6">
        <f t="shared" si="76"/>
        <v>23371.200000000001</v>
      </c>
      <c r="L92" s="6">
        <f t="shared" si="76"/>
        <v>22072.800000000003</v>
      </c>
      <c r="M92" s="6">
        <f t="shared" si="76"/>
        <v>20774.400000000001</v>
      </c>
      <c r="N92" s="6">
        <f t="shared" si="76"/>
        <v>19476</v>
      </c>
      <c r="O92" s="6">
        <f t="shared" si="76"/>
        <v>18177.600000000002</v>
      </c>
      <c r="P92" s="6">
        <f t="shared" si="76"/>
        <v>16879.200000000004</v>
      </c>
      <c r="Q92" s="6">
        <f t="shared" si="76"/>
        <v>15580.800000000003</v>
      </c>
      <c r="R92" s="6">
        <f t="shared" si="76"/>
        <v>14282.4</v>
      </c>
      <c r="S92" s="6">
        <f t="shared" si="76"/>
        <v>12984</v>
      </c>
      <c r="T92" s="6">
        <f t="shared" si="76"/>
        <v>11685.599999999999</v>
      </c>
      <c r="U92" s="6">
        <f t="shared" si="76"/>
        <v>10387.199999999997</v>
      </c>
      <c r="V92" s="6">
        <f t="shared" ref="V92:AC92" si="77">SUM(V88:V91)</f>
        <v>9088.7999999999956</v>
      </c>
      <c r="W92" s="6">
        <f t="shared" si="77"/>
        <v>7790.3999999999942</v>
      </c>
      <c r="X92" s="6">
        <f t="shared" si="77"/>
        <v>6491.9999999999927</v>
      </c>
      <c r="Y92" s="6">
        <f t="shared" si="77"/>
        <v>5193.5999999999913</v>
      </c>
      <c r="Z92" s="6">
        <f t="shared" si="77"/>
        <v>3895.1999999999898</v>
      </c>
      <c r="AA92" s="6">
        <f t="shared" si="77"/>
        <v>2596.7999999999884</v>
      </c>
      <c r="AB92" s="6">
        <f t="shared" si="77"/>
        <v>1298.3999999999869</v>
      </c>
      <c r="AC92" s="6">
        <f t="shared" si="77"/>
        <v>0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pans="2:46" x14ac:dyDescent="0.25">
      <c r="D93" s="6"/>
      <c r="E93" s="6"/>
      <c r="F93" s="6"/>
      <c r="G93" s="6"/>
      <c r="H93" s="6"/>
      <c r="I93" s="6"/>
    </row>
    <row r="95" spans="2:46" x14ac:dyDescent="0.25">
      <c r="D95" s="6">
        <f>+D90+D91</f>
        <v>32460</v>
      </c>
      <c r="E95" s="6">
        <f t="shared" ref="E95:T95" si="78">+E90+E91</f>
        <v>30562.128719999997</v>
      </c>
      <c r="F95" s="6">
        <f t="shared" si="78"/>
        <v>28616.299737600002</v>
      </c>
      <c r="G95" s="6">
        <f t="shared" si="78"/>
        <v>26786.578876799998</v>
      </c>
      <c r="H95" s="6">
        <f t="shared" si="78"/>
        <v>25060.345689600003</v>
      </c>
      <c r="I95" s="6">
        <f t="shared" si="78"/>
        <v>23427.503817600002</v>
      </c>
      <c r="J95" s="6">
        <f t="shared" si="78"/>
        <v>21877.956902399997</v>
      </c>
      <c r="K95" s="6">
        <f t="shared" si="78"/>
        <v>20339.7683904</v>
      </c>
      <c r="L95" s="6">
        <f t="shared" si="78"/>
        <v>18800.317833600002</v>
      </c>
      <c r="M95" s="6">
        <f t="shared" si="78"/>
        <v>17262.129321600001</v>
      </c>
      <c r="N95" s="6">
        <f t="shared" si="78"/>
        <v>15722.678764800001</v>
      </c>
      <c r="O95" s="6">
        <f t="shared" si="78"/>
        <v>14184.490252800002</v>
      </c>
      <c r="P95" s="6">
        <f t="shared" si="78"/>
        <v>12645.039696000003</v>
      </c>
      <c r="Q95" s="6">
        <f t="shared" si="78"/>
        <v>11106.851184000003</v>
      </c>
      <c r="R95" s="6">
        <f t="shared" si="78"/>
        <v>9567.4006272000006</v>
      </c>
      <c r="S95" s="6">
        <f t="shared" si="78"/>
        <v>8029.2121152</v>
      </c>
      <c r="T95" s="6">
        <f t="shared" si="78"/>
        <v>7142.2387199999985</v>
      </c>
      <c r="U95" s="6">
        <f t="shared" ref="U95:AB95" si="79">+U90+U91</f>
        <v>6348.6566399999974</v>
      </c>
      <c r="V95" s="6">
        <f t="shared" si="79"/>
        <v>5555.0745599999955</v>
      </c>
      <c r="W95" s="6">
        <f t="shared" si="79"/>
        <v>4761.4924799999935</v>
      </c>
      <c r="X95" s="6">
        <f t="shared" si="79"/>
        <v>3967.9103999999925</v>
      </c>
      <c r="Y95" s="6">
        <f t="shared" si="79"/>
        <v>3174.328319999991</v>
      </c>
      <c r="Z95" s="6">
        <f t="shared" si="79"/>
        <v>2380.7462399999895</v>
      </c>
      <c r="AA95" s="6">
        <f t="shared" si="79"/>
        <v>1587.164159999988</v>
      </c>
      <c r="AB95" s="6">
        <f t="shared" si="79"/>
        <v>793.58207999998649</v>
      </c>
    </row>
    <row r="96" spans="2:46" x14ac:dyDescent="0.25">
      <c r="B96" t="s">
        <v>7</v>
      </c>
      <c r="D96" s="4">
        <f>+D90/D95</f>
        <v>0.5</v>
      </c>
      <c r="E96" s="4">
        <f t="shared" ref="E96:T96" si="80">+E90/E95</f>
        <v>0.5</v>
      </c>
      <c r="F96" s="4">
        <f t="shared" si="80"/>
        <v>0.5</v>
      </c>
      <c r="G96" s="4">
        <f t="shared" si="80"/>
        <v>0.5</v>
      </c>
      <c r="H96" s="4">
        <f t="shared" si="80"/>
        <v>0.5</v>
      </c>
      <c r="I96" s="4">
        <f t="shared" si="80"/>
        <v>0.5</v>
      </c>
      <c r="J96" s="4">
        <f t="shared" si="80"/>
        <v>0.5</v>
      </c>
      <c r="K96" s="4">
        <f t="shared" si="80"/>
        <v>0.5</v>
      </c>
      <c r="L96" s="4">
        <f t="shared" si="80"/>
        <v>0.5</v>
      </c>
      <c r="M96" s="4">
        <f t="shared" si="80"/>
        <v>0.5</v>
      </c>
      <c r="N96" s="4">
        <f t="shared" si="80"/>
        <v>0.5</v>
      </c>
      <c r="O96" s="4">
        <f t="shared" si="80"/>
        <v>0.5</v>
      </c>
      <c r="P96" s="4">
        <f t="shared" si="80"/>
        <v>0.5</v>
      </c>
      <c r="Q96" s="4">
        <f t="shared" si="80"/>
        <v>0.5</v>
      </c>
      <c r="R96" s="4">
        <f t="shared" si="80"/>
        <v>0.5</v>
      </c>
      <c r="S96" s="4">
        <f t="shared" si="80"/>
        <v>0.5</v>
      </c>
      <c r="T96" s="4">
        <f t="shared" si="80"/>
        <v>0.5</v>
      </c>
      <c r="U96" s="4">
        <f t="shared" ref="U96:AB96" si="81">+U90/U95</f>
        <v>0.5</v>
      </c>
      <c r="V96" s="4">
        <f t="shared" si="81"/>
        <v>0.5</v>
      </c>
      <c r="W96" s="4">
        <f t="shared" si="81"/>
        <v>0.5</v>
      </c>
      <c r="X96" s="4">
        <f t="shared" si="81"/>
        <v>0.5</v>
      </c>
      <c r="Y96" s="4">
        <f t="shared" si="81"/>
        <v>0.5</v>
      </c>
      <c r="Z96" s="4">
        <f t="shared" si="81"/>
        <v>0.5</v>
      </c>
      <c r="AA96" s="4">
        <f t="shared" si="81"/>
        <v>0.5</v>
      </c>
      <c r="AB96" s="4">
        <f t="shared" si="81"/>
        <v>0.5</v>
      </c>
    </row>
    <row r="97" spans="2:28" x14ac:dyDescent="0.25">
      <c r="B97" t="s">
        <v>8</v>
      </c>
      <c r="D97" s="4">
        <f>+D91/D95</f>
        <v>0.5</v>
      </c>
      <c r="E97" s="4">
        <f t="shared" ref="E97:T97" si="82">+E91/E95</f>
        <v>0.5</v>
      </c>
      <c r="F97" s="4">
        <f t="shared" si="82"/>
        <v>0.5</v>
      </c>
      <c r="G97" s="4">
        <f t="shared" si="82"/>
        <v>0.5</v>
      </c>
      <c r="H97" s="4">
        <f t="shared" si="82"/>
        <v>0.5</v>
      </c>
      <c r="I97" s="4">
        <f t="shared" si="82"/>
        <v>0.5</v>
      </c>
      <c r="J97" s="4">
        <f t="shared" si="82"/>
        <v>0.5</v>
      </c>
      <c r="K97" s="4">
        <f t="shared" si="82"/>
        <v>0.5</v>
      </c>
      <c r="L97" s="4">
        <f t="shared" si="82"/>
        <v>0.5</v>
      </c>
      <c r="M97" s="4">
        <f t="shared" si="82"/>
        <v>0.5</v>
      </c>
      <c r="N97" s="4">
        <f t="shared" si="82"/>
        <v>0.5</v>
      </c>
      <c r="O97" s="4">
        <f t="shared" si="82"/>
        <v>0.5</v>
      </c>
      <c r="P97" s="4">
        <f t="shared" si="82"/>
        <v>0.5</v>
      </c>
      <c r="Q97" s="4">
        <f t="shared" si="82"/>
        <v>0.5</v>
      </c>
      <c r="R97" s="4">
        <f t="shared" si="82"/>
        <v>0.5</v>
      </c>
      <c r="S97" s="4">
        <f t="shared" si="82"/>
        <v>0.5</v>
      </c>
      <c r="T97" s="4">
        <f t="shared" si="82"/>
        <v>0.5</v>
      </c>
      <c r="U97" s="4">
        <f t="shared" ref="U97:AB97" si="83">+U91/U95</f>
        <v>0.5</v>
      </c>
      <c r="V97" s="4">
        <f t="shared" si="83"/>
        <v>0.5</v>
      </c>
      <c r="W97" s="4">
        <f t="shared" si="83"/>
        <v>0.5</v>
      </c>
      <c r="X97" s="4">
        <f t="shared" si="83"/>
        <v>0.5</v>
      </c>
      <c r="Y97" s="4">
        <f t="shared" si="83"/>
        <v>0.5</v>
      </c>
      <c r="Z97" s="4">
        <f t="shared" si="83"/>
        <v>0.5</v>
      </c>
      <c r="AA97" s="4">
        <f t="shared" si="83"/>
        <v>0.5</v>
      </c>
      <c r="AB97" s="4">
        <f t="shared" si="83"/>
        <v>0.5</v>
      </c>
    </row>
  </sheetData>
  <phoneticPr fontId="0" type="noConversion"/>
  <printOptions gridLines="1" gridLinesSet="0"/>
  <pageMargins left="0" right="0" top="0" bottom="0" header="0" footer="0"/>
  <pageSetup scale="87" fitToWidth="2" fitToHeight="0" orientation="landscape" horizontalDpi="4294967292" r:id="rId1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Capital Project</vt:lpstr>
      <vt:lpstr>'Capital Project'!Print_Titles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Havlíček Jan</cp:lastModifiedBy>
  <cp:lastPrinted>2002-02-08T18:40:24Z</cp:lastPrinted>
  <dcterms:created xsi:type="dcterms:W3CDTF">2002-02-07T15:13:47Z</dcterms:created>
  <dcterms:modified xsi:type="dcterms:W3CDTF">2023-09-13T22:47:05Z</dcterms:modified>
</cp:coreProperties>
</file>