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Debtor'!$A$2:$C$38</definedName>
  </definedNames>
  <calcPr calcId="92512"/>
</workbook>
</file>

<file path=xl/calcChain.xml><?xml version="1.0" encoding="utf-8"?>
<calcChain xmlns="http://schemas.openxmlformats.org/spreadsheetml/2006/main">
  <c r="D6" i="21" l="1"/>
  <c r="E6" i="21"/>
  <c r="D7" i="21"/>
  <c r="E7" i="21"/>
  <c r="D8" i="21"/>
  <c r="E8" i="21"/>
  <c r="D9" i="21"/>
  <c r="E9" i="21"/>
  <c r="E13" i="21"/>
  <c r="E14" i="21"/>
  <c r="E15" i="21"/>
  <c r="D16" i="21"/>
  <c r="E16" i="21"/>
  <c r="E20" i="21"/>
  <c r="E21" i="21"/>
  <c r="E22" i="21"/>
  <c r="D23" i="21"/>
  <c r="E23" i="21"/>
  <c r="D27" i="21"/>
  <c r="E27" i="21"/>
  <c r="E28" i="21"/>
  <c r="E29" i="21"/>
  <c r="B30" i="21"/>
  <c r="C30" i="21"/>
  <c r="D30" i="21"/>
  <c r="E30" i="21"/>
  <c r="D32" i="21"/>
  <c r="E32" i="21"/>
  <c r="B34" i="21"/>
  <c r="C34" i="21"/>
  <c r="D34" i="21"/>
  <c r="E34" i="21"/>
</calcChain>
</file>

<file path=xl/sharedStrings.xml><?xml version="1.0" encoding="utf-8"?>
<sst xmlns="http://schemas.openxmlformats.org/spreadsheetml/2006/main" count="31" uniqueCount="23">
  <si>
    <t>Market AR collected from SCs</t>
  </si>
  <si>
    <t>Total Collections</t>
  </si>
  <si>
    <t>Market Notice</t>
  </si>
  <si>
    <t>Payment wires indicate the invoice being paid.</t>
  </si>
  <si>
    <t>February</t>
  </si>
  <si>
    <t>Combined</t>
  </si>
  <si>
    <t>Summary of Settlement for May 2001</t>
  </si>
  <si>
    <t>GMC Net Billings</t>
  </si>
  <si>
    <t>Billed</t>
  </si>
  <si>
    <t xml:space="preserve">Collected </t>
  </si>
  <si>
    <t>Adjustments and offsets</t>
  </si>
  <si>
    <t>Remaining Unpaid</t>
  </si>
  <si>
    <t>Market Billings Due From SCs</t>
  </si>
  <si>
    <t>Market Billings Due To SCs</t>
  </si>
  <si>
    <t>Cash Summary</t>
  </si>
  <si>
    <t>April</t>
  </si>
  <si>
    <t>May</t>
  </si>
  <si>
    <t>GMC collected from SCs (net)</t>
  </si>
  <si>
    <t>GMC paid to ISO (net)</t>
  </si>
  <si>
    <t>Total Distributed to SCs</t>
  </si>
  <si>
    <t>Interest on May Preliminary Collections</t>
  </si>
  <si>
    <t>Paid</t>
  </si>
  <si>
    <t>Payments to ISO Creditors will be made on August 23,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</si>
</sst>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1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Iverson/Market/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Normal="100" zoomScaleSheetLayoutView="75" workbookViewId="0">
      <selection activeCell="A2" sqref="A2"/>
    </sheetView>
  </sheetViews>
  <sheetFormatPr defaultRowHeight="13.2" x14ac:dyDescent="0.25"/>
  <cols>
    <col min="1" max="1" width="34.33203125" style="6" customWidth="1"/>
    <col min="2" max="2" width="11.33203125" bestFit="1" customWidth="1"/>
    <col min="3" max="3" width="15" bestFit="1" customWidth="1"/>
    <col min="4" max="4" width="16" bestFit="1" customWidth="1"/>
    <col min="5" max="5" width="15" bestFit="1" customWidth="1"/>
  </cols>
  <sheetData>
    <row r="1" spans="1:5" ht="15.6" x14ac:dyDescent="0.3">
      <c r="A1" s="14" t="s">
        <v>2</v>
      </c>
      <c r="B1" s="14"/>
      <c r="C1" s="14"/>
    </row>
    <row r="2" spans="1:5" s="6" customFormat="1" ht="15.6" x14ac:dyDescent="0.3">
      <c r="A2" s="14" t="s">
        <v>6</v>
      </c>
      <c r="B2" s="14"/>
      <c r="C2" s="14"/>
    </row>
    <row r="3" spans="1:5" s="6" customFormat="1" x14ac:dyDescent="0.25">
      <c r="A3" s="7"/>
      <c r="D3" s="13" t="s">
        <v>16</v>
      </c>
    </row>
    <row r="4" spans="1:5" s="6" customFormat="1" x14ac:dyDescent="0.25">
      <c r="A4" s="8" t="s">
        <v>7</v>
      </c>
    </row>
    <row r="5" spans="1:5" s="6" customFormat="1" x14ac:dyDescent="0.25">
      <c r="A5" s="8"/>
    </row>
    <row r="6" spans="1:5" s="6" customFormat="1" x14ac:dyDescent="0.25">
      <c r="A6" s="9" t="s">
        <v>8</v>
      </c>
      <c r="D6" s="2">
        <f>19809662.88-534602.36</f>
        <v>19275060.52</v>
      </c>
      <c r="E6" s="20">
        <f>+D6/$D$6</f>
        <v>1</v>
      </c>
    </row>
    <row r="7" spans="1:5" s="6" customFormat="1" x14ac:dyDescent="0.25">
      <c r="A7" s="9" t="s">
        <v>9</v>
      </c>
      <c r="D7" s="15">
        <f>-16162892.91+78504.46</f>
        <v>-16084388.449999999</v>
      </c>
      <c r="E7" s="20">
        <f>+D7/$D$6</f>
        <v>-0.83446630080931128</v>
      </c>
    </row>
    <row r="8" spans="1:5" s="6" customFormat="1" x14ac:dyDescent="0.25">
      <c r="A8" s="9" t="s">
        <v>10</v>
      </c>
      <c r="D8" s="10">
        <f>-16270.61+456097.9</f>
        <v>439827.29000000004</v>
      </c>
      <c r="E8" s="20">
        <f>+D8/$D$6</f>
        <v>2.2818464800337761E-2</v>
      </c>
    </row>
    <row r="9" spans="1:5" s="6" customFormat="1" ht="13.8" thickBot="1" x14ac:dyDescent="0.3">
      <c r="A9" s="17" t="s">
        <v>11</v>
      </c>
      <c r="D9" s="16">
        <f>SUM(D6:D8)</f>
        <v>3630499.3600000003</v>
      </c>
      <c r="E9" s="20">
        <f>+D9/$D$6</f>
        <v>0.1883521639910265</v>
      </c>
    </row>
    <row r="10" spans="1:5" s="6" customFormat="1" ht="13.8" thickTop="1" x14ac:dyDescent="0.25">
      <c r="D10" s="15"/>
      <c r="E10" s="20"/>
    </row>
    <row r="11" spans="1:5" s="6" customFormat="1" x14ac:dyDescent="0.25">
      <c r="A11" s="18" t="s">
        <v>12</v>
      </c>
      <c r="E11" s="20"/>
    </row>
    <row r="12" spans="1:5" s="6" customFormat="1" x14ac:dyDescent="0.25">
      <c r="E12" s="20"/>
    </row>
    <row r="13" spans="1:5" s="6" customFormat="1" x14ac:dyDescent="0.25">
      <c r="A13" s="9" t="s">
        <v>8</v>
      </c>
      <c r="D13" s="2">
        <v>645526417.12</v>
      </c>
      <c r="E13" s="20">
        <f>+D13/$D$13</f>
        <v>1</v>
      </c>
    </row>
    <row r="14" spans="1:5" s="6" customFormat="1" x14ac:dyDescent="0.25">
      <c r="A14" s="9" t="s">
        <v>9</v>
      </c>
      <c r="D14" s="15">
        <v>-60395186.130000003</v>
      </c>
      <c r="E14" s="20">
        <f>+D14/$D$13</f>
        <v>-9.3559588776322464E-2</v>
      </c>
    </row>
    <row r="15" spans="1:5" s="6" customFormat="1" x14ac:dyDescent="0.25">
      <c r="A15" s="9" t="s">
        <v>10</v>
      </c>
      <c r="D15" s="10">
        <v>-17398461.43</v>
      </c>
      <c r="E15" s="20">
        <f>+D15/$D$13</f>
        <v>-2.6952361620803687E-2</v>
      </c>
    </row>
    <row r="16" spans="1:5" s="6" customFormat="1" ht="13.8" thickBot="1" x14ac:dyDescent="0.3">
      <c r="A16" s="17" t="s">
        <v>11</v>
      </c>
      <c r="D16" s="16">
        <f>SUM(D13:D15)</f>
        <v>567732769.56000006</v>
      </c>
      <c r="E16" s="20">
        <f>+D16/$D$13</f>
        <v>0.87948804960287397</v>
      </c>
    </row>
    <row r="17" spans="1:5" s="6" customFormat="1" ht="13.8" thickTop="1" x14ac:dyDescent="0.25">
      <c r="A17" s="17"/>
      <c r="D17" s="19"/>
      <c r="E17" s="20"/>
    </row>
    <row r="18" spans="1:5" s="6" customFormat="1" x14ac:dyDescent="0.25">
      <c r="A18" s="18" t="s">
        <v>13</v>
      </c>
      <c r="E18" s="20"/>
    </row>
    <row r="19" spans="1:5" s="6" customFormat="1" x14ac:dyDescent="0.25">
      <c r="E19" s="20"/>
    </row>
    <row r="20" spans="1:5" s="6" customFormat="1" x14ac:dyDescent="0.25">
      <c r="A20" s="9" t="s">
        <v>8</v>
      </c>
      <c r="D20" s="2">
        <v>645807745.78999996</v>
      </c>
      <c r="E20" s="20">
        <f>+D20/$D$20</f>
        <v>1</v>
      </c>
    </row>
    <row r="21" spans="1:5" s="6" customFormat="1" x14ac:dyDescent="0.25">
      <c r="A21" s="9" t="s">
        <v>21</v>
      </c>
      <c r="D21" s="15">
        <v>-57029735.530000001</v>
      </c>
      <c r="E21" s="20">
        <f>+D21/$D$20</f>
        <v>-8.8307605323372201E-2</v>
      </c>
    </row>
    <row r="22" spans="1:5" s="6" customFormat="1" x14ac:dyDescent="0.25">
      <c r="A22" s="9" t="s">
        <v>10</v>
      </c>
      <c r="D22" s="10">
        <v>-15495468.23</v>
      </c>
      <c r="E22" s="20">
        <f>+D22/$D$20</f>
        <v>-2.3993933691589274E-2</v>
      </c>
    </row>
    <row r="23" spans="1:5" s="6" customFormat="1" ht="13.8" thickBot="1" x14ac:dyDescent="0.3">
      <c r="A23" s="17" t="s">
        <v>11</v>
      </c>
      <c r="D23" s="16">
        <f>SUM(D20:D22)</f>
        <v>573282542.02999997</v>
      </c>
      <c r="E23" s="20">
        <f>+D23/$D$20</f>
        <v>0.88769846098503857</v>
      </c>
    </row>
    <row r="24" spans="1:5" ht="13.8" thickTop="1" x14ac:dyDescent="0.25">
      <c r="C24" s="6"/>
    </row>
    <row r="25" spans="1:5" x14ac:dyDescent="0.25">
      <c r="A25" s="11" t="s">
        <v>14</v>
      </c>
      <c r="B25" s="13" t="s">
        <v>4</v>
      </c>
      <c r="C25" s="13" t="s">
        <v>15</v>
      </c>
      <c r="D25" s="13" t="s">
        <v>16</v>
      </c>
      <c r="E25" s="13" t="s">
        <v>5</v>
      </c>
    </row>
    <row r="26" spans="1:5" s="6" customFormat="1" x14ac:dyDescent="0.25">
      <c r="B26" s="9"/>
      <c r="C26" s="9"/>
      <c r="D26" s="9"/>
      <c r="E26" s="9"/>
    </row>
    <row r="27" spans="1:5" s="6" customFormat="1" ht="12.75" customHeight="1" x14ac:dyDescent="0.25">
      <c r="A27" s="9" t="s">
        <v>17</v>
      </c>
      <c r="B27" s="2">
        <v>0</v>
      </c>
      <c r="C27" s="2">
        <v>130998.83</v>
      </c>
      <c r="D27" s="2">
        <f>16162892.48-78504.03</f>
        <v>16084388.450000001</v>
      </c>
      <c r="E27" s="2">
        <f>SUM(B27:D27)</f>
        <v>16215387.280000001</v>
      </c>
    </row>
    <row r="28" spans="1:5" s="9" customFormat="1" ht="12.75" customHeight="1" x14ac:dyDescent="0.25">
      <c r="A28" s="9" t="s">
        <v>0</v>
      </c>
      <c r="B28" s="1">
        <v>24932.27</v>
      </c>
      <c r="C28" s="1">
        <v>16643322.310000001</v>
      </c>
      <c r="D28" s="1">
        <v>60395186.130000003</v>
      </c>
      <c r="E28" s="1">
        <f>SUM(B28:D28)</f>
        <v>77063440.710000008</v>
      </c>
    </row>
    <row r="29" spans="1:5" s="6" customFormat="1" ht="12.75" customHeight="1" x14ac:dyDescent="0.25">
      <c r="A29" s="17" t="s">
        <v>20</v>
      </c>
      <c r="B29" s="4">
        <v>0</v>
      </c>
      <c r="C29" s="4">
        <v>0</v>
      </c>
      <c r="D29" s="4">
        <v>86433.81</v>
      </c>
      <c r="E29" s="4">
        <f>SUM(B29:D29)</f>
        <v>86433.81</v>
      </c>
    </row>
    <row r="30" spans="1:5" s="9" customFormat="1" ht="12.75" customHeight="1" x14ac:dyDescent="0.25">
      <c r="A30" s="9" t="s">
        <v>1</v>
      </c>
      <c r="B30" s="1">
        <f>SUM(B27:B29)</f>
        <v>24932.27</v>
      </c>
      <c r="C30" s="1">
        <f>SUM(C27:C29)</f>
        <v>16774321.140000001</v>
      </c>
      <c r="D30" s="1">
        <f>SUM(D27:D29)</f>
        <v>76566008.390000001</v>
      </c>
      <c r="E30" s="1">
        <f>SUM(E27:E28)</f>
        <v>93278827.99000001</v>
      </c>
    </row>
    <row r="31" spans="1:5" s="6" customFormat="1" ht="12.75" customHeight="1" x14ac:dyDescent="0.25">
      <c r="B31" s="1"/>
      <c r="C31" s="1"/>
      <c r="D31" s="1"/>
      <c r="E31" s="1"/>
    </row>
    <row r="32" spans="1:5" s="9" customFormat="1" ht="12.75" customHeight="1" x14ac:dyDescent="0.25">
      <c r="A32" s="9" t="s">
        <v>18</v>
      </c>
      <c r="B32" s="10">
        <v>0</v>
      </c>
      <c r="C32" s="10">
        <v>0</v>
      </c>
      <c r="D32" s="10">
        <f>-19901590.94+365318.08</f>
        <v>-19536272.860000003</v>
      </c>
      <c r="E32" s="4">
        <f>SUM(B32:D32)</f>
        <v>-19536272.860000003</v>
      </c>
    </row>
    <row r="33" spans="1:5" s="6" customFormat="1" ht="12.75" customHeight="1" x14ac:dyDescent="0.25">
      <c r="B33" s="9"/>
      <c r="C33" s="9"/>
      <c r="D33" s="9"/>
      <c r="E33" s="9"/>
    </row>
    <row r="34" spans="1:5" s="9" customFormat="1" ht="13.8" thickBot="1" x14ac:dyDescent="0.3">
      <c r="A34" s="3" t="s">
        <v>19</v>
      </c>
      <c r="B34" s="5">
        <f>+B30+B32</f>
        <v>24932.27</v>
      </c>
      <c r="C34" s="5">
        <f>+C30+C32</f>
        <v>16774321.140000001</v>
      </c>
      <c r="D34" s="5">
        <f>+D30+D32</f>
        <v>57029735.530000001</v>
      </c>
      <c r="E34" s="5">
        <f>+E30+E32</f>
        <v>73742555.13000001</v>
      </c>
    </row>
    <row r="35" spans="1:5" ht="13.8" thickTop="1" x14ac:dyDescent="0.25"/>
    <row r="36" spans="1:5" x14ac:dyDescent="0.25">
      <c r="A36" s="12" t="s">
        <v>22</v>
      </c>
    </row>
    <row r="37" spans="1:5" x14ac:dyDescent="0.25">
      <c r="A37" s="12" t="s">
        <v>3</v>
      </c>
    </row>
  </sheetData>
  <phoneticPr fontId="0" type="noConversion"/>
  <pageMargins left="0.5" right="0.25" top="1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2001-06-20T00:10:14Z</cp:lastPrinted>
  <dcterms:created xsi:type="dcterms:W3CDTF">1998-02-17T01:41:47Z</dcterms:created>
  <dcterms:modified xsi:type="dcterms:W3CDTF">2023-09-10T10:58:16Z</dcterms:modified>
</cp:coreProperties>
</file>