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6" yWindow="-240" windowWidth="15180" windowHeight="8832"/>
  </bookViews>
  <sheets>
    <sheet name="Enron Purchases" sheetId="1" r:id="rId1"/>
    <sheet name="Enron sale" sheetId="2" r:id="rId2"/>
  </sheets>
  <calcPr calcId="92512"/>
</workbook>
</file>

<file path=xl/calcChain.xml><?xml version="1.0" encoding="utf-8"?>
<calcChain xmlns="http://schemas.openxmlformats.org/spreadsheetml/2006/main">
  <c r="F1" i="1" l="1"/>
  <c r="D7" i="1"/>
  <c r="F7" i="1"/>
  <c r="I7" i="1"/>
  <c r="K7" i="1"/>
  <c r="A8" i="1"/>
  <c r="D8" i="1"/>
  <c r="F8" i="1"/>
  <c r="I8" i="1"/>
  <c r="K8" i="1"/>
  <c r="A9" i="1"/>
  <c r="D9" i="1"/>
  <c r="F9" i="1"/>
  <c r="I9" i="1"/>
  <c r="K9" i="1"/>
  <c r="A10" i="1"/>
  <c r="D10" i="1"/>
  <c r="F10" i="1"/>
  <c r="I10" i="1"/>
  <c r="K10" i="1"/>
  <c r="A11" i="1"/>
  <c r="D11" i="1"/>
  <c r="F11" i="1"/>
  <c r="I11" i="1"/>
  <c r="K11" i="1"/>
  <c r="A12" i="1"/>
  <c r="D12" i="1"/>
  <c r="F12" i="1"/>
  <c r="I12" i="1"/>
  <c r="K12" i="1"/>
  <c r="A13" i="1"/>
  <c r="D13" i="1"/>
  <c r="F13" i="1"/>
  <c r="I13" i="1"/>
  <c r="K13" i="1"/>
  <c r="A14" i="1"/>
  <c r="D14" i="1"/>
  <c r="F14" i="1"/>
  <c r="I14" i="1"/>
  <c r="K14" i="1"/>
  <c r="A15" i="1"/>
  <c r="D15" i="1"/>
  <c r="F15" i="1"/>
  <c r="I15" i="1"/>
  <c r="K15" i="1"/>
  <c r="A16" i="1"/>
  <c r="D16" i="1"/>
  <c r="F16" i="1"/>
  <c r="I16" i="1"/>
  <c r="K16" i="1"/>
  <c r="A17" i="1"/>
  <c r="D17" i="1"/>
  <c r="F17" i="1"/>
  <c r="I17" i="1"/>
  <c r="K17" i="1"/>
  <c r="A18" i="1"/>
  <c r="D18" i="1"/>
  <c r="F18" i="1"/>
  <c r="I18" i="1"/>
  <c r="K18" i="1"/>
  <c r="A19" i="1"/>
  <c r="D19" i="1"/>
  <c r="F19" i="1"/>
  <c r="I19" i="1"/>
  <c r="K19" i="1"/>
  <c r="A20" i="1"/>
  <c r="D20" i="1"/>
  <c r="F20" i="1"/>
  <c r="I20" i="1"/>
  <c r="K20" i="1"/>
  <c r="A21" i="1"/>
  <c r="D21" i="1"/>
  <c r="F21" i="1"/>
  <c r="I21" i="1"/>
  <c r="K21" i="1"/>
  <c r="A22" i="1"/>
  <c r="D22" i="1"/>
  <c r="F22" i="1"/>
  <c r="I22" i="1"/>
  <c r="K22" i="1"/>
  <c r="A23" i="1"/>
  <c r="D23" i="1"/>
  <c r="F23" i="1"/>
  <c r="I23" i="1"/>
  <c r="K23" i="1"/>
  <c r="A24" i="1"/>
  <c r="D24" i="1"/>
  <c r="F24" i="1"/>
  <c r="I24" i="1"/>
  <c r="K24" i="1"/>
  <c r="A25" i="1"/>
  <c r="D25" i="1"/>
  <c r="F25" i="1"/>
  <c r="I25" i="1"/>
  <c r="K25" i="1"/>
  <c r="A26" i="1"/>
  <c r="D26" i="1"/>
  <c r="F26" i="1"/>
  <c r="I26" i="1"/>
  <c r="K26" i="1"/>
  <c r="A27" i="1"/>
  <c r="D27" i="1"/>
  <c r="F27" i="1"/>
  <c r="I27" i="1"/>
  <c r="K27" i="1"/>
  <c r="A28" i="1"/>
  <c r="D28" i="1"/>
  <c r="F28" i="1"/>
  <c r="I28" i="1"/>
  <c r="K28" i="1"/>
  <c r="A29" i="1"/>
  <c r="D29" i="1"/>
  <c r="F29" i="1"/>
  <c r="I29" i="1"/>
  <c r="K29" i="1"/>
  <c r="A30" i="1"/>
  <c r="D30" i="1"/>
  <c r="F30" i="1"/>
  <c r="I30" i="1"/>
  <c r="K30" i="1"/>
  <c r="A31" i="1"/>
  <c r="D31" i="1"/>
  <c r="F31" i="1"/>
  <c r="I31" i="1"/>
  <c r="K31" i="1"/>
  <c r="A32" i="1"/>
  <c r="D32" i="1"/>
  <c r="F32" i="1"/>
  <c r="I32" i="1"/>
  <c r="K32" i="1"/>
  <c r="A33" i="1"/>
  <c r="D33" i="1"/>
  <c r="F33" i="1"/>
  <c r="I33" i="1"/>
  <c r="K33" i="1"/>
  <c r="A34" i="1"/>
  <c r="D34" i="1"/>
  <c r="F34" i="1"/>
  <c r="I34" i="1"/>
  <c r="K34" i="1"/>
  <c r="A35" i="1"/>
  <c r="D35" i="1"/>
  <c r="F35" i="1"/>
  <c r="I35" i="1"/>
  <c r="K35" i="1"/>
  <c r="A36" i="1"/>
  <c r="D36" i="1"/>
  <c r="F36" i="1"/>
  <c r="I36" i="1"/>
  <c r="K36" i="1"/>
  <c r="A37" i="1"/>
  <c r="D37" i="1"/>
  <c r="F37" i="1"/>
  <c r="K37" i="1"/>
  <c r="B38" i="1"/>
  <c r="C38" i="1"/>
  <c r="D38" i="1"/>
  <c r="F38" i="1"/>
  <c r="G38" i="1"/>
  <c r="H38" i="1"/>
  <c r="I38" i="1"/>
  <c r="K38" i="1"/>
  <c r="F1" i="2"/>
  <c r="D7" i="2"/>
  <c r="F7" i="2"/>
  <c r="I7" i="2"/>
  <c r="K7" i="2"/>
  <c r="A8" i="2"/>
  <c r="D8" i="2"/>
  <c r="F8" i="2"/>
  <c r="I8" i="2"/>
  <c r="K8" i="2"/>
  <c r="A9" i="2"/>
  <c r="D9" i="2"/>
  <c r="F9" i="2"/>
  <c r="I9" i="2"/>
  <c r="K9" i="2"/>
  <c r="A10" i="2"/>
  <c r="D10" i="2"/>
  <c r="F10" i="2"/>
  <c r="I10" i="2"/>
  <c r="K10" i="2"/>
  <c r="A11" i="2"/>
  <c r="D11" i="2"/>
  <c r="F11" i="2"/>
  <c r="I11" i="2"/>
  <c r="K11" i="2"/>
  <c r="A12" i="2"/>
  <c r="D12" i="2"/>
  <c r="F12" i="2"/>
  <c r="I12" i="2"/>
  <c r="K12" i="2"/>
  <c r="A13" i="2"/>
  <c r="D13" i="2"/>
  <c r="F13" i="2"/>
  <c r="I13" i="2"/>
  <c r="K13" i="2"/>
  <c r="A14" i="2"/>
  <c r="D14" i="2"/>
  <c r="F14" i="2"/>
  <c r="I14" i="2"/>
  <c r="K14" i="2"/>
  <c r="A15" i="2"/>
  <c r="D15" i="2"/>
  <c r="F15" i="2"/>
  <c r="I15" i="2"/>
  <c r="K15" i="2"/>
  <c r="A16" i="2"/>
  <c r="D16" i="2"/>
  <c r="F16" i="2"/>
  <c r="I16" i="2"/>
  <c r="K16" i="2"/>
  <c r="A17" i="2"/>
  <c r="D17" i="2"/>
  <c r="F17" i="2"/>
  <c r="I17" i="2"/>
  <c r="K17" i="2"/>
  <c r="A18" i="2"/>
  <c r="D18" i="2"/>
  <c r="F18" i="2"/>
  <c r="I18" i="2"/>
  <c r="K18" i="2"/>
  <c r="A19" i="2"/>
  <c r="D19" i="2"/>
  <c r="F19" i="2"/>
  <c r="I19" i="2"/>
  <c r="K19" i="2"/>
  <c r="A20" i="2"/>
  <c r="D20" i="2"/>
  <c r="F20" i="2"/>
  <c r="I20" i="2"/>
  <c r="K20" i="2"/>
  <c r="A21" i="2"/>
  <c r="D21" i="2"/>
  <c r="F21" i="2"/>
  <c r="I21" i="2"/>
  <c r="K21" i="2"/>
  <c r="A22" i="2"/>
  <c r="D22" i="2"/>
  <c r="F22" i="2"/>
  <c r="I22" i="2"/>
  <c r="K22" i="2"/>
  <c r="A23" i="2"/>
  <c r="D23" i="2"/>
  <c r="F23" i="2"/>
  <c r="I23" i="2"/>
  <c r="K23" i="2"/>
  <c r="A24" i="2"/>
  <c r="D24" i="2"/>
  <c r="F24" i="2"/>
  <c r="I24" i="2"/>
  <c r="K24" i="2"/>
  <c r="A25" i="2"/>
  <c r="D25" i="2"/>
  <c r="F25" i="2"/>
  <c r="I25" i="2"/>
  <c r="K25" i="2"/>
  <c r="A26" i="2"/>
  <c r="D26" i="2"/>
  <c r="F26" i="2"/>
  <c r="I26" i="2"/>
  <c r="K26" i="2"/>
  <c r="A27" i="2"/>
  <c r="D27" i="2"/>
  <c r="F27" i="2"/>
  <c r="I27" i="2"/>
  <c r="K27" i="2"/>
  <c r="A28" i="2"/>
  <c r="D28" i="2"/>
  <c r="F28" i="2"/>
  <c r="I28" i="2"/>
  <c r="K28" i="2"/>
  <c r="A29" i="2"/>
  <c r="D29" i="2"/>
  <c r="F29" i="2"/>
  <c r="I29" i="2"/>
  <c r="K29" i="2"/>
  <c r="A30" i="2"/>
  <c r="D30" i="2"/>
  <c r="F30" i="2"/>
  <c r="I30" i="2"/>
  <c r="K30" i="2"/>
  <c r="A31" i="2"/>
  <c r="D31" i="2"/>
  <c r="F31" i="2"/>
  <c r="I31" i="2"/>
  <c r="K31" i="2"/>
  <c r="A32" i="2"/>
  <c r="D32" i="2"/>
  <c r="F32" i="2"/>
  <c r="I32" i="2"/>
  <c r="K32" i="2"/>
  <c r="A33" i="2"/>
  <c r="D33" i="2"/>
  <c r="F33" i="2"/>
  <c r="I33" i="2"/>
  <c r="K33" i="2"/>
  <c r="A34" i="2"/>
  <c r="D34" i="2"/>
  <c r="F34" i="2"/>
  <c r="I34" i="2"/>
  <c r="K34" i="2"/>
  <c r="A35" i="2"/>
  <c r="D35" i="2"/>
  <c r="F35" i="2"/>
  <c r="I35" i="2"/>
  <c r="K35" i="2"/>
  <c r="A36" i="2"/>
  <c r="D36" i="2"/>
  <c r="F36" i="2"/>
  <c r="I36" i="2"/>
  <c r="K36" i="2"/>
  <c r="A37" i="2"/>
  <c r="D37" i="2"/>
  <c r="F37" i="2"/>
  <c r="I37" i="2"/>
  <c r="K37" i="2"/>
  <c r="B38" i="2"/>
  <c r="C38" i="2"/>
  <c r="D38" i="2"/>
  <c r="F38" i="2"/>
  <c r="G38" i="2"/>
  <c r="H38" i="2"/>
  <c r="I38" i="2"/>
  <c r="K38" i="2"/>
</calcChain>
</file>

<file path=xl/sharedStrings.xml><?xml version="1.0" encoding="utf-8"?>
<sst xmlns="http://schemas.openxmlformats.org/spreadsheetml/2006/main" count="46" uniqueCount="14">
  <si>
    <t>Enron Power Marketing, Inc.</t>
  </si>
  <si>
    <t>El Paso Electric Reconcilation - Purchase</t>
  </si>
  <si>
    <t>Date</t>
  </si>
  <si>
    <t>Per EnPower</t>
  </si>
  <si>
    <t>Per EPE Model</t>
  </si>
  <si>
    <t>Difference</t>
  </si>
  <si>
    <t>Volume</t>
  </si>
  <si>
    <t>$ Dollar Amt</t>
  </si>
  <si>
    <t>Totals</t>
  </si>
  <si>
    <t>EnPower Total</t>
  </si>
  <si>
    <t>El Paso Electric Reconcilation - Sales</t>
  </si>
  <si>
    <t>Book-Outs</t>
  </si>
  <si>
    <t>Book-Outs ($ Amt)</t>
  </si>
  <si>
    <t>Buy/Resale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</si>
</sst>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mm\-yy"/>
    <numFmt numFmtId="166" formatCode="0_);\(0\)"/>
    <numFmt numFmtId="168" formatCode="_(* #,##0_);_(* \(#,##0\);_(* &quot;-&quot;??_);_(@_)"/>
    <numFmt numFmtId="169" formatCode="m/d/yy\ h:mm\ AM/PM"/>
    <numFmt numFmtId="170" formatCode="0.0_);\(0.0\)"/>
    <numFmt numFmtId="173" formatCode="0_);[Red]\(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165" fontId="2" fillId="0" borderId="0" xfId="0" applyNumberFormat="1" applyFont="1" applyAlignment="1">
      <alignment horizontal="left"/>
    </xf>
    <xf numFmtId="166" fontId="4" fillId="0" borderId="0" xfId="0" applyNumberFormat="1" applyFont="1"/>
    <xf numFmtId="44" fontId="4" fillId="0" borderId="0" xfId="2" applyFont="1"/>
    <xf numFmtId="0" fontId="4" fillId="0" borderId="0" xfId="0" applyFont="1"/>
    <xf numFmtId="168" fontId="3" fillId="0" borderId="0" xfId="1" applyNumberFormat="1" applyFont="1"/>
    <xf numFmtId="166" fontId="3" fillId="2" borderId="1" xfId="0" applyNumberFormat="1" applyFont="1" applyFill="1" applyBorder="1"/>
    <xf numFmtId="166" fontId="3" fillId="0" borderId="1" xfId="0" applyNumberFormat="1" applyFont="1" applyBorder="1"/>
    <xf numFmtId="168" fontId="3" fillId="0" borderId="1" xfId="1" applyNumberFormat="1" applyFont="1" applyBorder="1"/>
    <xf numFmtId="168" fontId="3" fillId="3" borderId="1" xfId="1" applyNumberFormat="1" applyFont="1" applyFill="1" applyBorder="1"/>
    <xf numFmtId="44" fontId="3" fillId="2" borderId="1" xfId="2" applyFont="1" applyFill="1" applyBorder="1"/>
    <xf numFmtId="44" fontId="3" fillId="0" borderId="1" xfId="2" applyFont="1" applyBorder="1"/>
    <xf numFmtId="44" fontId="3" fillId="3" borderId="1" xfId="2" applyFont="1" applyFill="1" applyBorder="1"/>
    <xf numFmtId="44" fontId="3" fillId="4" borderId="1" xfId="2" applyFont="1" applyFill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8" fontId="2" fillId="0" borderId="0" xfId="1" applyNumberFormat="1" applyFont="1" applyAlignment="1">
      <alignment horizontal="center"/>
    </xf>
    <xf numFmtId="168" fontId="2" fillId="3" borderId="0" xfId="1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8" fontId="2" fillId="0" borderId="2" xfId="1" applyNumberFormat="1" applyFont="1" applyBorder="1" applyAlignment="1">
      <alignment horizontal="center" wrapText="1"/>
    </xf>
    <xf numFmtId="168" fontId="2" fillId="3" borderId="2" xfId="1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5" fillId="0" borderId="0" xfId="0" applyNumberFormat="1" applyFont="1"/>
    <xf numFmtId="168" fontId="4" fillId="0" borderId="0" xfId="1" applyNumberFormat="1" applyFont="1"/>
    <xf numFmtId="0" fontId="5" fillId="0" borderId="0" xfId="0" applyFont="1" applyFill="1"/>
    <xf numFmtId="0" fontId="3" fillId="0" borderId="0" xfId="0" applyFont="1" applyFill="1"/>
    <xf numFmtId="168" fontId="3" fillId="0" borderId="0" xfId="1" applyNumberFormat="1" applyFont="1" applyFill="1"/>
    <xf numFmtId="169" fontId="5" fillId="0" borderId="0" xfId="0" applyNumberFormat="1" applyFont="1"/>
    <xf numFmtId="22" fontId="5" fillId="0" borderId="0" xfId="0" applyNumberFormat="1" applyFont="1"/>
    <xf numFmtId="166" fontId="4" fillId="2" borderId="3" xfId="0" applyNumberFormat="1" applyFont="1" applyFill="1" applyBorder="1"/>
    <xf numFmtId="168" fontId="4" fillId="3" borderId="3" xfId="1" applyNumberFormat="1" applyFont="1" applyFill="1" applyBorder="1"/>
    <xf numFmtId="166" fontId="5" fillId="4" borderId="3" xfId="0" applyNumberFormat="1" applyFont="1" applyFill="1" applyBorder="1"/>
    <xf numFmtId="44" fontId="4" fillId="2" borderId="3" xfId="2" applyFont="1" applyFill="1" applyBorder="1"/>
    <xf numFmtId="44" fontId="4" fillId="3" borderId="3" xfId="2" applyFont="1" applyFill="1" applyBorder="1"/>
    <xf numFmtId="44" fontId="5" fillId="4" borderId="3" xfId="2" applyFont="1" applyFill="1" applyBorder="1"/>
    <xf numFmtId="166" fontId="4" fillId="0" borderId="3" xfId="0" applyNumberFormat="1" applyFont="1" applyBorder="1"/>
    <xf numFmtId="166" fontId="4" fillId="0" borderId="4" xfId="0" applyNumberFormat="1" applyFont="1" applyBorder="1"/>
    <xf numFmtId="166" fontId="4" fillId="3" borderId="3" xfId="0" applyNumberFormat="1" applyFont="1" applyFill="1" applyBorder="1"/>
    <xf numFmtId="166" fontId="2" fillId="2" borderId="5" xfId="0" applyNumberFormat="1" applyFont="1" applyFill="1" applyBorder="1"/>
    <xf numFmtId="44" fontId="2" fillId="4" borderId="5" xfId="2" applyFont="1" applyFill="1" applyBorder="1"/>
    <xf numFmtId="3" fontId="2" fillId="0" borderId="2" xfId="0" applyNumberFormat="1" applyFont="1" applyBorder="1" applyAlignment="1">
      <alignment horizontal="center" wrapText="1"/>
    </xf>
    <xf numFmtId="170" fontId="4" fillId="2" borderId="3" xfId="0" applyNumberFormat="1" applyFont="1" applyFill="1" applyBorder="1"/>
    <xf numFmtId="170" fontId="4" fillId="2" borderId="0" xfId="0" applyNumberFormat="1" applyFont="1" applyFill="1" applyBorder="1"/>
    <xf numFmtId="166" fontId="4" fillId="0" borderId="0" xfId="0" applyNumberFormat="1" applyFont="1" applyBorder="1"/>
    <xf numFmtId="168" fontId="4" fillId="3" borderId="0" xfId="1" applyNumberFormat="1" applyFont="1" applyFill="1" applyBorder="1"/>
    <xf numFmtId="44" fontId="4" fillId="2" borderId="0" xfId="2" applyFont="1" applyFill="1" applyBorder="1"/>
    <xf numFmtId="170" fontId="4" fillId="2" borderId="6" xfId="0" applyNumberFormat="1" applyFont="1" applyFill="1" applyBorder="1"/>
    <xf numFmtId="166" fontId="4" fillId="3" borderId="6" xfId="0" applyNumberFormat="1" applyFont="1" applyFill="1" applyBorder="1"/>
    <xf numFmtId="44" fontId="4" fillId="2" borderId="6" xfId="2" applyFont="1" applyFill="1" applyBorder="1"/>
    <xf numFmtId="44" fontId="4" fillId="3" borderId="6" xfId="2" applyFont="1" applyFill="1" applyBorder="1"/>
    <xf numFmtId="173" fontId="5" fillId="4" borderId="3" xfId="0" applyNumberFormat="1" applyFont="1" applyFill="1" applyBorder="1"/>
    <xf numFmtId="173" fontId="3" fillId="4" borderId="1" xfId="0" applyNumberFormat="1" applyFont="1" applyFill="1" applyBorder="1"/>
    <xf numFmtId="44" fontId="2" fillId="2" borderId="5" xfId="2" applyFont="1" applyFill="1" applyBorder="1"/>
    <xf numFmtId="166" fontId="4" fillId="2" borderId="7" xfId="0" applyNumberFormat="1" applyFont="1" applyFill="1" applyBorder="1"/>
    <xf numFmtId="166" fontId="4" fillId="2" borderId="8" xfId="0" applyNumberFormat="1" applyFont="1" applyFill="1" applyBorder="1"/>
    <xf numFmtId="166" fontId="4" fillId="2" borderId="4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B1" zoomScale="60" workbookViewId="0">
      <selection activeCell="L30" sqref="L30"/>
    </sheetView>
  </sheetViews>
  <sheetFormatPr defaultColWidth="9.109375" defaultRowHeight="15" x14ac:dyDescent="0.25"/>
  <cols>
    <col min="1" max="1" width="14.5546875" style="2" customWidth="1"/>
    <col min="2" max="2" width="15.6640625" style="2" customWidth="1"/>
    <col min="3" max="3" width="17" style="2" customWidth="1"/>
    <col min="4" max="4" width="15.6640625" style="8" customWidth="1"/>
    <col min="5" max="5" width="18.88671875" style="8" bestFit="1" customWidth="1"/>
    <col min="6" max="6" width="22.88671875" style="2" customWidth="1"/>
    <col min="7" max="7" width="20.109375" style="2" customWidth="1"/>
    <col min="8" max="8" width="25.109375" style="2" customWidth="1"/>
    <col min="9" max="9" width="22.88671875" style="2" customWidth="1"/>
    <col min="10" max="10" width="22.5546875" style="2" customWidth="1"/>
    <col min="11" max="11" width="20.88671875" style="2" bestFit="1" customWidth="1"/>
    <col min="12" max="13" width="15.6640625" style="2" customWidth="1"/>
    <col min="14" max="16384" width="9.109375" style="2"/>
  </cols>
  <sheetData>
    <row r="1" spans="1:26" ht="15.6" x14ac:dyDescent="0.3">
      <c r="A1" s="1" t="s">
        <v>0</v>
      </c>
      <c r="F1" s="36">
        <f ca="1">NOW()</f>
        <v>37074.679594560184</v>
      </c>
    </row>
    <row r="2" spans="1:26" ht="15.6" x14ac:dyDescent="0.3">
      <c r="A2" s="1" t="s">
        <v>1</v>
      </c>
    </row>
    <row r="3" spans="1:26" ht="15.6" x14ac:dyDescent="0.3">
      <c r="A3" s="4">
        <v>37012</v>
      </c>
    </row>
    <row r="5" spans="1:26" s="1" customFormat="1" ht="15.6" x14ac:dyDescent="0.3">
      <c r="A5" s="17"/>
      <c r="B5" s="18" t="s">
        <v>6</v>
      </c>
      <c r="C5" s="17" t="s">
        <v>11</v>
      </c>
      <c r="D5" s="19"/>
      <c r="E5" s="20" t="s">
        <v>6</v>
      </c>
      <c r="F5" s="21" t="s">
        <v>6</v>
      </c>
      <c r="G5" s="18" t="s">
        <v>7</v>
      </c>
      <c r="H5" s="17" t="s">
        <v>12</v>
      </c>
      <c r="I5" s="17" t="s">
        <v>7</v>
      </c>
      <c r="J5" s="22" t="s">
        <v>7</v>
      </c>
      <c r="K5" s="21" t="s">
        <v>7</v>
      </c>
    </row>
    <row r="6" spans="1:26" s="1" customFormat="1" ht="51" customHeight="1" thickBot="1" x14ac:dyDescent="0.35">
      <c r="A6" s="23" t="s">
        <v>2</v>
      </c>
      <c r="B6" s="24" t="s">
        <v>3</v>
      </c>
      <c r="C6" s="49"/>
      <c r="D6" s="26" t="s">
        <v>9</v>
      </c>
      <c r="E6" s="27" t="s">
        <v>4</v>
      </c>
      <c r="F6" s="28" t="s">
        <v>5</v>
      </c>
      <c r="G6" s="29" t="s">
        <v>3</v>
      </c>
      <c r="H6" s="25"/>
      <c r="I6" s="25" t="s">
        <v>9</v>
      </c>
      <c r="J6" s="30" t="s">
        <v>4</v>
      </c>
      <c r="K6" s="28" t="s">
        <v>5</v>
      </c>
    </row>
    <row r="7" spans="1:26" s="7" customFormat="1" ht="16.2" thickBot="1" x14ac:dyDescent="0.35">
      <c r="A7" s="31">
        <v>37043</v>
      </c>
      <c r="B7" s="38">
        <v>-2738</v>
      </c>
      <c r="C7" s="44">
        <v>0</v>
      </c>
      <c r="D7" s="32">
        <f>SUM(B7:C7)</f>
        <v>-2738</v>
      </c>
      <c r="E7" s="46">
        <v>1138</v>
      </c>
      <c r="F7" s="59">
        <f>+D7+E7</f>
        <v>-1600</v>
      </c>
      <c r="G7" s="41">
        <v>-475966</v>
      </c>
      <c r="H7" s="6"/>
      <c r="I7" s="6">
        <f t="shared" ref="I7:I36" si="0">SUM(G7:H7)</f>
        <v>-475966</v>
      </c>
      <c r="J7" s="42">
        <v>86710</v>
      </c>
      <c r="K7" s="43">
        <f>+I7+J7</f>
        <v>-389256</v>
      </c>
      <c r="L7" s="2"/>
    </row>
    <row r="8" spans="1:26" s="7" customFormat="1" ht="16.2" thickBot="1" x14ac:dyDescent="0.35">
      <c r="A8" s="31">
        <f>+A7+1</f>
        <v>37044</v>
      </c>
      <c r="B8" s="38">
        <v>-1898</v>
      </c>
      <c r="C8" s="45"/>
      <c r="D8" s="32">
        <f t="shared" ref="D8:D37" si="1">SUM(B8:C8)</f>
        <v>-1898</v>
      </c>
      <c r="E8" s="46">
        <v>1498</v>
      </c>
      <c r="F8" s="59">
        <f t="shared" ref="F8:F37" si="2">+D8+E8</f>
        <v>-400</v>
      </c>
      <c r="G8" s="41">
        <v>-95050</v>
      </c>
      <c r="H8" s="6"/>
      <c r="I8" s="6">
        <f t="shared" si="0"/>
        <v>-95050</v>
      </c>
      <c r="J8" s="42">
        <v>28770</v>
      </c>
      <c r="K8" s="43">
        <f t="shared" ref="K8:K37" si="3">+I8+J8</f>
        <v>-66280</v>
      </c>
    </row>
    <row r="9" spans="1:26" s="7" customFormat="1" ht="16.2" thickBot="1" x14ac:dyDescent="0.35">
      <c r="A9" s="31">
        <f>+A8+1</f>
        <v>37045</v>
      </c>
      <c r="B9" s="38">
        <v>-1410</v>
      </c>
      <c r="C9" s="45"/>
      <c r="D9" s="32">
        <f t="shared" si="1"/>
        <v>-1410</v>
      </c>
      <c r="E9" s="46">
        <v>1410</v>
      </c>
      <c r="F9" s="59">
        <f t="shared" si="2"/>
        <v>0</v>
      </c>
      <c r="G9" s="41">
        <v>-8215</v>
      </c>
      <c r="H9" s="6"/>
      <c r="I9" s="6">
        <f t="shared" si="0"/>
        <v>-8215</v>
      </c>
      <c r="J9" s="42">
        <v>8215</v>
      </c>
      <c r="K9" s="43">
        <f t="shared" si="3"/>
        <v>0</v>
      </c>
      <c r="L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7" customFormat="1" ht="16.2" thickBot="1" x14ac:dyDescent="0.35">
      <c r="A10" s="31">
        <f t="shared" ref="A10:A37" si="4">+A9+1</f>
        <v>37046</v>
      </c>
      <c r="B10" s="38">
        <v>-3164</v>
      </c>
      <c r="C10" s="45"/>
      <c r="D10" s="32">
        <f t="shared" si="1"/>
        <v>-3164</v>
      </c>
      <c r="E10" s="46">
        <v>2364</v>
      </c>
      <c r="F10" s="59">
        <f t="shared" si="2"/>
        <v>-800</v>
      </c>
      <c r="G10" s="41">
        <v>-159320</v>
      </c>
      <c r="H10" s="6"/>
      <c r="I10" s="6">
        <f t="shared" si="0"/>
        <v>-159320</v>
      </c>
      <c r="J10" s="42">
        <v>26040</v>
      </c>
      <c r="K10" s="43">
        <f t="shared" si="3"/>
        <v>-133280</v>
      </c>
      <c r="L10" s="1"/>
    </row>
    <row r="11" spans="1:26" s="7" customFormat="1" ht="16.2" thickBot="1" x14ac:dyDescent="0.35">
      <c r="A11" s="31">
        <f t="shared" si="4"/>
        <v>37047</v>
      </c>
      <c r="B11" s="38">
        <v>-1534</v>
      </c>
      <c r="C11" s="45"/>
      <c r="D11" s="32">
        <f t="shared" si="1"/>
        <v>-1534</v>
      </c>
      <c r="E11" s="46">
        <v>1128</v>
      </c>
      <c r="F11" s="59">
        <f t="shared" si="2"/>
        <v>-406</v>
      </c>
      <c r="G11" s="41">
        <v>-40315</v>
      </c>
      <c r="H11" s="6"/>
      <c r="I11" s="6">
        <f t="shared" si="0"/>
        <v>-40315</v>
      </c>
      <c r="J11" s="42">
        <v>30045</v>
      </c>
      <c r="K11" s="43">
        <f t="shared" si="3"/>
        <v>-10270</v>
      </c>
      <c r="L11" s="1"/>
    </row>
    <row r="12" spans="1:26" s="7" customFormat="1" ht="16.2" thickBot="1" x14ac:dyDescent="0.35">
      <c r="A12" s="31">
        <f t="shared" si="4"/>
        <v>37048</v>
      </c>
      <c r="B12" s="38">
        <v>-1258</v>
      </c>
      <c r="C12" s="45"/>
      <c r="D12" s="32">
        <f t="shared" si="1"/>
        <v>-1258</v>
      </c>
      <c r="E12" s="46">
        <v>1258</v>
      </c>
      <c r="F12" s="59">
        <f t="shared" si="2"/>
        <v>0</v>
      </c>
      <c r="G12" s="41">
        <v>-14175</v>
      </c>
      <c r="H12" s="6"/>
      <c r="I12" s="6">
        <f t="shared" si="0"/>
        <v>-14175</v>
      </c>
      <c r="J12" s="42">
        <v>14175</v>
      </c>
      <c r="K12" s="43">
        <f t="shared" si="3"/>
        <v>0</v>
      </c>
      <c r="L12" s="1"/>
    </row>
    <row r="13" spans="1:26" s="7" customFormat="1" ht="16.2" thickBot="1" x14ac:dyDescent="0.35">
      <c r="A13" s="31">
        <f t="shared" si="4"/>
        <v>37049</v>
      </c>
      <c r="B13" s="38">
        <v>-1293</v>
      </c>
      <c r="C13" s="45"/>
      <c r="D13" s="32">
        <f t="shared" si="1"/>
        <v>-1293</v>
      </c>
      <c r="E13" s="46">
        <v>1293</v>
      </c>
      <c r="F13" s="59">
        <f t="shared" si="2"/>
        <v>0</v>
      </c>
      <c r="G13" s="41">
        <v>-49910</v>
      </c>
      <c r="H13" s="6"/>
      <c r="I13" s="6">
        <f t="shared" si="0"/>
        <v>-49910</v>
      </c>
      <c r="J13" s="42">
        <v>50160</v>
      </c>
      <c r="K13" s="43">
        <f t="shared" si="3"/>
        <v>250</v>
      </c>
    </row>
    <row r="14" spans="1:26" ht="16.2" thickBot="1" x14ac:dyDescent="0.35">
      <c r="A14" s="31">
        <f t="shared" si="4"/>
        <v>37050</v>
      </c>
      <c r="B14" s="38">
        <v>-2761</v>
      </c>
      <c r="C14" s="45"/>
      <c r="D14" s="32">
        <f t="shared" si="1"/>
        <v>-2761</v>
      </c>
      <c r="E14" s="46">
        <v>2761</v>
      </c>
      <c r="F14" s="59">
        <f t="shared" si="2"/>
        <v>0</v>
      </c>
      <c r="G14" s="41">
        <v>-203505</v>
      </c>
      <c r="H14" s="6"/>
      <c r="I14" s="6">
        <f t="shared" si="0"/>
        <v>-203505</v>
      </c>
      <c r="J14" s="42">
        <v>203505</v>
      </c>
      <c r="K14" s="43">
        <f t="shared" si="3"/>
        <v>0</v>
      </c>
      <c r="L14" s="7"/>
    </row>
    <row r="15" spans="1:26" ht="16.2" thickBot="1" x14ac:dyDescent="0.35">
      <c r="A15" s="31">
        <f t="shared" si="4"/>
        <v>37051</v>
      </c>
      <c r="B15" s="38">
        <v>-4183</v>
      </c>
      <c r="C15" s="45"/>
      <c r="D15" s="32">
        <f t="shared" si="1"/>
        <v>-4183</v>
      </c>
      <c r="E15" s="46">
        <v>4183</v>
      </c>
      <c r="F15" s="59">
        <f t="shared" si="2"/>
        <v>0</v>
      </c>
      <c r="G15" s="41">
        <v>-149400</v>
      </c>
      <c r="H15" s="6"/>
      <c r="I15" s="6">
        <f t="shared" si="0"/>
        <v>-149400</v>
      </c>
      <c r="J15" s="42">
        <v>149400</v>
      </c>
      <c r="K15" s="43">
        <f t="shared" si="3"/>
        <v>0</v>
      </c>
      <c r="L15" s="7"/>
    </row>
    <row r="16" spans="1:26" ht="16.2" thickBot="1" x14ac:dyDescent="0.35">
      <c r="A16" s="31">
        <f t="shared" si="4"/>
        <v>37052</v>
      </c>
      <c r="B16" s="38">
        <v>-2061</v>
      </c>
      <c r="C16" s="45"/>
      <c r="D16" s="32">
        <f t="shared" si="1"/>
        <v>-2061</v>
      </c>
      <c r="E16" s="46">
        <v>2061</v>
      </c>
      <c r="F16" s="59">
        <f t="shared" si="2"/>
        <v>0</v>
      </c>
      <c r="G16" s="41">
        <v>-49240</v>
      </c>
      <c r="H16" s="6"/>
      <c r="I16" s="6">
        <f t="shared" si="0"/>
        <v>-49240</v>
      </c>
      <c r="J16" s="42">
        <v>49240</v>
      </c>
      <c r="K16" s="43">
        <f t="shared" si="3"/>
        <v>0</v>
      </c>
      <c r="L16" s="7"/>
    </row>
    <row r="17" spans="1:12" ht="16.2" thickBot="1" x14ac:dyDescent="0.35">
      <c r="A17" s="31">
        <f t="shared" si="4"/>
        <v>37053</v>
      </c>
      <c r="B17" s="38">
        <v>-2350</v>
      </c>
      <c r="C17" s="45"/>
      <c r="D17" s="32">
        <f t="shared" si="1"/>
        <v>-2350</v>
      </c>
      <c r="E17" s="46">
        <v>2350</v>
      </c>
      <c r="F17" s="59">
        <f t="shared" si="2"/>
        <v>0</v>
      </c>
      <c r="G17" s="41">
        <v>-68490</v>
      </c>
      <c r="H17" s="6"/>
      <c r="I17" s="6">
        <f t="shared" si="0"/>
        <v>-68490</v>
      </c>
      <c r="J17" s="42">
        <v>65790</v>
      </c>
      <c r="K17" s="43">
        <f t="shared" si="3"/>
        <v>-2700</v>
      </c>
      <c r="L17" s="7"/>
    </row>
    <row r="18" spans="1:12" ht="16.2" thickBot="1" x14ac:dyDescent="0.35">
      <c r="A18" s="31">
        <f t="shared" si="4"/>
        <v>37054</v>
      </c>
      <c r="B18" s="38">
        <v>-2071</v>
      </c>
      <c r="C18" s="45"/>
      <c r="D18" s="32">
        <f t="shared" si="1"/>
        <v>-2071</v>
      </c>
      <c r="E18" s="46">
        <v>2071</v>
      </c>
      <c r="F18" s="59">
        <f t="shared" si="2"/>
        <v>0</v>
      </c>
      <c r="G18" s="41">
        <v>-76755</v>
      </c>
      <c r="H18" s="6"/>
      <c r="I18" s="6">
        <f t="shared" si="0"/>
        <v>-76755</v>
      </c>
      <c r="J18" s="42">
        <v>76755</v>
      </c>
      <c r="K18" s="43">
        <f t="shared" si="3"/>
        <v>0</v>
      </c>
      <c r="L18" s="7"/>
    </row>
    <row r="19" spans="1:12" ht="16.2" thickBot="1" x14ac:dyDescent="0.35">
      <c r="A19" s="31">
        <f t="shared" si="4"/>
        <v>37055</v>
      </c>
      <c r="B19" s="38">
        <v>-2506</v>
      </c>
      <c r="C19" s="45"/>
      <c r="D19" s="32">
        <f t="shared" si="1"/>
        <v>-2506</v>
      </c>
      <c r="E19" s="46">
        <v>2506</v>
      </c>
      <c r="F19" s="59">
        <f t="shared" si="2"/>
        <v>0</v>
      </c>
      <c r="G19" s="41">
        <v>-65180</v>
      </c>
      <c r="H19" s="6"/>
      <c r="I19" s="6">
        <f t="shared" si="0"/>
        <v>-65180</v>
      </c>
      <c r="J19" s="42">
        <v>65180</v>
      </c>
      <c r="K19" s="43">
        <f t="shared" si="3"/>
        <v>0</v>
      </c>
      <c r="L19" s="1"/>
    </row>
    <row r="20" spans="1:12" ht="16.2" thickBot="1" x14ac:dyDescent="0.35">
      <c r="A20" s="31">
        <f t="shared" si="4"/>
        <v>37056</v>
      </c>
      <c r="B20" s="50">
        <v>-2624</v>
      </c>
      <c r="C20" s="45"/>
      <c r="D20" s="32">
        <f t="shared" si="1"/>
        <v>-2624</v>
      </c>
      <c r="E20" s="46">
        <v>2624</v>
      </c>
      <c r="F20" s="59">
        <f t="shared" si="2"/>
        <v>0</v>
      </c>
      <c r="G20" s="41">
        <v>-48085</v>
      </c>
      <c r="H20" s="6"/>
      <c r="I20" s="6">
        <f t="shared" si="0"/>
        <v>-48085</v>
      </c>
      <c r="J20" s="42">
        <v>48910</v>
      </c>
      <c r="K20" s="43">
        <f t="shared" si="3"/>
        <v>825</v>
      </c>
      <c r="L20" s="1"/>
    </row>
    <row r="21" spans="1:12" ht="16.2" thickBot="1" x14ac:dyDescent="0.35">
      <c r="A21" s="31">
        <f t="shared" si="4"/>
        <v>37057</v>
      </c>
      <c r="B21" s="38">
        <v>-2835</v>
      </c>
      <c r="C21" s="45"/>
      <c r="D21" s="32">
        <f t="shared" si="1"/>
        <v>-2835</v>
      </c>
      <c r="E21" s="39">
        <v>2835</v>
      </c>
      <c r="F21" s="59">
        <f t="shared" si="2"/>
        <v>0</v>
      </c>
      <c r="G21" s="41">
        <v>-85570</v>
      </c>
      <c r="H21" s="6"/>
      <c r="I21" s="6">
        <f t="shared" si="0"/>
        <v>-85570</v>
      </c>
      <c r="J21" s="42">
        <v>85570</v>
      </c>
      <c r="K21" s="43">
        <f t="shared" si="3"/>
        <v>0</v>
      </c>
      <c r="L21" s="7"/>
    </row>
    <row r="22" spans="1:12" ht="16.2" thickBot="1" x14ac:dyDescent="0.35">
      <c r="A22" s="31">
        <f t="shared" si="4"/>
        <v>37058</v>
      </c>
      <c r="B22" s="38">
        <v>-3078</v>
      </c>
      <c r="C22" s="45"/>
      <c r="D22" s="32">
        <f t="shared" si="1"/>
        <v>-3078</v>
      </c>
      <c r="E22" s="39">
        <v>3078</v>
      </c>
      <c r="F22" s="59">
        <f t="shared" si="2"/>
        <v>0</v>
      </c>
      <c r="G22" s="41">
        <v>-117370</v>
      </c>
      <c r="H22" s="6"/>
      <c r="I22" s="6">
        <f t="shared" si="0"/>
        <v>-117370</v>
      </c>
      <c r="J22" s="42">
        <v>117370</v>
      </c>
      <c r="K22" s="43">
        <f t="shared" si="3"/>
        <v>0</v>
      </c>
      <c r="L22" s="7"/>
    </row>
    <row r="23" spans="1:12" ht="16.2" thickBot="1" x14ac:dyDescent="0.35">
      <c r="A23" s="31">
        <f t="shared" si="4"/>
        <v>37059</v>
      </c>
      <c r="B23" s="38">
        <v>-2222</v>
      </c>
      <c r="C23" s="45"/>
      <c r="D23" s="32">
        <f t="shared" si="1"/>
        <v>-2222</v>
      </c>
      <c r="E23" s="39">
        <v>2222</v>
      </c>
      <c r="F23" s="59">
        <f t="shared" si="2"/>
        <v>0</v>
      </c>
      <c r="G23" s="41">
        <v>-48245</v>
      </c>
      <c r="H23" s="6"/>
      <c r="I23" s="6">
        <f t="shared" si="0"/>
        <v>-48245</v>
      </c>
      <c r="J23" s="42">
        <v>48245</v>
      </c>
      <c r="K23" s="43">
        <f t="shared" si="3"/>
        <v>0</v>
      </c>
      <c r="L23" s="7"/>
    </row>
    <row r="24" spans="1:12" ht="16.2" thickBot="1" x14ac:dyDescent="0.35">
      <c r="A24" s="31">
        <f t="shared" si="4"/>
        <v>37060</v>
      </c>
      <c r="B24" s="38">
        <v>-3002</v>
      </c>
      <c r="C24" s="45"/>
      <c r="D24" s="32">
        <f t="shared" si="1"/>
        <v>-3002</v>
      </c>
      <c r="E24" s="39">
        <v>3002</v>
      </c>
      <c r="F24" s="59">
        <f t="shared" si="2"/>
        <v>0</v>
      </c>
      <c r="G24" s="41">
        <v>-177395</v>
      </c>
      <c r="H24" s="6"/>
      <c r="I24" s="6">
        <f t="shared" si="0"/>
        <v>-177395</v>
      </c>
      <c r="J24" s="42">
        <v>177395</v>
      </c>
      <c r="K24" s="43">
        <f t="shared" si="3"/>
        <v>0</v>
      </c>
      <c r="L24" s="7"/>
    </row>
    <row r="25" spans="1:12" ht="16.2" thickBot="1" x14ac:dyDescent="0.35">
      <c r="A25" s="31">
        <f t="shared" si="4"/>
        <v>37061</v>
      </c>
      <c r="B25" s="38">
        <v>-977</v>
      </c>
      <c r="C25" s="45"/>
      <c r="D25" s="32">
        <f t="shared" si="1"/>
        <v>-977</v>
      </c>
      <c r="E25" s="39">
        <v>977</v>
      </c>
      <c r="F25" s="59">
        <f t="shared" si="2"/>
        <v>0</v>
      </c>
      <c r="G25" s="41">
        <v>-60990</v>
      </c>
      <c r="H25" s="6"/>
      <c r="I25" s="6">
        <f t="shared" si="0"/>
        <v>-60990</v>
      </c>
      <c r="J25" s="42">
        <v>60990</v>
      </c>
      <c r="K25" s="43">
        <f t="shared" si="3"/>
        <v>0</v>
      </c>
      <c r="L25" s="7"/>
    </row>
    <row r="26" spans="1:12" ht="16.2" thickBot="1" x14ac:dyDescent="0.35">
      <c r="A26" s="31">
        <f t="shared" si="4"/>
        <v>37062</v>
      </c>
      <c r="B26" s="38">
        <v>-828</v>
      </c>
      <c r="C26" s="45"/>
      <c r="D26" s="32">
        <f t="shared" si="1"/>
        <v>-828</v>
      </c>
      <c r="E26" s="39">
        <v>828</v>
      </c>
      <c r="F26" s="59">
        <f t="shared" si="2"/>
        <v>0</v>
      </c>
      <c r="G26" s="41">
        <v>-45750</v>
      </c>
      <c r="H26" s="6"/>
      <c r="I26" s="6">
        <f t="shared" si="0"/>
        <v>-45750</v>
      </c>
      <c r="J26" s="42">
        <v>45750</v>
      </c>
      <c r="K26" s="43">
        <f t="shared" si="3"/>
        <v>0</v>
      </c>
      <c r="L26" s="7"/>
    </row>
    <row r="27" spans="1:12" ht="16.2" thickBot="1" x14ac:dyDescent="0.35">
      <c r="A27" s="31">
        <f t="shared" si="4"/>
        <v>37063</v>
      </c>
      <c r="B27" s="38">
        <v>-1291</v>
      </c>
      <c r="C27" s="45"/>
      <c r="D27" s="32">
        <f t="shared" si="1"/>
        <v>-1291</v>
      </c>
      <c r="E27" s="39">
        <v>1291</v>
      </c>
      <c r="F27" s="59">
        <f t="shared" si="2"/>
        <v>0</v>
      </c>
      <c r="G27" s="41">
        <v>-62795</v>
      </c>
      <c r="H27" s="6"/>
      <c r="I27" s="6">
        <f t="shared" si="0"/>
        <v>-62795</v>
      </c>
      <c r="J27" s="42">
        <v>62795</v>
      </c>
      <c r="K27" s="43">
        <f t="shared" si="3"/>
        <v>0</v>
      </c>
      <c r="L27" s="7"/>
    </row>
    <row r="28" spans="1:12" ht="16.2" thickBot="1" x14ac:dyDescent="0.35">
      <c r="A28" s="31">
        <f t="shared" si="4"/>
        <v>37064</v>
      </c>
      <c r="B28" s="38">
        <v>-2035</v>
      </c>
      <c r="C28" s="45"/>
      <c r="D28" s="32">
        <f t="shared" si="1"/>
        <v>-2035</v>
      </c>
      <c r="E28" s="39">
        <v>2135</v>
      </c>
      <c r="F28" s="59">
        <f t="shared" si="2"/>
        <v>100</v>
      </c>
      <c r="G28" s="41">
        <v>-104675</v>
      </c>
      <c r="H28" s="6"/>
      <c r="I28" s="6">
        <f t="shared" si="0"/>
        <v>-104675</v>
      </c>
      <c r="J28" s="42">
        <v>109175</v>
      </c>
      <c r="K28" s="43">
        <f t="shared" si="3"/>
        <v>4500</v>
      </c>
      <c r="L28" s="7" t="s">
        <v>13</v>
      </c>
    </row>
    <row r="29" spans="1:12" ht="16.2" thickBot="1" x14ac:dyDescent="0.35">
      <c r="A29" s="31">
        <f t="shared" si="4"/>
        <v>37065</v>
      </c>
      <c r="B29" s="38">
        <v>-3308</v>
      </c>
      <c r="C29" s="45"/>
      <c r="D29" s="32">
        <f t="shared" si="1"/>
        <v>-3308</v>
      </c>
      <c r="E29" s="39">
        <v>3308</v>
      </c>
      <c r="F29" s="59">
        <f t="shared" si="2"/>
        <v>0</v>
      </c>
      <c r="G29" s="41">
        <v>-132245</v>
      </c>
      <c r="H29" s="6"/>
      <c r="I29" s="6">
        <f t="shared" si="0"/>
        <v>-132245</v>
      </c>
      <c r="J29" s="42">
        <v>132245</v>
      </c>
      <c r="K29" s="43">
        <f t="shared" si="3"/>
        <v>0</v>
      </c>
      <c r="L29" s="7"/>
    </row>
    <row r="30" spans="1:12" ht="16.2" thickBot="1" x14ac:dyDescent="0.35">
      <c r="A30" s="31">
        <f t="shared" si="4"/>
        <v>37066</v>
      </c>
      <c r="B30" s="38">
        <v>-2516</v>
      </c>
      <c r="C30" s="45"/>
      <c r="D30" s="32">
        <f t="shared" si="1"/>
        <v>-2516</v>
      </c>
      <c r="E30" s="39">
        <v>2526</v>
      </c>
      <c r="F30" s="59">
        <f t="shared" si="2"/>
        <v>10</v>
      </c>
      <c r="G30" s="41">
        <v>-85855</v>
      </c>
      <c r="H30" s="6"/>
      <c r="I30" s="6">
        <f t="shared" si="0"/>
        <v>-85855</v>
      </c>
      <c r="J30" s="42">
        <v>86355</v>
      </c>
      <c r="K30" s="43">
        <f t="shared" si="3"/>
        <v>500</v>
      </c>
      <c r="L30" s="7" t="s">
        <v>13</v>
      </c>
    </row>
    <row r="31" spans="1:12" ht="16.2" thickBot="1" x14ac:dyDescent="0.35">
      <c r="A31" s="31">
        <f t="shared" si="4"/>
        <v>37067</v>
      </c>
      <c r="B31" s="38">
        <v>-2195</v>
      </c>
      <c r="C31" s="45"/>
      <c r="D31" s="32">
        <f t="shared" si="1"/>
        <v>-2195</v>
      </c>
      <c r="E31" s="39">
        <v>2195</v>
      </c>
      <c r="F31" s="59">
        <f t="shared" si="2"/>
        <v>0</v>
      </c>
      <c r="G31" s="41">
        <v>-85196</v>
      </c>
      <c r="H31" s="6"/>
      <c r="I31" s="6">
        <f t="shared" si="0"/>
        <v>-85196</v>
      </c>
      <c r="J31" s="42">
        <v>85196</v>
      </c>
      <c r="K31" s="43">
        <f t="shared" si="3"/>
        <v>0</v>
      </c>
      <c r="L31" s="7"/>
    </row>
    <row r="32" spans="1:12" ht="16.2" thickBot="1" x14ac:dyDescent="0.35">
      <c r="A32" s="31">
        <f t="shared" si="4"/>
        <v>37068</v>
      </c>
      <c r="B32" s="38">
        <v>-2675</v>
      </c>
      <c r="C32" s="45"/>
      <c r="D32" s="32">
        <f t="shared" si="1"/>
        <v>-2675</v>
      </c>
      <c r="E32" s="39">
        <v>2600</v>
      </c>
      <c r="F32" s="59">
        <f t="shared" si="2"/>
        <v>-75</v>
      </c>
      <c r="G32" s="41">
        <v>-73820</v>
      </c>
      <c r="H32" s="6"/>
      <c r="I32" s="6">
        <f t="shared" si="0"/>
        <v>-73820</v>
      </c>
      <c r="J32" s="42">
        <v>74795</v>
      </c>
      <c r="K32" s="43">
        <f t="shared" si="3"/>
        <v>975</v>
      </c>
      <c r="L32" s="7"/>
    </row>
    <row r="33" spans="1:12" ht="16.2" thickBot="1" x14ac:dyDescent="0.35">
      <c r="A33" s="31">
        <f t="shared" si="4"/>
        <v>37069</v>
      </c>
      <c r="B33" s="38">
        <v>-2665</v>
      </c>
      <c r="C33" s="45"/>
      <c r="D33" s="32">
        <f t="shared" si="1"/>
        <v>-2665</v>
      </c>
      <c r="E33" s="39">
        <v>2665</v>
      </c>
      <c r="F33" s="59">
        <f t="shared" si="2"/>
        <v>0</v>
      </c>
      <c r="G33" s="41">
        <v>-85646</v>
      </c>
      <c r="H33" s="6"/>
      <c r="I33" s="6">
        <f t="shared" si="0"/>
        <v>-85646</v>
      </c>
      <c r="J33" s="42">
        <v>85646</v>
      </c>
      <c r="K33" s="43">
        <f t="shared" si="3"/>
        <v>0</v>
      </c>
    </row>
    <row r="34" spans="1:12" ht="16.2" thickBot="1" x14ac:dyDescent="0.35">
      <c r="A34" s="31">
        <f t="shared" si="4"/>
        <v>37070</v>
      </c>
      <c r="B34" s="38">
        <v>-2354</v>
      </c>
      <c r="C34" s="45"/>
      <c r="D34" s="32">
        <f t="shared" si="1"/>
        <v>-2354</v>
      </c>
      <c r="E34" s="39">
        <v>2354</v>
      </c>
      <c r="F34" s="59">
        <f t="shared" si="2"/>
        <v>0</v>
      </c>
      <c r="G34" s="41">
        <v>-82085</v>
      </c>
      <c r="H34" s="6"/>
      <c r="I34" s="6">
        <f t="shared" si="0"/>
        <v>-82085</v>
      </c>
      <c r="J34" s="42">
        <v>82085</v>
      </c>
      <c r="K34" s="43">
        <f t="shared" si="3"/>
        <v>0</v>
      </c>
    </row>
    <row r="35" spans="1:12" ht="16.2" thickBot="1" x14ac:dyDescent="0.35">
      <c r="A35" s="31">
        <f t="shared" si="4"/>
        <v>37071</v>
      </c>
      <c r="B35" s="38">
        <v>-2860</v>
      </c>
      <c r="C35" s="45"/>
      <c r="D35" s="32">
        <f t="shared" si="1"/>
        <v>-2860</v>
      </c>
      <c r="E35" s="39">
        <v>2860</v>
      </c>
      <c r="F35" s="59">
        <f t="shared" si="2"/>
        <v>0</v>
      </c>
      <c r="G35" s="41">
        <v>-110930</v>
      </c>
      <c r="H35" s="6"/>
      <c r="I35" s="6">
        <f t="shared" si="0"/>
        <v>-110930</v>
      </c>
      <c r="J35" s="42">
        <v>110930</v>
      </c>
      <c r="K35" s="43">
        <f t="shared" si="3"/>
        <v>0</v>
      </c>
      <c r="L35" s="7"/>
    </row>
    <row r="36" spans="1:12" ht="16.2" thickBot="1" x14ac:dyDescent="0.35">
      <c r="A36" s="31">
        <f t="shared" si="4"/>
        <v>37072</v>
      </c>
      <c r="B36" s="50">
        <v>-3395</v>
      </c>
      <c r="C36" s="45"/>
      <c r="D36" s="32">
        <f t="shared" si="1"/>
        <v>-3395</v>
      </c>
      <c r="E36" s="39">
        <v>3395</v>
      </c>
      <c r="F36" s="59">
        <f t="shared" si="2"/>
        <v>0</v>
      </c>
      <c r="G36" s="41">
        <v>-129875</v>
      </c>
      <c r="H36" s="6"/>
      <c r="I36" s="6">
        <f t="shared" si="0"/>
        <v>-129875</v>
      </c>
      <c r="J36" s="42">
        <v>129875</v>
      </c>
      <c r="K36" s="43">
        <f t="shared" si="3"/>
        <v>0</v>
      </c>
      <c r="L36" s="7"/>
    </row>
    <row r="37" spans="1:12" ht="16.2" thickBot="1" x14ac:dyDescent="0.35">
      <c r="A37" s="31">
        <f t="shared" si="4"/>
        <v>37073</v>
      </c>
      <c r="B37" s="51"/>
      <c r="C37" s="52"/>
      <c r="D37" s="32">
        <f t="shared" si="1"/>
        <v>0</v>
      </c>
      <c r="E37" s="53"/>
      <c r="F37" s="59">
        <f t="shared" si="2"/>
        <v>0</v>
      </c>
      <c r="G37" s="54"/>
      <c r="H37" s="6"/>
      <c r="I37" s="6"/>
      <c r="J37" s="42"/>
      <c r="K37" s="43">
        <f t="shared" si="3"/>
        <v>0</v>
      </c>
      <c r="L37" s="7"/>
    </row>
    <row r="38" spans="1:12" ht="16.2" thickTop="1" thickBot="1" x14ac:dyDescent="0.3">
      <c r="A38" s="2" t="s">
        <v>8</v>
      </c>
      <c r="B38" s="9">
        <f>SUM(B7:B37)</f>
        <v>-70087</v>
      </c>
      <c r="C38" s="10">
        <f>SUM(C7:C35)</f>
        <v>0</v>
      </c>
      <c r="D38" s="11">
        <f>SUM(D7:D37)</f>
        <v>-70087</v>
      </c>
      <c r="E38" s="12"/>
      <c r="F38" s="60">
        <f>SUM(F7:F35)</f>
        <v>-3171</v>
      </c>
      <c r="G38" s="13">
        <f>SUM(G7:G37)</f>
        <v>-2992048</v>
      </c>
      <c r="H38" s="14">
        <f>SUM(H7:H35)</f>
        <v>0</v>
      </c>
      <c r="I38" s="14">
        <f>SUM(I7:I37)</f>
        <v>-2992048</v>
      </c>
      <c r="J38" s="15"/>
      <c r="K38" s="16">
        <f>SUM(K7:K37)</f>
        <v>-594736</v>
      </c>
    </row>
    <row r="39" spans="1:12" ht="15.6" thickTop="1" x14ac:dyDescent="0.25">
      <c r="B39" s="3"/>
      <c r="C39" s="3"/>
      <c r="F39" s="3"/>
    </row>
    <row r="40" spans="1:12" ht="15.6" x14ac:dyDescent="0.3">
      <c r="A40" s="33"/>
      <c r="B40" s="33"/>
      <c r="C40" s="34"/>
      <c r="D40" s="35"/>
    </row>
  </sheetData>
  <phoneticPr fontId="0" type="noConversion"/>
  <pageMargins left="0.17" right="0.23" top="1" bottom="1" header="0.5" footer="0.5"/>
  <pageSetup scale="50" orientation="landscape" verticalDpi="300" r:id="rId1"/>
  <headerFooter alignWithMargins="0">
    <oddFooter xml:space="preserve">&amp;C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60" workbookViewId="0"/>
  </sheetViews>
  <sheetFormatPr defaultRowHeight="13.2" x14ac:dyDescent="0.25"/>
  <cols>
    <col min="1" max="1" width="15.88671875" customWidth="1"/>
    <col min="2" max="2" width="15.6640625" customWidth="1"/>
    <col min="3" max="3" width="17.6640625" customWidth="1"/>
    <col min="4" max="4" width="15.6640625" customWidth="1"/>
    <col min="5" max="5" width="19" bestFit="1" customWidth="1"/>
    <col min="6" max="6" width="20.109375" customWidth="1"/>
    <col min="7" max="7" width="21.5546875" bestFit="1" customWidth="1"/>
    <col min="8" max="8" width="23.5546875" bestFit="1" customWidth="1"/>
    <col min="9" max="9" width="20.44140625" bestFit="1" customWidth="1"/>
    <col min="10" max="10" width="21.33203125" bestFit="1" customWidth="1"/>
    <col min="11" max="11" width="23" customWidth="1"/>
    <col min="12" max="13" width="15.6640625" customWidth="1"/>
  </cols>
  <sheetData>
    <row r="1" spans="1:11" s="2" customFormat="1" ht="15.6" x14ac:dyDescent="0.3">
      <c r="A1" s="1" t="s">
        <v>0</v>
      </c>
      <c r="F1" s="37">
        <f ca="1">NOW()</f>
        <v>37074.679594560184</v>
      </c>
    </row>
    <row r="2" spans="1:11" s="2" customFormat="1" ht="15.6" x14ac:dyDescent="0.3">
      <c r="A2" s="1" t="s">
        <v>10</v>
      </c>
    </row>
    <row r="3" spans="1:11" s="2" customFormat="1" ht="15.6" x14ac:dyDescent="0.3">
      <c r="A3" s="4">
        <v>37012</v>
      </c>
    </row>
    <row r="4" spans="1:11" s="2" customFormat="1" ht="15" x14ac:dyDescent="0.25"/>
    <row r="5" spans="1:11" s="1" customFormat="1" ht="15.6" x14ac:dyDescent="0.3">
      <c r="A5" s="17"/>
      <c r="B5" s="18" t="s">
        <v>6</v>
      </c>
      <c r="C5" s="17" t="s">
        <v>11</v>
      </c>
      <c r="D5" s="17"/>
      <c r="E5" s="22" t="s">
        <v>6</v>
      </c>
      <c r="F5" s="21" t="s">
        <v>6</v>
      </c>
      <c r="G5" s="18" t="s">
        <v>7</v>
      </c>
      <c r="H5" s="17" t="s">
        <v>12</v>
      </c>
      <c r="I5" s="17" t="s">
        <v>7</v>
      </c>
      <c r="J5" s="22" t="s">
        <v>7</v>
      </c>
      <c r="K5" s="21" t="s">
        <v>7</v>
      </c>
    </row>
    <row r="6" spans="1:11" s="1" customFormat="1" ht="51" customHeight="1" thickBot="1" x14ac:dyDescent="0.35">
      <c r="A6" s="23" t="s">
        <v>2</v>
      </c>
      <c r="B6" s="24" t="s">
        <v>3</v>
      </c>
      <c r="C6" s="25"/>
      <c r="D6" s="25" t="s">
        <v>9</v>
      </c>
      <c r="E6" s="30" t="s">
        <v>4</v>
      </c>
      <c r="F6" s="28" t="s">
        <v>5</v>
      </c>
      <c r="G6" s="29" t="s">
        <v>3</v>
      </c>
      <c r="H6" s="25"/>
      <c r="I6" s="25" t="s">
        <v>9</v>
      </c>
      <c r="J6" s="30" t="s">
        <v>4</v>
      </c>
      <c r="K6" s="28" t="s">
        <v>5</v>
      </c>
    </row>
    <row r="7" spans="1:11" s="7" customFormat="1" ht="16.2" thickBot="1" x14ac:dyDescent="0.35">
      <c r="A7" s="31">
        <v>37043</v>
      </c>
      <c r="B7" s="38">
        <v>4408</v>
      </c>
      <c r="C7" s="44"/>
      <c r="D7" s="5">
        <f>SUM(B7:C7)</f>
        <v>4408</v>
      </c>
      <c r="E7" s="39">
        <v>-2840</v>
      </c>
      <c r="F7" s="40">
        <f>+B7+E7</f>
        <v>1568</v>
      </c>
      <c r="G7" s="41">
        <v>947622.08</v>
      </c>
      <c r="H7" s="6"/>
      <c r="I7" s="6">
        <f>SUM(G7:H7)</f>
        <v>947622.08</v>
      </c>
      <c r="J7" s="42">
        <v>-536320</v>
      </c>
      <c r="K7" s="43">
        <f>+I7+J7</f>
        <v>411302.07999999996</v>
      </c>
    </row>
    <row r="8" spans="1:11" s="7" customFormat="1" ht="16.2" thickBot="1" x14ac:dyDescent="0.35">
      <c r="A8" s="31">
        <f>+A7+1</f>
        <v>37044</v>
      </c>
      <c r="B8" s="38">
        <v>1904</v>
      </c>
      <c r="C8" s="45"/>
      <c r="D8" s="5">
        <f t="shared" ref="D8:D37" si="0">SUM(B8:C8)</f>
        <v>1904</v>
      </c>
      <c r="E8" s="39">
        <v>-1520</v>
      </c>
      <c r="F8" s="40">
        <f t="shared" ref="F8:F37" si="1">+B8+E8</f>
        <v>384</v>
      </c>
      <c r="G8" s="41">
        <v>217647.04</v>
      </c>
      <c r="H8" s="6"/>
      <c r="I8" s="6">
        <f t="shared" ref="I8:I35" si="2">SUM(G8:H8)</f>
        <v>217647.04</v>
      </c>
      <c r="J8" s="42">
        <v>-148120</v>
      </c>
      <c r="K8" s="43">
        <f t="shared" ref="K8:K37" si="3">+I8+J8</f>
        <v>69527.040000000008</v>
      </c>
    </row>
    <row r="9" spans="1:11" s="7" customFormat="1" ht="16.2" thickBot="1" x14ac:dyDescent="0.35">
      <c r="A9" s="31">
        <f t="shared" ref="A9:A37" si="4">+A8+1</f>
        <v>37045</v>
      </c>
      <c r="B9" s="38">
        <v>0</v>
      </c>
      <c r="C9" s="45"/>
      <c r="D9" s="5">
        <f t="shared" si="0"/>
        <v>0</v>
      </c>
      <c r="E9" s="39"/>
      <c r="F9" s="40">
        <f t="shared" si="1"/>
        <v>0</v>
      </c>
      <c r="G9" s="41">
        <v>0</v>
      </c>
      <c r="H9" s="6"/>
      <c r="I9" s="6">
        <f t="shared" si="2"/>
        <v>0</v>
      </c>
      <c r="J9" s="42"/>
      <c r="K9" s="43">
        <f t="shared" si="3"/>
        <v>0</v>
      </c>
    </row>
    <row r="10" spans="1:11" s="7" customFormat="1" ht="16.2" thickBot="1" x14ac:dyDescent="0.35">
      <c r="A10" s="31">
        <f t="shared" si="4"/>
        <v>37046</v>
      </c>
      <c r="B10" s="38">
        <v>2669</v>
      </c>
      <c r="C10" s="45"/>
      <c r="D10" s="5">
        <f t="shared" si="0"/>
        <v>2669</v>
      </c>
      <c r="E10" s="39">
        <v>-1885</v>
      </c>
      <c r="F10" s="40">
        <f t="shared" si="1"/>
        <v>784</v>
      </c>
      <c r="G10" s="41">
        <v>386681</v>
      </c>
      <c r="H10" s="6"/>
      <c r="I10" s="6">
        <f t="shared" si="2"/>
        <v>386681</v>
      </c>
      <c r="J10" s="42">
        <v>-226745</v>
      </c>
      <c r="K10" s="43">
        <f t="shared" si="3"/>
        <v>159936</v>
      </c>
    </row>
    <row r="11" spans="1:11" s="7" customFormat="1" ht="16.2" thickBot="1" x14ac:dyDescent="0.35">
      <c r="A11" s="31">
        <f t="shared" si="4"/>
        <v>37047</v>
      </c>
      <c r="B11" s="38">
        <v>966</v>
      </c>
      <c r="C11" s="45"/>
      <c r="D11" s="5">
        <f t="shared" si="0"/>
        <v>966</v>
      </c>
      <c r="E11" s="39">
        <v>-960</v>
      </c>
      <c r="F11" s="40">
        <f t="shared" si="1"/>
        <v>6</v>
      </c>
      <c r="G11" s="41">
        <v>69360</v>
      </c>
      <c r="H11" s="6"/>
      <c r="I11" s="6">
        <f t="shared" si="2"/>
        <v>69360</v>
      </c>
      <c r="J11" s="42">
        <v>-69120</v>
      </c>
      <c r="K11" s="43">
        <f t="shared" si="3"/>
        <v>240</v>
      </c>
    </row>
    <row r="12" spans="1:11" s="7" customFormat="1" ht="16.2" thickBot="1" x14ac:dyDescent="0.35">
      <c r="A12" s="31">
        <f t="shared" si="4"/>
        <v>37048</v>
      </c>
      <c r="B12" s="38">
        <v>993</v>
      </c>
      <c r="C12" s="45"/>
      <c r="D12" s="5">
        <f t="shared" si="0"/>
        <v>993</v>
      </c>
      <c r="E12" s="39">
        <v>-993</v>
      </c>
      <c r="F12" s="40">
        <f t="shared" si="1"/>
        <v>0</v>
      </c>
      <c r="G12" s="41">
        <v>71100</v>
      </c>
      <c r="H12" s="6"/>
      <c r="I12" s="6">
        <f t="shared" si="2"/>
        <v>71100</v>
      </c>
      <c r="J12" s="42">
        <v>-69120</v>
      </c>
      <c r="K12" s="43">
        <f t="shared" si="3"/>
        <v>1980</v>
      </c>
    </row>
    <row r="13" spans="1:11" s="7" customFormat="1" ht="16.2" thickBot="1" x14ac:dyDescent="0.35">
      <c r="A13" s="31">
        <f t="shared" si="4"/>
        <v>37049</v>
      </c>
      <c r="B13" s="38">
        <v>1098</v>
      </c>
      <c r="C13" s="45"/>
      <c r="D13" s="5">
        <f t="shared" si="0"/>
        <v>1098</v>
      </c>
      <c r="E13" s="39"/>
      <c r="F13" s="40">
        <f t="shared" si="1"/>
        <v>1098</v>
      </c>
      <c r="G13" s="41">
        <v>83825</v>
      </c>
      <c r="H13" s="6"/>
      <c r="I13" s="6">
        <f t="shared" si="2"/>
        <v>83825</v>
      </c>
      <c r="J13" s="42"/>
      <c r="K13" s="43">
        <f t="shared" si="3"/>
        <v>83825</v>
      </c>
    </row>
    <row r="14" spans="1:11" s="7" customFormat="1" ht="16.2" thickBot="1" x14ac:dyDescent="0.35">
      <c r="A14" s="31">
        <f t="shared" si="4"/>
        <v>37050</v>
      </c>
      <c r="B14" s="38">
        <v>960</v>
      </c>
      <c r="C14" s="45"/>
      <c r="D14" s="5">
        <f t="shared" si="0"/>
        <v>960</v>
      </c>
      <c r="E14" s="39">
        <v>-960</v>
      </c>
      <c r="F14" s="40">
        <f t="shared" si="1"/>
        <v>0</v>
      </c>
      <c r="G14" s="41">
        <v>69120</v>
      </c>
      <c r="H14" s="6"/>
      <c r="I14" s="6">
        <f t="shared" si="2"/>
        <v>69120</v>
      </c>
      <c r="J14" s="42">
        <v>-69120</v>
      </c>
      <c r="K14" s="43">
        <f t="shared" si="3"/>
        <v>0</v>
      </c>
    </row>
    <row r="15" spans="1:11" s="7" customFormat="1" ht="16.2" thickBot="1" x14ac:dyDescent="0.35">
      <c r="A15" s="31">
        <f t="shared" si="4"/>
        <v>37051</v>
      </c>
      <c r="B15" s="38">
        <v>960</v>
      </c>
      <c r="C15" s="45"/>
      <c r="D15" s="5">
        <f t="shared" si="0"/>
        <v>960</v>
      </c>
      <c r="E15" s="39">
        <v>-960</v>
      </c>
      <c r="F15" s="40">
        <f t="shared" si="1"/>
        <v>0</v>
      </c>
      <c r="G15" s="41">
        <v>69120</v>
      </c>
      <c r="H15" s="6"/>
      <c r="I15" s="6">
        <f t="shared" si="2"/>
        <v>69120</v>
      </c>
      <c r="J15" s="42">
        <v>-69120</v>
      </c>
      <c r="K15" s="43">
        <f t="shared" si="3"/>
        <v>0</v>
      </c>
    </row>
    <row r="16" spans="1:11" s="7" customFormat="1" ht="16.2" thickBot="1" x14ac:dyDescent="0.35">
      <c r="A16" s="31">
        <f t="shared" si="4"/>
        <v>37052</v>
      </c>
      <c r="B16" s="38">
        <v>0</v>
      </c>
      <c r="C16" s="45"/>
      <c r="D16" s="5">
        <f t="shared" si="0"/>
        <v>0</v>
      </c>
      <c r="E16" s="39"/>
      <c r="F16" s="40">
        <f t="shared" si="1"/>
        <v>0</v>
      </c>
      <c r="G16" s="41">
        <v>0</v>
      </c>
      <c r="H16" s="6"/>
      <c r="I16" s="6">
        <f t="shared" si="2"/>
        <v>0</v>
      </c>
      <c r="J16" s="42"/>
      <c r="K16" s="43">
        <f t="shared" si="3"/>
        <v>0</v>
      </c>
    </row>
    <row r="17" spans="1:12" s="7" customFormat="1" ht="16.2" thickBot="1" x14ac:dyDescent="0.35">
      <c r="A17" s="31">
        <f t="shared" si="4"/>
        <v>37053</v>
      </c>
      <c r="B17" s="38">
        <v>1010</v>
      </c>
      <c r="C17" s="45"/>
      <c r="D17" s="5">
        <f t="shared" si="0"/>
        <v>1010</v>
      </c>
      <c r="E17" s="39">
        <v>-1010</v>
      </c>
      <c r="F17" s="40">
        <f t="shared" si="1"/>
        <v>0</v>
      </c>
      <c r="G17" s="41">
        <v>74370</v>
      </c>
      <c r="H17" s="6"/>
      <c r="I17" s="6">
        <f t="shared" si="2"/>
        <v>74370</v>
      </c>
      <c r="J17" s="42">
        <v>-74370</v>
      </c>
      <c r="K17" s="43">
        <f t="shared" si="3"/>
        <v>0</v>
      </c>
    </row>
    <row r="18" spans="1:12" s="7" customFormat="1" ht="16.2" thickBot="1" x14ac:dyDescent="0.35">
      <c r="A18" s="31">
        <f t="shared" si="4"/>
        <v>37054</v>
      </c>
      <c r="B18" s="38">
        <v>1010</v>
      </c>
      <c r="C18" s="45"/>
      <c r="D18" s="5">
        <f t="shared" si="0"/>
        <v>1010</v>
      </c>
      <c r="E18" s="39">
        <v>-1010</v>
      </c>
      <c r="F18" s="40">
        <f t="shared" si="1"/>
        <v>0</v>
      </c>
      <c r="G18" s="41">
        <v>72370</v>
      </c>
      <c r="H18" s="6"/>
      <c r="I18" s="6">
        <f t="shared" si="2"/>
        <v>72370</v>
      </c>
      <c r="J18" s="42">
        <v>-72370</v>
      </c>
      <c r="K18" s="43">
        <f t="shared" si="3"/>
        <v>0</v>
      </c>
    </row>
    <row r="19" spans="1:12" s="7" customFormat="1" ht="16.2" thickBot="1" x14ac:dyDescent="0.35">
      <c r="A19" s="31">
        <f t="shared" si="4"/>
        <v>37055</v>
      </c>
      <c r="B19" s="38">
        <v>985</v>
      </c>
      <c r="C19" s="45"/>
      <c r="D19" s="5">
        <f t="shared" si="0"/>
        <v>985</v>
      </c>
      <c r="E19" s="39">
        <v>-985</v>
      </c>
      <c r="F19" s="40">
        <f t="shared" si="1"/>
        <v>0</v>
      </c>
      <c r="G19" s="41">
        <v>70745</v>
      </c>
      <c r="H19" s="6"/>
      <c r="I19" s="6">
        <f t="shared" si="2"/>
        <v>70745</v>
      </c>
      <c r="J19" s="42">
        <v>-70745</v>
      </c>
      <c r="K19" s="43">
        <f t="shared" si="3"/>
        <v>0</v>
      </c>
    </row>
    <row r="20" spans="1:12" s="7" customFormat="1" ht="16.2" thickBot="1" x14ac:dyDescent="0.35">
      <c r="A20" s="31">
        <f t="shared" si="4"/>
        <v>37056</v>
      </c>
      <c r="B20" s="38">
        <v>985</v>
      </c>
      <c r="C20" s="45"/>
      <c r="D20" s="5">
        <f t="shared" si="0"/>
        <v>985</v>
      </c>
      <c r="E20" s="39">
        <v>-985</v>
      </c>
      <c r="F20" s="40">
        <f t="shared" si="1"/>
        <v>0</v>
      </c>
      <c r="G20" s="41">
        <v>70745</v>
      </c>
      <c r="H20" s="6"/>
      <c r="I20" s="6">
        <f t="shared" si="2"/>
        <v>70745</v>
      </c>
      <c r="J20" s="42">
        <v>-70745</v>
      </c>
      <c r="K20" s="43">
        <f t="shared" si="3"/>
        <v>0</v>
      </c>
    </row>
    <row r="21" spans="1:12" s="7" customFormat="1" ht="16.5" customHeight="1" thickBot="1" x14ac:dyDescent="0.35">
      <c r="A21" s="31">
        <f t="shared" si="4"/>
        <v>37057</v>
      </c>
      <c r="B21" s="38">
        <v>1085</v>
      </c>
      <c r="C21" s="45"/>
      <c r="D21" s="5">
        <f t="shared" si="0"/>
        <v>1085</v>
      </c>
      <c r="E21" s="46">
        <v>-1085</v>
      </c>
      <c r="F21" s="40">
        <f t="shared" si="1"/>
        <v>0</v>
      </c>
      <c r="G21" s="41">
        <v>78870</v>
      </c>
      <c r="H21" s="6"/>
      <c r="I21" s="6">
        <f t="shared" si="2"/>
        <v>78870</v>
      </c>
      <c r="J21" s="42">
        <v>-78870</v>
      </c>
      <c r="K21" s="43">
        <f t="shared" si="3"/>
        <v>0</v>
      </c>
    </row>
    <row r="22" spans="1:12" s="7" customFormat="1" ht="16.2" thickBot="1" x14ac:dyDescent="0.35">
      <c r="A22" s="31">
        <f t="shared" si="4"/>
        <v>37058</v>
      </c>
      <c r="B22" s="38">
        <v>960</v>
      </c>
      <c r="C22" s="45"/>
      <c r="D22" s="5">
        <f t="shared" si="0"/>
        <v>960</v>
      </c>
      <c r="E22" s="46">
        <v>-960</v>
      </c>
      <c r="F22" s="40">
        <f t="shared" si="1"/>
        <v>0</v>
      </c>
      <c r="G22" s="41">
        <v>69120</v>
      </c>
      <c r="H22" s="6"/>
      <c r="I22" s="6">
        <f t="shared" si="2"/>
        <v>69120</v>
      </c>
      <c r="J22" s="42">
        <v>-69120</v>
      </c>
      <c r="K22" s="43">
        <f t="shared" si="3"/>
        <v>0</v>
      </c>
    </row>
    <row r="23" spans="1:12" s="7" customFormat="1" ht="16.2" thickBot="1" x14ac:dyDescent="0.35">
      <c r="A23" s="31">
        <f t="shared" si="4"/>
        <v>37059</v>
      </c>
      <c r="B23" s="38">
        <v>0</v>
      </c>
      <c r="C23" s="45"/>
      <c r="D23" s="5">
        <f t="shared" si="0"/>
        <v>0</v>
      </c>
      <c r="E23" s="46"/>
      <c r="F23" s="40">
        <f t="shared" si="1"/>
        <v>0</v>
      </c>
      <c r="G23" s="41">
        <v>0</v>
      </c>
      <c r="H23" s="6"/>
      <c r="I23" s="6">
        <f t="shared" si="2"/>
        <v>0</v>
      </c>
      <c r="J23" s="42"/>
      <c r="K23" s="43">
        <f t="shared" si="3"/>
        <v>0</v>
      </c>
    </row>
    <row r="24" spans="1:12" s="7" customFormat="1" ht="16.2" thickBot="1" x14ac:dyDescent="0.35">
      <c r="A24" s="31">
        <f t="shared" si="4"/>
        <v>37060</v>
      </c>
      <c r="B24" s="38">
        <v>960</v>
      </c>
      <c r="C24" s="45"/>
      <c r="D24" s="5">
        <f t="shared" si="0"/>
        <v>960</v>
      </c>
      <c r="E24" s="46">
        <v>-960</v>
      </c>
      <c r="F24" s="40">
        <f t="shared" si="1"/>
        <v>0</v>
      </c>
      <c r="G24" s="41">
        <v>69120</v>
      </c>
      <c r="H24" s="6"/>
      <c r="I24" s="6">
        <f t="shared" si="2"/>
        <v>69120</v>
      </c>
      <c r="J24" s="42">
        <v>-69120</v>
      </c>
      <c r="K24" s="43">
        <f t="shared" si="3"/>
        <v>0</v>
      </c>
    </row>
    <row r="25" spans="1:12" s="7" customFormat="1" ht="16.2" thickBot="1" x14ac:dyDescent="0.35">
      <c r="A25" s="31">
        <f t="shared" si="4"/>
        <v>37061</v>
      </c>
      <c r="B25" s="38">
        <v>1115</v>
      </c>
      <c r="C25" s="45"/>
      <c r="D25" s="5">
        <f t="shared" si="0"/>
        <v>1115</v>
      </c>
      <c r="E25" s="46">
        <v>-1115</v>
      </c>
      <c r="F25" s="40">
        <f t="shared" si="1"/>
        <v>0</v>
      </c>
      <c r="G25" s="41">
        <v>93120</v>
      </c>
      <c r="H25" s="6"/>
      <c r="I25" s="6">
        <f t="shared" si="2"/>
        <v>93120</v>
      </c>
      <c r="J25" s="42">
        <v>-93120</v>
      </c>
      <c r="K25" s="43">
        <f t="shared" si="3"/>
        <v>0</v>
      </c>
    </row>
    <row r="26" spans="1:12" s="7" customFormat="1" ht="16.2" thickBot="1" x14ac:dyDescent="0.35">
      <c r="A26" s="31">
        <f t="shared" si="4"/>
        <v>37062</v>
      </c>
      <c r="B26" s="38">
        <v>1163</v>
      </c>
      <c r="C26" s="45"/>
      <c r="D26" s="5">
        <f t="shared" si="0"/>
        <v>1163</v>
      </c>
      <c r="E26" s="46">
        <v>-1163</v>
      </c>
      <c r="F26" s="40">
        <f t="shared" si="1"/>
        <v>0</v>
      </c>
      <c r="G26" s="41">
        <v>87844</v>
      </c>
      <c r="H26" s="6"/>
      <c r="I26" s="6">
        <f t="shared" si="2"/>
        <v>87844</v>
      </c>
      <c r="J26" s="42">
        <v>-87844</v>
      </c>
      <c r="K26" s="43">
        <f t="shared" si="3"/>
        <v>0</v>
      </c>
    </row>
    <row r="27" spans="1:12" s="7" customFormat="1" ht="16.2" thickBot="1" x14ac:dyDescent="0.35">
      <c r="A27" s="31">
        <f t="shared" si="4"/>
        <v>37063</v>
      </c>
      <c r="B27" s="38">
        <v>1040</v>
      </c>
      <c r="C27" s="45"/>
      <c r="D27" s="5">
        <f t="shared" si="0"/>
        <v>1040</v>
      </c>
      <c r="E27" s="46">
        <v>-1040</v>
      </c>
      <c r="F27" s="40">
        <f t="shared" si="1"/>
        <v>0</v>
      </c>
      <c r="G27" s="41">
        <v>78320</v>
      </c>
      <c r="H27" s="6"/>
      <c r="I27" s="6">
        <f t="shared" si="2"/>
        <v>78320</v>
      </c>
      <c r="J27" s="42">
        <v>-78320</v>
      </c>
      <c r="K27" s="43">
        <f t="shared" si="3"/>
        <v>0</v>
      </c>
    </row>
    <row r="28" spans="1:12" s="7" customFormat="1" ht="16.2" thickBot="1" x14ac:dyDescent="0.35">
      <c r="A28" s="31">
        <f t="shared" si="4"/>
        <v>37064</v>
      </c>
      <c r="B28" s="38">
        <v>1410</v>
      </c>
      <c r="C28" s="45"/>
      <c r="D28" s="5">
        <f t="shared" si="0"/>
        <v>1410</v>
      </c>
      <c r="E28" s="46">
        <v>-1510</v>
      </c>
      <c r="F28" s="40">
        <f t="shared" si="1"/>
        <v>-100</v>
      </c>
      <c r="G28" s="41">
        <v>90120</v>
      </c>
      <c r="H28" s="6"/>
      <c r="I28" s="6">
        <f t="shared" si="2"/>
        <v>90120</v>
      </c>
      <c r="J28" s="42">
        <v>-94120</v>
      </c>
      <c r="K28" s="43">
        <f t="shared" si="3"/>
        <v>-4000</v>
      </c>
      <c r="L28" s="7" t="s">
        <v>13</v>
      </c>
    </row>
    <row r="29" spans="1:12" s="7" customFormat="1" ht="16.2" thickBot="1" x14ac:dyDescent="0.35">
      <c r="A29" s="31">
        <f t="shared" si="4"/>
        <v>37065</v>
      </c>
      <c r="B29" s="64">
        <v>1460</v>
      </c>
      <c r="C29" s="45"/>
      <c r="D29" s="5">
        <f t="shared" si="0"/>
        <v>1460</v>
      </c>
      <c r="E29" s="46">
        <v>-1460</v>
      </c>
      <c r="F29" s="40">
        <f t="shared" si="1"/>
        <v>0</v>
      </c>
      <c r="G29" s="41">
        <v>91870</v>
      </c>
      <c r="H29" s="6"/>
      <c r="I29" s="6">
        <f t="shared" si="2"/>
        <v>91870</v>
      </c>
      <c r="J29" s="42">
        <v>-91870</v>
      </c>
      <c r="K29" s="43">
        <f t="shared" si="3"/>
        <v>0</v>
      </c>
    </row>
    <row r="30" spans="1:12" s="7" customFormat="1" ht="16.2" thickBot="1" x14ac:dyDescent="0.35">
      <c r="A30" s="31">
        <f t="shared" si="4"/>
        <v>37066</v>
      </c>
      <c r="B30" s="62">
        <v>0</v>
      </c>
      <c r="C30" s="45"/>
      <c r="D30" s="5">
        <f t="shared" si="0"/>
        <v>0</v>
      </c>
      <c r="E30" s="46">
        <v>-10</v>
      </c>
      <c r="F30" s="40">
        <f t="shared" si="1"/>
        <v>-10</v>
      </c>
      <c r="G30" s="41">
        <v>0</v>
      </c>
      <c r="H30" s="6"/>
      <c r="I30" s="6">
        <f t="shared" si="2"/>
        <v>0</v>
      </c>
      <c r="J30" s="42">
        <v>-450</v>
      </c>
      <c r="K30" s="43">
        <f t="shared" si="3"/>
        <v>-450</v>
      </c>
      <c r="L30" s="7" t="s">
        <v>13</v>
      </c>
    </row>
    <row r="31" spans="1:12" s="7" customFormat="1" ht="16.2" thickBot="1" x14ac:dyDescent="0.35">
      <c r="A31" s="31">
        <f t="shared" si="4"/>
        <v>37067</v>
      </c>
      <c r="B31" s="62">
        <v>1010</v>
      </c>
      <c r="C31" s="45"/>
      <c r="D31" s="5">
        <f t="shared" si="0"/>
        <v>1010</v>
      </c>
      <c r="E31" s="46">
        <v>-1010</v>
      </c>
      <c r="F31" s="40">
        <f t="shared" si="1"/>
        <v>0</v>
      </c>
      <c r="G31" s="41">
        <v>74120</v>
      </c>
      <c r="H31" s="6"/>
      <c r="I31" s="6">
        <f t="shared" si="2"/>
        <v>74120</v>
      </c>
      <c r="J31" s="42">
        <v>-74120</v>
      </c>
      <c r="K31" s="43">
        <f t="shared" si="3"/>
        <v>0</v>
      </c>
    </row>
    <row r="32" spans="1:12" s="7" customFormat="1" ht="16.2" thickBot="1" x14ac:dyDescent="0.35">
      <c r="A32" s="31">
        <f t="shared" si="4"/>
        <v>37068</v>
      </c>
      <c r="B32" s="63">
        <v>1010</v>
      </c>
      <c r="C32" s="45"/>
      <c r="D32" s="5">
        <f t="shared" si="0"/>
        <v>1010</v>
      </c>
      <c r="E32" s="46">
        <v>-1010</v>
      </c>
      <c r="F32" s="40">
        <f t="shared" si="1"/>
        <v>0</v>
      </c>
      <c r="G32" s="41">
        <v>74120</v>
      </c>
      <c r="H32" s="6"/>
      <c r="I32" s="6">
        <f t="shared" si="2"/>
        <v>74120</v>
      </c>
      <c r="J32" s="42">
        <v>-74120</v>
      </c>
      <c r="K32" s="43">
        <f t="shared" si="3"/>
        <v>0</v>
      </c>
    </row>
    <row r="33" spans="1:11" s="7" customFormat="1" ht="16.8" thickTop="1" thickBot="1" x14ac:dyDescent="0.35">
      <c r="A33" s="31">
        <f t="shared" si="4"/>
        <v>37069</v>
      </c>
      <c r="B33" s="62">
        <v>1010</v>
      </c>
      <c r="C33" s="45"/>
      <c r="D33" s="5">
        <f t="shared" si="0"/>
        <v>1010</v>
      </c>
      <c r="E33" s="46">
        <v>-1010</v>
      </c>
      <c r="F33" s="40">
        <f t="shared" si="1"/>
        <v>0</v>
      </c>
      <c r="G33" s="41">
        <v>74120</v>
      </c>
      <c r="H33" s="6"/>
      <c r="I33" s="6">
        <f t="shared" si="2"/>
        <v>74120</v>
      </c>
      <c r="J33" s="42">
        <v>-74120</v>
      </c>
      <c r="K33" s="43">
        <f t="shared" si="3"/>
        <v>0</v>
      </c>
    </row>
    <row r="34" spans="1:11" s="7" customFormat="1" ht="16.2" thickBot="1" x14ac:dyDescent="0.35">
      <c r="A34" s="31">
        <f t="shared" si="4"/>
        <v>37070</v>
      </c>
      <c r="B34" s="38">
        <v>1204</v>
      </c>
      <c r="C34" s="45"/>
      <c r="D34" s="5">
        <f t="shared" si="0"/>
        <v>1204</v>
      </c>
      <c r="E34" s="46">
        <v>-1204</v>
      </c>
      <c r="F34" s="40">
        <f t="shared" si="1"/>
        <v>0</v>
      </c>
      <c r="G34" s="41">
        <v>91070</v>
      </c>
      <c r="H34" s="6"/>
      <c r="I34" s="6">
        <f t="shared" si="2"/>
        <v>91070</v>
      </c>
      <c r="J34" s="42">
        <v>-91070</v>
      </c>
      <c r="K34" s="43">
        <f t="shared" si="3"/>
        <v>0</v>
      </c>
    </row>
    <row r="35" spans="1:11" s="7" customFormat="1" ht="16.2" thickBot="1" x14ac:dyDescent="0.35">
      <c r="A35" s="31">
        <f t="shared" si="4"/>
        <v>37071</v>
      </c>
      <c r="B35" s="38">
        <v>1010</v>
      </c>
      <c r="C35" s="45"/>
      <c r="D35" s="5">
        <f t="shared" si="0"/>
        <v>1010</v>
      </c>
      <c r="E35" s="46">
        <v>-1010</v>
      </c>
      <c r="F35" s="40">
        <f t="shared" si="1"/>
        <v>0</v>
      </c>
      <c r="G35" s="41">
        <v>74120</v>
      </c>
      <c r="H35" s="6"/>
      <c r="I35" s="6">
        <f t="shared" si="2"/>
        <v>74120</v>
      </c>
      <c r="J35" s="42">
        <v>-74120</v>
      </c>
      <c r="K35" s="43">
        <f t="shared" si="3"/>
        <v>0</v>
      </c>
    </row>
    <row r="36" spans="1:11" s="7" customFormat="1" ht="16.2" thickBot="1" x14ac:dyDescent="0.35">
      <c r="A36" s="31">
        <f t="shared" si="4"/>
        <v>37072</v>
      </c>
      <c r="B36" s="50">
        <v>1010</v>
      </c>
      <c r="C36" s="45"/>
      <c r="D36" s="5">
        <f t="shared" si="0"/>
        <v>1010</v>
      </c>
      <c r="E36" s="46">
        <v>-1010</v>
      </c>
      <c r="F36" s="40">
        <f t="shared" si="1"/>
        <v>0</v>
      </c>
      <c r="G36" s="41">
        <v>74120</v>
      </c>
      <c r="H36" s="6"/>
      <c r="I36" s="6">
        <f>SUM(G36:H36)</f>
        <v>74120</v>
      </c>
      <c r="J36" s="42">
        <v>-74120</v>
      </c>
      <c r="K36" s="43">
        <f t="shared" si="3"/>
        <v>0</v>
      </c>
    </row>
    <row r="37" spans="1:11" s="7" customFormat="1" ht="16.2" thickBot="1" x14ac:dyDescent="0.35">
      <c r="A37" s="31">
        <f t="shared" si="4"/>
        <v>37073</v>
      </c>
      <c r="B37" s="55"/>
      <c r="C37" s="52"/>
      <c r="D37" s="5">
        <f t="shared" si="0"/>
        <v>0</v>
      </c>
      <c r="E37" s="56"/>
      <c r="F37" s="40">
        <f t="shared" si="1"/>
        <v>0</v>
      </c>
      <c r="G37" s="57"/>
      <c r="H37" s="6"/>
      <c r="I37" s="6">
        <f>SUM(G37:H37)</f>
        <v>0</v>
      </c>
      <c r="J37" s="58"/>
      <c r="K37" s="43">
        <f t="shared" si="3"/>
        <v>0</v>
      </c>
    </row>
    <row r="38" spans="1:11" s="1" customFormat="1" ht="16.2" thickBot="1" x14ac:dyDescent="0.35">
      <c r="A38" s="1" t="s">
        <v>8</v>
      </c>
      <c r="B38" s="47">
        <f>SUM(B7:B37)</f>
        <v>33395</v>
      </c>
      <c r="C38" s="47">
        <f>SUM(C7:C37)</f>
        <v>0</v>
      </c>
      <c r="D38" s="47">
        <f>SUM(D7:D37)</f>
        <v>33395</v>
      </c>
      <c r="E38" s="47"/>
      <c r="F38" s="47">
        <f>SUM(F7:F37)</f>
        <v>3730</v>
      </c>
      <c r="G38" s="61">
        <f>SUM(G7:G37)</f>
        <v>3322759.12</v>
      </c>
      <c r="H38" s="47">
        <f>SUM(H7:H37)</f>
        <v>0</v>
      </c>
      <c r="I38" s="61">
        <f>SUM(I7:I37)</f>
        <v>3322759.12</v>
      </c>
      <c r="J38" s="47"/>
      <c r="K38" s="48">
        <f>SUM(K7:K34)</f>
        <v>722360.12</v>
      </c>
    </row>
    <row r="39" spans="1:11" s="2" customFormat="1" ht="15" x14ac:dyDescent="0.25">
      <c r="B39" s="3"/>
      <c r="C39" s="3"/>
      <c r="D39" s="3"/>
      <c r="E39" s="3"/>
      <c r="F39" s="3"/>
    </row>
    <row r="40" spans="1:11" s="2" customFormat="1" ht="15" x14ac:dyDescent="0.25"/>
  </sheetData>
  <phoneticPr fontId="0" type="noConversion"/>
  <pageMargins left="0.6" right="0.75" top="1" bottom="1" header="0.5" footer="0.5"/>
  <pageSetup scale="4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Enron Purchases</vt:lpstr>
      <vt:lpstr>Enron sale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tallen</dc:creator>
  <cp:lastModifiedBy>Havlíček Jan</cp:lastModifiedBy>
  <cp:lastPrinted>2001-07-02T21:18:32Z</cp:lastPrinted>
  <dcterms:created xsi:type="dcterms:W3CDTF">1998-11-10T17:40:03Z</dcterms:created>
  <dcterms:modified xsi:type="dcterms:W3CDTF">2023-09-10T10:58:40Z</dcterms:modified>
</cp:coreProperties>
</file>