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13260" windowHeight="9096"/>
  </bookViews>
  <sheets>
    <sheet name="Supply" sheetId="1" r:id="rId1"/>
    <sheet name="Plants" sheetId="2" r:id="rId2"/>
    <sheet name="Summary" sheetId="4" r:id="rId3"/>
    <sheet name="Pipeline" sheetId="3" r:id="rId4"/>
  </sheets>
  <calcPr calcId="92512"/>
</workbook>
</file>

<file path=xl/calcChain.xml><?xml version="1.0" encoding="utf-8"?>
<calcChain xmlns="http://schemas.openxmlformats.org/spreadsheetml/2006/main">
  <c r="B10" i="3" l="1"/>
  <c r="C10" i="3"/>
  <c r="D10" i="3"/>
  <c r="E10" i="3"/>
  <c r="F10" i="3"/>
  <c r="G10" i="3"/>
  <c r="H10" i="3"/>
  <c r="I10" i="3"/>
  <c r="J10" i="3"/>
  <c r="K10" i="3"/>
  <c r="L10" i="3"/>
  <c r="M10" i="3"/>
  <c r="C12" i="3"/>
  <c r="D12" i="3"/>
  <c r="E12" i="3"/>
  <c r="F12" i="3"/>
  <c r="G12" i="3"/>
  <c r="H12" i="3"/>
  <c r="I12" i="3"/>
  <c r="J12" i="3"/>
  <c r="K12" i="3"/>
  <c r="L12" i="3"/>
  <c r="M12" i="3"/>
  <c r="C18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C31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C35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C8" i="1"/>
  <c r="D8" i="1"/>
  <c r="E8" i="1"/>
  <c r="F8" i="1"/>
  <c r="G8" i="1"/>
  <c r="H8" i="1"/>
  <c r="I8" i="1"/>
  <c r="J8" i="1"/>
  <c r="K8" i="1"/>
  <c r="L8" i="1"/>
  <c r="M8" i="1"/>
  <c r="C13" i="1"/>
  <c r="D13" i="1"/>
  <c r="E13" i="1"/>
  <c r="F13" i="1"/>
  <c r="G13" i="1"/>
  <c r="H13" i="1"/>
  <c r="I13" i="1"/>
  <c r="J13" i="1"/>
  <c r="K13" i="1"/>
  <c r="L13" i="1"/>
  <c r="M13" i="1"/>
  <c r="C15" i="1"/>
  <c r="D15" i="1"/>
  <c r="E15" i="1"/>
  <c r="F15" i="1"/>
  <c r="G15" i="1"/>
  <c r="H15" i="1"/>
  <c r="I15" i="1"/>
  <c r="J15" i="1"/>
  <c r="K15" i="1"/>
  <c r="L15" i="1"/>
  <c r="M15" i="1"/>
</calcChain>
</file>

<file path=xl/sharedStrings.xml><?xml version="1.0" encoding="utf-8"?>
<sst xmlns="http://schemas.openxmlformats.org/spreadsheetml/2006/main" count="64" uniqueCount="49">
  <si>
    <t xml:space="preserve">  CBM</t>
  </si>
  <si>
    <t xml:space="preserve">  Conventional</t>
  </si>
  <si>
    <t>Subtotal</t>
  </si>
  <si>
    <t>Wellhead Gas Supply (MMcf/d)</t>
  </si>
  <si>
    <t>Rockies Pipelines</t>
  </si>
  <si>
    <t xml:space="preserve">  TransColorado</t>
  </si>
  <si>
    <t>Total Gas Deliverability</t>
  </si>
  <si>
    <t>Gas Plant Capacity &amp; Thruput (MMcf/d)</t>
  </si>
  <si>
    <t>Coal Bed Methane</t>
  </si>
  <si>
    <t>Conventional</t>
  </si>
  <si>
    <t>Total</t>
  </si>
  <si>
    <t>Operator</t>
  </si>
  <si>
    <t>Plant Name</t>
  </si>
  <si>
    <t>Capacity</t>
  </si>
  <si>
    <t>Subtotal CBM</t>
  </si>
  <si>
    <t>Subtotal Conv</t>
  </si>
  <si>
    <t>Red Cedar</t>
  </si>
  <si>
    <t>Antler</t>
  </si>
  <si>
    <t>Arkansas Loop</t>
  </si>
  <si>
    <t>Capacity Utilization</t>
  </si>
  <si>
    <t>EPFS</t>
  </si>
  <si>
    <t>Conoco</t>
  </si>
  <si>
    <t>Western Gas Processors</t>
  </si>
  <si>
    <t>Chaco</t>
  </si>
  <si>
    <t>Ignacio</t>
  </si>
  <si>
    <t>Kutz</t>
  </si>
  <si>
    <t>Lybrook</t>
  </si>
  <si>
    <t>San Juan Gas</t>
  </si>
  <si>
    <t>San Juan River</t>
  </si>
  <si>
    <t>KN Energy</t>
  </si>
  <si>
    <t>Amoco</t>
  </si>
  <si>
    <t>Burlington</t>
  </si>
  <si>
    <t>Williams FS</t>
  </si>
  <si>
    <t>Coyote Gulch</t>
  </si>
  <si>
    <t>Florida</t>
  </si>
  <si>
    <t>Jack Rabbit</t>
  </si>
  <si>
    <t>La Maquina</t>
  </si>
  <si>
    <t>Milagro</t>
  </si>
  <si>
    <t>Valverde</t>
  </si>
  <si>
    <t>Williams NWP</t>
  </si>
  <si>
    <t>Elm Ridge</t>
  </si>
  <si>
    <t>Red Cedar La Plata</t>
  </si>
  <si>
    <t>Dry gas</t>
  </si>
  <si>
    <t>EPNG</t>
  </si>
  <si>
    <t>Transwestern</t>
  </si>
  <si>
    <t>Sou Trails</t>
  </si>
  <si>
    <t>Other</t>
  </si>
  <si>
    <t>Pipeline:</t>
  </si>
  <si>
    <t>Total San Juan Take-away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</si>
</sst>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1" xfId="0" applyBorder="1"/>
    <xf numFmtId="43" fontId="0" fillId="0" borderId="0" xfId="1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0" xfId="0" quotePrefix="1" applyFont="1"/>
    <xf numFmtId="165" fontId="0" fillId="0" borderId="0" xfId="1" applyNumberFormat="1" applyFont="1"/>
    <xf numFmtId="165" fontId="0" fillId="0" borderId="0" xfId="0" applyNumberFormat="1"/>
    <xf numFmtId="165" fontId="0" fillId="0" borderId="2" xfId="1" applyNumberFormat="1" applyFont="1" applyBorder="1"/>
    <xf numFmtId="9" fontId="0" fillId="0" borderId="0" xfId="2" applyFont="1"/>
    <xf numFmtId="165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1"/>
  <sheetViews>
    <sheetView tabSelected="1" workbookViewId="0">
      <selection activeCell="C20" sqref="C20"/>
    </sheetView>
  </sheetViews>
  <sheetFormatPr defaultRowHeight="13.2" x14ac:dyDescent="0.25"/>
  <cols>
    <col min="1" max="1" width="20.33203125" customWidth="1"/>
    <col min="2" max="2" width="5" customWidth="1"/>
    <col min="3" max="13" width="9.33203125" bestFit="1" customWidth="1"/>
  </cols>
  <sheetData>
    <row r="4" spans="1:14" x14ac:dyDescent="0.25">
      <c r="C4" s="2">
        <v>2000</v>
      </c>
      <c r="D4" s="2">
        <v>2001</v>
      </c>
      <c r="E4" s="2">
        <v>2002</v>
      </c>
      <c r="F4" s="2">
        <v>2003</v>
      </c>
      <c r="G4" s="2">
        <v>2004</v>
      </c>
      <c r="H4" s="2">
        <v>2005</v>
      </c>
      <c r="I4" s="2">
        <v>2006</v>
      </c>
      <c r="J4" s="2">
        <v>2007</v>
      </c>
      <c r="K4" s="2">
        <v>2008</v>
      </c>
      <c r="L4" s="2">
        <v>2009</v>
      </c>
      <c r="M4" s="2">
        <v>2010</v>
      </c>
    </row>
    <row r="5" spans="1:14" x14ac:dyDescent="0.25">
      <c r="A5" t="s">
        <v>3</v>
      </c>
    </row>
    <row r="6" spans="1:14" x14ac:dyDescent="0.25">
      <c r="A6" s="1" t="s">
        <v>0</v>
      </c>
      <c r="C6" s="10">
        <v>2657</v>
      </c>
      <c r="D6" s="10">
        <v>2580</v>
      </c>
      <c r="E6" s="10">
        <v>2510</v>
      </c>
      <c r="F6" s="10">
        <v>2377</v>
      </c>
      <c r="G6" s="10">
        <v>2221</v>
      </c>
      <c r="H6" s="10">
        <v>2033</v>
      </c>
      <c r="I6" s="10">
        <v>1878</v>
      </c>
      <c r="J6" s="10">
        <v>1728</v>
      </c>
      <c r="K6" s="10">
        <v>1593</v>
      </c>
      <c r="L6" s="10">
        <v>1475</v>
      </c>
      <c r="M6" s="10">
        <v>1369</v>
      </c>
      <c r="N6" s="10"/>
    </row>
    <row r="7" spans="1:14" x14ac:dyDescent="0.25">
      <c r="A7" s="1" t="s">
        <v>1</v>
      </c>
      <c r="C7" s="14">
        <v>1613</v>
      </c>
      <c r="D7" s="14">
        <v>1666</v>
      </c>
      <c r="E7" s="14">
        <v>1714</v>
      </c>
      <c r="F7" s="14"/>
      <c r="G7" s="14"/>
      <c r="H7" s="14"/>
      <c r="I7" s="14"/>
      <c r="J7" s="14"/>
      <c r="K7" s="14"/>
      <c r="L7" s="14"/>
      <c r="M7" s="14"/>
      <c r="N7" s="10"/>
    </row>
    <row r="8" spans="1:14" x14ac:dyDescent="0.25">
      <c r="A8" t="s">
        <v>2</v>
      </c>
      <c r="C8" s="10">
        <f>SUM(C6:C7)</f>
        <v>4270</v>
      </c>
      <c r="D8" s="10">
        <f t="shared" ref="D8:M8" si="0">SUM(D6:D7)</f>
        <v>4246</v>
      </c>
      <c r="E8" s="10">
        <f t="shared" si="0"/>
        <v>4224</v>
      </c>
      <c r="F8" s="10">
        <f t="shared" si="0"/>
        <v>2377</v>
      </c>
      <c r="G8" s="10">
        <f t="shared" si="0"/>
        <v>2221</v>
      </c>
      <c r="H8" s="10">
        <f t="shared" si="0"/>
        <v>2033</v>
      </c>
      <c r="I8" s="10">
        <f t="shared" si="0"/>
        <v>1878</v>
      </c>
      <c r="J8" s="10">
        <f t="shared" si="0"/>
        <v>1728</v>
      </c>
      <c r="K8" s="10">
        <f t="shared" si="0"/>
        <v>1593</v>
      </c>
      <c r="L8" s="10">
        <f t="shared" si="0"/>
        <v>1475</v>
      </c>
      <c r="M8" s="10">
        <f t="shared" si="0"/>
        <v>1369</v>
      </c>
      <c r="N8" s="10"/>
    </row>
    <row r="9" spans="1:14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" t="s">
        <v>5</v>
      </c>
      <c r="C11" s="10">
        <v>47</v>
      </c>
      <c r="D11" s="10">
        <v>70</v>
      </c>
      <c r="E11" s="10">
        <v>110</v>
      </c>
      <c r="F11" s="10">
        <v>200</v>
      </c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t="s">
        <v>39</v>
      </c>
      <c r="C12" s="14">
        <v>164</v>
      </c>
      <c r="D12" s="14">
        <v>180</v>
      </c>
      <c r="E12" s="14">
        <v>190</v>
      </c>
      <c r="F12" s="14">
        <v>160</v>
      </c>
      <c r="G12" s="14"/>
      <c r="H12" s="14"/>
      <c r="I12" s="14"/>
      <c r="J12" s="14"/>
      <c r="K12" s="14"/>
      <c r="L12" s="14"/>
      <c r="M12" s="14"/>
      <c r="N12" s="10"/>
    </row>
    <row r="13" spans="1:14" x14ac:dyDescent="0.25">
      <c r="A13" t="s">
        <v>2</v>
      </c>
      <c r="C13" s="10">
        <f>SUM(C11:C12)</f>
        <v>211</v>
      </c>
      <c r="D13" s="10">
        <f t="shared" ref="D13:M13" si="1">SUM(D11:D12)</f>
        <v>250</v>
      </c>
      <c r="E13" s="10">
        <f t="shared" si="1"/>
        <v>300</v>
      </c>
      <c r="F13" s="10">
        <f t="shared" si="1"/>
        <v>360</v>
      </c>
      <c r="G13" s="10">
        <f t="shared" si="1"/>
        <v>0</v>
      </c>
      <c r="H13" s="10">
        <f t="shared" si="1"/>
        <v>0</v>
      </c>
      <c r="I13" s="10">
        <f t="shared" si="1"/>
        <v>0</v>
      </c>
      <c r="J13" s="10">
        <f t="shared" si="1"/>
        <v>0</v>
      </c>
      <c r="K13" s="10">
        <f t="shared" si="1"/>
        <v>0</v>
      </c>
      <c r="L13" s="10">
        <f t="shared" si="1"/>
        <v>0</v>
      </c>
      <c r="M13" s="10">
        <f t="shared" si="1"/>
        <v>0</v>
      </c>
      <c r="N13" s="10"/>
    </row>
    <row r="14" spans="1:14" x14ac:dyDescent="0.25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3.8" thickBot="1" x14ac:dyDescent="0.3">
      <c r="A15" t="s">
        <v>6</v>
      </c>
      <c r="C15" s="12">
        <f>C8+C13</f>
        <v>4481</v>
      </c>
      <c r="D15" s="12">
        <f t="shared" ref="D15:M15" si="2">D8+D13</f>
        <v>4496</v>
      </c>
      <c r="E15" s="12">
        <f t="shared" si="2"/>
        <v>4524</v>
      </c>
      <c r="F15" s="12">
        <f t="shared" si="2"/>
        <v>2737</v>
      </c>
      <c r="G15" s="12">
        <f t="shared" si="2"/>
        <v>2221</v>
      </c>
      <c r="H15" s="12">
        <f t="shared" si="2"/>
        <v>2033</v>
      </c>
      <c r="I15" s="12">
        <f t="shared" si="2"/>
        <v>1878</v>
      </c>
      <c r="J15" s="12">
        <f t="shared" si="2"/>
        <v>1728</v>
      </c>
      <c r="K15" s="12">
        <f t="shared" si="2"/>
        <v>1593</v>
      </c>
      <c r="L15" s="12">
        <f t="shared" si="2"/>
        <v>1475</v>
      </c>
      <c r="M15" s="12">
        <f t="shared" si="2"/>
        <v>1369</v>
      </c>
      <c r="N15" s="10"/>
    </row>
    <row r="16" spans="1:14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3:14" x14ac:dyDescent="0.25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4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3:14" x14ac:dyDescent="0.2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4" x14ac:dyDescent="0.2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3:14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4" workbookViewId="0">
      <selection activeCell="A24" sqref="A24"/>
    </sheetView>
  </sheetViews>
  <sheetFormatPr defaultRowHeight="13.2" x14ac:dyDescent="0.25"/>
  <cols>
    <col min="1" max="1" width="21.6640625" customWidth="1"/>
    <col min="2" max="2" width="20.33203125" customWidth="1"/>
    <col min="3" max="3" width="8" customWidth="1"/>
    <col min="4" max="14" width="9.33203125" bestFit="1" customWidth="1"/>
  </cols>
  <sheetData>
    <row r="2" spans="1:14" x14ac:dyDescent="0.25">
      <c r="A2" t="s">
        <v>7</v>
      </c>
    </row>
    <row r="4" spans="1:14" x14ac:dyDescent="0.25">
      <c r="A4" s="5"/>
      <c r="B4" s="5"/>
      <c r="C4" s="5"/>
      <c r="D4" s="6">
        <v>2000</v>
      </c>
      <c r="E4" s="6">
        <v>2001</v>
      </c>
      <c r="F4" s="6">
        <v>2002</v>
      </c>
      <c r="G4" s="6">
        <v>2003</v>
      </c>
      <c r="H4" s="6">
        <v>2004</v>
      </c>
      <c r="I4" s="6">
        <v>2005</v>
      </c>
      <c r="J4" s="6">
        <v>2006</v>
      </c>
      <c r="K4" s="6">
        <v>2007</v>
      </c>
      <c r="L4" s="6">
        <v>2008</v>
      </c>
      <c r="M4" s="6">
        <v>2009</v>
      </c>
      <c r="N4" s="6">
        <v>2010</v>
      </c>
    </row>
    <row r="5" spans="1:14" x14ac:dyDescent="0.25">
      <c r="A5" s="5" t="s">
        <v>8</v>
      </c>
      <c r="B5" s="5"/>
    </row>
    <row r="6" spans="1:14" x14ac:dyDescent="0.25">
      <c r="A6" s="5" t="s">
        <v>11</v>
      </c>
      <c r="B6" s="5" t="s">
        <v>12</v>
      </c>
      <c r="C6" s="5" t="s">
        <v>13</v>
      </c>
    </row>
    <row r="7" spans="1:14" x14ac:dyDescent="0.25">
      <c r="A7" s="8" t="s">
        <v>16</v>
      </c>
      <c r="B7" s="8" t="s">
        <v>17</v>
      </c>
      <c r="C7" s="10">
        <v>45</v>
      </c>
      <c r="D7" s="10">
        <v>25</v>
      </c>
      <c r="E7" s="10">
        <v>16</v>
      </c>
      <c r="F7" s="10">
        <v>36</v>
      </c>
      <c r="G7" s="10">
        <v>40</v>
      </c>
      <c r="H7" s="10">
        <v>32</v>
      </c>
      <c r="I7" s="10">
        <v>25</v>
      </c>
      <c r="J7" s="10">
        <v>22</v>
      </c>
      <c r="K7" s="10">
        <v>10</v>
      </c>
      <c r="L7" s="10">
        <v>0</v>
      </c>
      <c r="M7" s="10">
        <v>0</v>
      </c>
      <c r="N7" s="10">
        <v>0</v>
      </c>
    </row>
    <row r="8" spans="1:14" x14ac:dyDescent="0.25">
      <c r="A8" s="8" t="s">
        <v>16</v>
      </c>
      <c r="B8" s="8" t="s">
        <v>18</v>
      </c>
      <c r="C8" s="10">
        <v>230</v>
      </c>
      <c r="D8" s="10">
        <v>225</v>
      </c>
      <c r="E8" s="10">
        <v>250</v>
      </c>
      <c r="F8" s="10">
        <v>245</v>
      </c>
      <c r="G8" s="10">
        <v>240</v>
      </c>
      <c r="H8" s="10">
        <v>225</v>
      </c>
      <c r="I8" s="10">
        <v>209</v>
      </c>
      <c r="J8" s="10">
        <v>188</v>
      </c>
      <c r="K8" s="10">
        <v>165</v>
      </c>
      <c r="L8" s="10">
        <v>148</v>
      </c>
      <c r="M8" s="10">
        <v>138</v>
      </c>
      <c r="N8" s="10">
        <v>125</v>
      </c>
    </row>
    <row r="9" spans="1:14" x14ac:dyDescent="0.25">
      <c r="A9" s="8" t="s">
        <v>29</v>
      </c>
      <c r="B9" s="8" t="s">
        <v>33</v>
      </c>
      <c r="C9" s="10">
        <v>195</v>
      </c>
      <c r="D9" s="10">
        <v>177</v>
      </c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8" t="s">
        <v>30</v>
      </c>
      <c r="B10" s="8" t="s">
        <v>34</v>
      </c>
      <c r="C10" s="10">
        <v>240</v>
      </c>
      <c r="D10" s="10">
        <v>223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8" t="s">
        <v>31</v>
      </c>
      <c r="B11" s="8" t="s">
        <v>35</v>
      </c>
      <c r="C11" s="10">
        <v>27</v>
      </c>
      <c r="D11" s="10">
        <v>26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8" t="s">
        <v>32</v>
      </c>
      <c r="B12" s="8" t="s">
        <v>36</v>
      </c>
      <c r="C12" s="10">
        <v>140</v>
      </c>
      <c r="D12" s="10">
        <v>117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8" t="s">
        <v>32</v>
      </c>
      <c r="B13" s="8" t="s">
        <v>37</v>
      </c>
      <c r="C13" s="10">
        <v>610</v>
      </c>
      <c r="D13" s="10">
        <v>554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8" t="s">
        <v>31</v>
      </c>
      <c r="B14" s="8" t="s">
        <v>38</v>
      </c>
      <c r="C14" s="10">
        <v>470</v>
      </c>
      <c r="D14" s="10">
        <v>481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8" t="s">
        <v>40</v>
      </c>
      <c r="B15" s="8"/>
      <c r="C15" s="10"/>
      <c r="D15" s="10">
        <v>8</v>
      </c>
      <c r="E15" s="10">
        <v>9</v>
      </c>
      <c r="F15" s="10">
        <v>12</v>
      </c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8" t="s">
        <v>41</v>
      </c>
      <c r="B16" s="8"/>
      <c r="C16" s="10"/>
      <c r="D16" s="10">
        <v>0</v>
      </c>
      <c r="E16" s="10">
        <v>8</v>
      </c>
      <c r="F16" s="10">
        <v>20</v>
      </c>
      <c r="G16" s="10"/>
      <c r="H16" s="10"/>
      <c r="I16" s="10"/>
      <c r="J16" s="10"/>
      <c r="K16" s="10"/>
      <c r="L16" s="10"/>
      <c r="M16" s="10"/>
      <c r="N16" s="10"/>
    </row>
    <row r="17" spans="1:15" x14ac:dyDescent="0.25">
      <c r="A17" s="9"/>
      <c r="B17" s="9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5" x14ac:dyDescent="0.25">
      <c r="A18" s="5" t="s">
        <v>14</v>
      </c>
      <c r="B18" s="8"/>
      <c r="C18" s="10">
        <f>SUM(C7:C17)</f>
        <v>1957</v>
      </c>
      <c r="D18" s="10">
        <f>SUM(D7:D17)</f>
        <v>1836</v>
      </c>
      <c r="E18" s="10">
        <f t="shared" ref="E18:N18" si="0">SUM(E7:E17)</f>
        <v>283</v>
      </c>
      <c r="F18" s="10">
        <f t="shared" si="0"/>
        <v>313</v>
      </c>
      <c r="G18" s="10">
        <f t="shared" si="0"/>
        <v>280</v>
      </c>
      <c r="H18" s="10">
        <f t="shared" si="0"/>
        <v>257</v>
      </c>
      <c r="I18" s="10">
        <f t="shared" si="0"/>
        <v>234</v>
      </c>
      <c r="J18" s="10">
        <f t="shared" si="0"/>
        <v>210</v>
      </c>
      <c r="K18" s="10">
        <f t="shared" si="0"/>
        <v>175</v>
      </c>
      <c r="L18" s="10">
        <f t="shared" si="0"/>
        <v>148</v>
      </c>
      <c r="M18" s="10">
        <f t="shared" si="0"/>
        <v>138</v>
      </c>
      <c r="N18" s="10">
        <f t="shared" si="0"/>
        <v>125</v>
      </c>
      <c r="O18" s="11"/>
    </row>
    <row r="19" spans="1:15" x14ac:dyDescent="0.25">
      <c r="A19" s="5" t="s">
        <v>19</v>
      </c>
      <c r="B19" s="5"/>
      <c r="D19" s="13">
        <f>D18/$C$18</f>
        <v>0.93817066939192639</v>
      </c>
      <c r="E19" s="13">
        <f t="shared" ref="E19:N19" si="1">E18/$C$18</f>
        <v>0.14460909555442003</v>
      </c>
      <c r="F19" s="13">
        <f t="shared" si="1"/>
        <v>0.1599386816555953</v>
      </c>
      <c r="G19" s="13">
        <f t="shared" si="1"/>
        <v>0.14307613694430249</v>
      </c>
      <c r="H19" s="13">
        <f t="shared" si="1"/>
        <v>0.13132345426673481</v>
      </c>
      <c r="I19" s="13">
        <f t="shared" si="1"/>
        <v>0.1195707715891671</v>
      </c>
      <c r="J19" s="13">
        <f t="shared" si="1"/>
        <v>0.10730710270822688</v>
      </c>
      <c r="K19" s="13">
        <f t="shared" si="1"/>
        <v>8.9422585590189063E-2</v>
      </c>
      <c r="L19" s="13">
        <f t="shared" si="1"/>
        <v>7.5625958099131321E-2</v>
      </c>
      <c r="M19" s="13">
        <f t="shared" si="1"/>
        <v>7.0516096065406236E-2</v>
      </c>
      <c r="N19" s="13">
        <f t="shared" si="1"/>
        <v>6.3873275421563624E-2</v>
      </c>
    </row>
    <row r="20" spans="1:15" x14ac:dyDescent="0.25">
      <c r="A20" s="5"/>
      <c r="B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5" x14ac:dyDescent="0.25">
      <c r="A21" s="5" t="s">
        <v>9</v>
      </c>
      <c r="B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5" x14ac:dyDescent="0.25">
      <c r="A22" s="5" t="s">
        <v>11</v>
      </c>
      <c r="B22" s="5" t="s">
        <v>12</v>
      </c>
      <c r="C22" s="5" t="s">
        <v>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5">
      <c r="A23" s="8" t="s">
        <v>20</v>
      </c>
      <c r="B23" s="8" t="s">
        <v>23</v>
      </c>
      <c r="C23" s="10">
        <v>520</v>
      </c>
      <c r="D23" s="10">
        <v>461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5">
      <c r="A24" s="8" t="s">
        <v>20</v>
      </c>
      <c r="B24" s="8" t="s">
        <v>42</v>
      </c>
      <c r="C24" s="10"/>
      <c r="D24" s="10">
        <v>30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8" t="s">
        <v>32</v>
      </c>
      <c r="B25" s="8" t="s">
        <v>24</v>
      </c>
      <c r="C25" s="10">
        <v>520</v>
      </c>
      <c r="D25" s="10">
        <v>480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A26" s="8" t="s">
        <v>32</v>
      </c>
      <c r="B26" s="8" t="s">
        <v>25</v>
      </c>
      <c r="C26" s="10">
        <v>210</v>
      </c>
      <c r="D26" s="10">
        <v>172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5">
      <c r="A27" s="8" t="s">
        <v>32</v>
      </c>
      <c r="B27" s="8" t="s">
        <v>26</v>
      </c>
      <c r="C27" s="10">
        <v>70</v>
      </c>
      <c r="D27" s="10">
        <v>62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5">
      <c r="A28" s="8" t="s">
        <v>21</v>
      </c>
      <c r="B28" s="8" t="s">
        <v>27</v>
      </c>
      <c r="C28" s="10">
        <v>440</v>
      </c>
      <c r="D28" s="10">
        <v>406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A29" s="8" t="s">
        <v>22</v>
      </c>
      <c r="B29" s="8" t="s">
        <v>28</v>
      </c>
      <c r="C29" s="10">
        <v>50</v>
      </c>
      <c r="D29" s="10">
        <v>22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5">
      <c r="A30" s="7"/>
      <c r="B30" s="7"/>
      <c r="C30" s="1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0"/>
    </row>
    <row r="31" spans="1:15" x14ac:dyDescent="0.25">
      <c r="A31" s="5" t="s">
        <v>15</v>
      </c>
      <c r="B31" s="5"/>
      <c r="C31" s="10">
        <f>SUM(C23:C30)</f>
        <v>1810</v>
      </c>
      <c r="D31" s="10">
        <f>SUM(D23:D30)</f>
        <v>1633</v>
      </c>
      <c r="E31" s="10">
        <f t="shared" ref="E31:N31" si="2">SUM(E23:E30)</f>
        <v>0</v>
      </c>
      <c r="F31" s="10">
        <f t="shared" si="2"/>
        <v>0</v>
      </c>
      <c r="G31" s="10">
        <f t="shared" si="2"/>
        <v>0</v>
      </c>
      <c r="H31" s="10">
        <f t="shared" si="2"/>
        <v>0</v>
      </c>
      <c r="I31" s="10">
        <f t="shared" si="2"/>
        <v>0</v>
      </c>
      <c r="J31" s="10">
        <f t="shared" si="2"/>
        <v>0</v>
      </c>
      <c r="K31" s="10">
        <f t="shared" si="2"/>
        <v>0</v>
      </c>
      <c r="L31" s="10">
        <f t="shared" si="2"/>
        <v>0</v>
      </c>
      <c r="M31" s="10">
        <f t="shared" si="2"/>
        <v>0</v>
      </c>
      <c r="N31" s="10">
        <f t="shared" si="2"/>
        <v>0</v>
      </c>
      <c r="O31" s="10"/>
    </row>
    <row r="32" spans="1:15" x14ac:dyDescent="0.25">
      <c r="A32" s="5" t="s">
        <v>19</v>
      </c>
      <c r="B32" s="5"/>
      <c r="D32" s="13">
        <f>D31/$C31</f>
        <v>0.90220994475138117</v>
      </c>
      <c r="E32" s="13">
        <f>E31/$C31</f>
        <v>0</v>
      </c>
      <c r="F32" s="13">
        <f t="shared" ref="F32:N32" si="3">F31/$C31</f>
        <v>0</v>
      </c>
      <c r="G32" s="13">
        <f t="shared" si="3"/>
        <v>0</v>
      </c>
      <c r="H32" s="13">
        <f t="shared" si="3"/>
        <v>0</v>
      </c>
      <c r="I32" s="13">
        <f t="shared" si="3"/>
        <v>0</v>
      </c>
      <c r="J32" s="13">
        <f t="shared" si="3"/>
        <v>0</v>
      </c>
      <c r="K32" s="13">
        <f t="shared" si="3"/>
        <v>0</v>
      </c>
      <c r="L32" s="13">
        <f t="shared" si="3"/>
        <v>0</v>
      </c>
      <c r="M32" s="13">
        <f t="shared" si="3"/>
        <v>0</v>
      </c>
      <c r="N32" s="13">
        <f t="shared" si="3"/>
        <v>0</v>
      </c>
    </row>
    <row r="33" spans="1:14" x14ac:dyDescent="0.25">
      <c r="A33" s="5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5"/>
      <c r="B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3.8" thickBot="1" x14ac:dyDescent="0.3">
      <c r="A35" s="5" t="s">
        <v>10</v>
      </c>
      <c r="B35" s="5"/>
      <c r="C35" s="12">
        <f>C18+C31</f>
        <v>3767</v>
      </c>
      <c r="D35" s="12">
        <f>D18+D31</f>
        <v>3469</v>
      </c>
      <c r="E35" s="12">
        <f t="shared" ref="E35:N35" si="4">E18+E31</f>
        <v>283</v>
      </c>
      <c r="F35" s="12">
        <f t="shared" si="4"/>
        <v>313</v>
      </c>
      <c r="G35" s="12">
        <f t="shared" si="4"/>
        <v>280</v>
      </c>
      <c r="H35" s="12">
        <f t="shared" si="4"/>
        <v>257</v>
      </c>
      <c r="I35" s="12">
        <f t="shared" si="4"/>
        <v>234</v>
      </c>
      <c r="J35" s="12">
        <f t="shared" si="4"/>
        <v>210</v>
      </c>
      <c r="K35" s="12">
        <f t="shared" si="4"/>
        <v>175</v>
      </c>
      <c r="L35" s="12">
        <f t="shared" si="4"/>
        <v>148</v>
      </c>
      <c r="M35" s="12">
        <f t="shared" si="4"/>
        <v>138</v>
      </c>
      <c r="N35" s="12">
        <f t="shared" si="4"/>
        <v>125</v>
      </c>
    </row>
    <row r="36" spans="1:14" x14ac:dyDescent="0.25">
      <c r="A36" s="5" t="s">
        <v>19</v>
      </c>
      <c r="B36" s="5"/>
      <c r="D36" s="13">
        <f>D35/$C35</f>
        <v>0.92089195646402977</v>
      </c>
      <c r="E36" s="13">
        <f t="shared" ref="E36:N36" si="5">E35/$C35</f>
        <v>7.5126095035837531E-2</v>
      </c>
      <c r="F36" s="13">
        <f t="shared" si="5"/>
        <v>8.3089992036102997E-2</v>
      </c>
      <c r="G36" s="13">
        <f t="shared" si="5"/>
        <v>7.4329705335810986E-2</v>
      </c>
      <c r="H36" s="13">
        <f t="shared" si="5"/>
        <v>6.8224050968940797E-2</v>
      </c>
      <c r="I36" s="13">
        <f t="shared" si="5"/>
        <v>6.2118396602070615E-2</v>
      </c>
      <c r="J36" s="13">
        <f t="shared" si="5"/>
        <v>5.574727900185824E-2</v>
      </c>
      <c r="K36" s="13">
        <f t="shared" si="5"/>
        <v>4.645606583488187E-2</v>
      </c>
      <c r="L36" s="13">
        <f t="shared" si="5"/>
        <v>3.9288558534642949E-2</v>
      </c>
      <c r="M36" s="13">
        <f t="shared" si="5"/>
        <v>3.6633926201221134E-2</v>
      </c>
      <c r="N36" s="13">
        <f t="shared" si="5"/>
        <v>3.318290416777276E-2</v>
      </c>
    </row>
    <row r="37" spans="1:14" x14ac:dyDescent="0.25">
      <c r="A37" s="5"/>
      <c r="B37" s="5"/>
    </row>
    <row r="38" spans="1:14" x14ac:dyDescent="0.25">
      <c r="A38" s="5"/>
      <c r="B38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workbookViewId="0">
      <selection activeCell="C12" sqref="C12:M12"/>
    </sheetView>
  </sheetViews>
  <sheetFormatPr defaultRowHeight="13.2" x14ac:dyDescent="0.25"/>
  <cols>
    <col min="1" max="1" width="23.5546875" customWidth="1"/>
  </cols>
  <sheetData>
    <row r="3" spans="1:13" s="5" customFormat="1" x14ac:dyDescent="0.25">
      <c r="A3" s="5" t="s">
        <v>47</v>
      </c>
      <c r="B3" s="6" t="s">
        <v>13</v>
      </c>
      <c r="C3" s="6">
        <v>2000</v>
      </c>
      <c r="D3" s="6">
        <v>2001</v>
      </c>
      <c r="E3" s="6">
        <v>2002</v>
      </c>
      <c r="F3" s="6">
        <v>2003</v>
      </c>
      <c r="G3" s="6">
        <v>2004</v>
      </c>
      <c r="H3" s="6">
        <v>2005</v>
      </c>
      <c r="I3" s="6">
        <v>2006</v>
      </c>
      <c r="J3" s="6">
        <v>2007</v>
      </c>
      <c r="K3" s="6">
        <v>2008</v>
      </c>
      <c r="L3" s="6">
        <v>2009</v>
      </c>
      <c r="M3" s="6">
        <v>2010</v>
      </c>
    </row>
    <row r="4" spans="1:13" ht="9" customHeight="1" x14ac:dyDescent="0.25"/>
    <row r="5" spans="1:13" x14ac:dyDescent="0.25">
      <c r="A5" t="s">
        <v>43</v>
      </c>
    </row>
    <row r="6" spans="1:13" x14ac:dyDescent="0.25">
      <c r="A6" t="s">
        <v>44</v>
      </c>
    </row>
    <row r="7" spans="1:13" x14ac:dyDescent="0.25">
      <c r="A7" t="s">
        <v>45</v>
      </c>
    </row>
    <row r="8" spans="1:13" x14ac:dyDescent="0.25">
      <c r="A8" t="s">
        <v>46</v>
      </c>
    </row>
    <row r="9" spans="1:13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48</v>
      </c>
      <c r="B10">
        <f>SUM(B5:B9)</f>
        <v>0</v>
      </c>
      <c r="C10">
        <f t="shared" ref="C10:M10" si="0">SUM(C5:C9)</f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</row>
    <row r="12" spans="1:13" x14ac:dyDescent="0.25">
      <c r="A12" t="s">
        <v>19</v>
      </c>
      <c r="C12" s="13" t="e">
        <f>C10/$B$10</f>
        <v>#DIV/0!</v>
      </c>
      <c r="D12" s="13" t="e">
        <f t="shared" ref="D12:M12" si="1">D10/$B$10</f>
        <v>#DIV/0!</v>
      </c>
      <c r="E12" s="13" t="e">
        <f t="shared" si="1"/>
        <v>#DIV/0!</v>
      </c>
      <c r="F12" s="13" t="e">
        <f t="shared" si="1"/>
        <v>#DIV/0!</v>
      </c>
      <c r="G12" s="13" t="e">
        <f t="shared" si="1"/>
        <v>#DIV/0!</v>
      </c>
      <c r="H12" s="13" t="e">
        <f t="shared" si="1"/>
        <v>#DIV/0!</v>
      </c>
      <c r="I12" s="13" t="e">
        <f t="shared" si="1"/>
        <v>#DIV/0!</v>
      </c>
      <c r="J12" s="13" t="e">
        <f t="shared" si="1"/>
        <v>#DIV/0!</v>
      </c>
      <c r="K12" s="13" t="e">
        <f t="shared" si="1"/>
        <v>#DIV/0!</v>
      </c>
      <c r="L12" s="13" t="e">
        <f t="shared" si="1"/>
        <v>#DIV/0!</v>
      </c>
      <c r="M12" s="13" t="e">
        <f t="shared" si="1"/>
        <v>#DIV/0!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Supply</vt:lpstr>
      <vt:lpstr>Plants</vt:lpstr>
      <vt:lpstr>Summary</vt:lpstr>
      <vt:lpstr>Pipeline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Havlíček Jan</cp:lastModifiedBy>
  <dcterms:created xsi:type="dcterms:W3CDTF">2002-02-13T21:03:25Z</dcterms:created>
  <dcterms:modified xsi:type="dcterms:W3CDTF">2023-09-10T11:00:59Z</dcterms:modified>
</cp:coreProperties>
</file>