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Chart Cashflow" sheetId="5" r:id="rId1"/>
    <sheet name="Cashflow" sheetId="1" r:id="rId2"/>
  </sheets>
  <definedNames>
    <definedName name="_xlnm.Print_Area" localSheetId="1">Cashflow!$A$1:$L$36</definedName>
  </definedNames>
  <calcPr calcId="92512"/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B18" i="1"/>
  <c r="C18" i="1"/>
  <c r="D18" i="1"/>
  <c r="E18" i="1"/>
  <c r="F18" i="1"/>
  <c r="G18" i="1"/>
  <c r="H18" i="1"/>
  <c r="I18" i="1"/>
  <c r="I22" i="1"/>
  <c r="I23" i="1"/>
  <c r="I24" i="1"/>
  <c r="I25" i="1"/>
  <c r="I26" i="1"/>
  <c r="I27" i="1"/>
  <c r="B28" i="1"/>
  <c r="C28" i="1"/>
  <c r="D28" i="1"/>
  <c r="E28" i="1"/>
  <c r="F28" i="1"/>
  <c r="G28" i="1"/>
  <c r="H28" i="1"/>
  <c r="I28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4" i="1"/>
  <c r="C34" i="1"/>
  <c r="D34" i="1"/>
  <c r="E34" i="1"/>
  <c r="F34" i="1"/>
  <c r="G34" i="1"/>
  <c r="H34" i="1"/>
  <c r="B36" i="1"/>
  <c r="C36" i="1"/>
  <c r="D36" i="1"/>
  <c r="E36" i="1"/>
  <c r="F36" i="1"/>
  <c r="G36" i="1"/>
  <c r="H36" i="1"/>
  <c r="I36" i="1"/>
  <c r="I41" i="1"/>
  <c r="I42" i="1"/>
</calcChain>
</file>

<file path=xl/sharedStrings.xml><?xml version="1.0" encoding="utf-8"?>
<sst xmlns="http://schemas.openxmlformats.org/spreadsheetml/2006/main" count="41" uniqueCount="34">
  <si>
    <t>Summary Cashflow Report</t>
  </si>
  <si>
    <t>DIRECT COSTS</t>
  </si>
  <si>
    <t>Installation</t>
  </si>
  <si>
    <t>TOTAL DIRECT COSTS</t>
  </si>
  <si>
    <t>INDIRECT COSTS</t>
  </si>
  <si>
    <t>Environmental</t>
  </si>
  <si>
    <t>AFUDC</t>
  </si>
  <si>
    <t>Contingency</t>
  </si>
  <si>
    <t>TOTAL INDIRECT COSTS</t>
  </si>
  <si>
    <t>CUMULATIVE TOTAL</t>
  </si>
  <si>
    <t>Total</t>
  </si>
  <si>
    <t>Year 2001</t>
  </si>
  <si>
    <t>DESCRIPTION</t>
  </si>
  <si>
    <t>PERIOD TOTAL</t>
  </si>
  <si>
    <t>Taxes (On Material)</t>
  </si>
  <si>
    <t>Freight (Pipe &amp; Fittings)</t>
  </si>
  <si>
    <t>Construction Management</t>
  </si>
  <si>
    <t>Engineering/P.M./Dist. Labor</t>
  </si>
  <si>
    <t>Original Plan</t>
  </si>
  <si>
    <t>Actual</t>
  </si>
  <si>
    <t>Forecast</t>
  </si>
  <si>
    <t>Bulk Material</t>
  </si>
  <si>
    <t>Inspection</t>
  </si>
  <si>
    <t>ROW</t>
  </si>
  <si>
    <t>Month 1</t>
  </si>
  <si>
    <t>Month 2</t>
  </si>
  <si>
    <t>Month 3</t>
  </si>
  <si>
    <t>Month 4</t>
  </si>
  <si>
    <t>Month 5</t>
  </si>
  <si>
    <t>Month 6</t>
  </si>
  <si>
    <t>Month 7</t>
  </si>
  <si>
    <t>Sun Devil Pipeline Project</t>
  </si>
  <si>
    <t xml:space="preserve">Status Thru: 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</si>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</sst>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6" formatCode="mmm\-yyyy"/>
  </numFmts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 applyBorder="1" applyAlignment="1">
      <alignment horizontal="center"/>
    </xf>
    <xf numFmtId="3" fontId="1" fillId="0" borderId="0" xfId="0" applyNumberFormat="1" applyFont="1"/>
    <xf numFmtId="0" fontId="0" fillId="0" borderId="1" xfId="0" applyBorder="1"/>
    <xf numFmtId="3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3" fontId="1" fillId="0" borderId="3" xfId="0" applyNumberFormat="1" applyFont="1" applyBorder="1"/>
    <xf numFmtId="0" fontId="0" fillId="0" borderId="0" xfId="0" applyBorder="1"/>
    <xf numFmtId="0" fontId="1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10" fontId="8" fillId="0" borderId="0" xfId="0" applyNumberFormat="1" applyFont="1"/>
    <xf numFmtId="10" fontId="0" fillId="0" borderId="0" xfId="0" applyNumberFormat="1"/>
    <xf numFmtId="164" fontId="8" fillId="0" borderId="0" xfId="0" applyNumberFormat="1" applyFont="1"/>
    <xf numFmtId="164" fontId="0" fillId="0" borderId="0" xfId="0" applyNumberFormat="1"/>
    <xf numFmtId="0" fontId="9" fillId="0" borderId="0" xfId="0" applyFont="1"/>
    <xf numFmtId="0" fontId="9" fillId="0" borderId="0" xfId="0" applyFont="1" applyBorder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3" fontId="9" fillId="0" borderId="0" xfId="0" applyNumberFormat="1" applyFont="1"/>
    <xf numFmtId="3" fontId="9" fillId="0" borderId="0" xfId="0" applyNumberFormat="1" applyFont="1" applyBorder="1"/>
    <xf numFmtId="3" fontId="9" fillId="0" borderId="1" xfId="0" applyNumberFormat="1" applyFont="1" applyBorder="1"/>
    <xf numFmtId="3" fontId="1" fillId="0" borderId="0" xfId="0" applyNumberFormat="1" applyFont="1" applyBorder="1"/>
    <xf numFmtId="166" fontId="9" fillId="0" borderId="0" xfId="0" applyNumberFormat="1" applyFont="1" applyBorder="1" applyAlignment="1">
      <alignment horizontal="center"/>
    </xf>
    <xf numFmtId="10" fontId="9" fillId="0" borderId="0" xfId="0" applyNumberFormat="1" applyFont="1"/>
    <xf numFmtId="10" fontId="9" fillId="0" borderId="0" xfId="0" applyNumberFormat="1" applyFont="1" applyBorder="1"/>
    <xf numFmtId="164" fontId="9" fillId="0" borderId="0" xfId="0" applyNumberFormat="1" applyFont="1"/>
    <xf numFmtId="164" fontId="9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Sun Devil Pipeline Project
Cashflow Analysis
Prepared:  September 21, 2001</a:t>
            </a:r>
          </a:p>
        </c:rich>
      </c:tx>
      <c:layout>
        <c:manualLayout>
          <c:xMode val="edge"/>
          <c:yMode val="edge"/>
          <c:x val="0.36476868327402129"/>
          <c:y val="1.8324607329842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4483985765123"/>
          <c:y val="0.21465968586387438"/>
          <c:w val="0.85320284697508886"/>
          <c:h val="0.60994764397905765"/>
        </c:manualLayout>
      </c:layout>
      <c:lineChart>
        <c:grouping val="standard"/>
        <c:varyColors val="0"/>
        <c:ser>
          <c:idx val="0"/>
          <c:order val="0"/>
          <c:tx>
            <c:v>Plan (Jan-01)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Cashflow!$B$33:$H$33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Cashflow!$B$34:$H$34</c:f>
              <c:numCache>
                <c:formatCode>#,##0</c:formatCode>
                <c:ptCount val="7"/>
                <c:pt idx="0">
                  <c:v>174716.72955184881</c:v>
                </c:pt>
                <c:pt idx="1">
                  <c:v>1669915.3659702062</c:v>
                </c:pt>
                <c:pt idx="2">
                  <c:v>3165114.0023885639</c:v>
                </c:pt>
                <c:pt idx="3">
                  <c:v>4658928.1956250528</c:v>
                </c:pt>
                <c:pt idx="4">
                  <c:v>6039218.0479482962</c:v>
                </c:pt>
                <c:pt idx="5">
                  <c:v>7444427.8775451789</c:v>
                </c:pt>
                <c:pt idx="6">
                  <c:v>8853791.0366876684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7-4C3F-ACEF-9FBD872D5697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Cashflow!$B$33:$H$33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Cashflow!$B$35:$H$35</c:f>
              <c:numCache>
                <c:formatCode>#,##0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7-4C3F-ACEF-9FBD872D5697}"/>
            </c:ext>
          </c:extLst>
        </c:ser>
        <c:ser>
          <c:idx val="2"/>
          <c:order val="2"/>
          <c:tx>
            <c:v>Forecast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Cashflow!$B$33:$H$33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Cashflow!$B$36:$H$36</c:f>
              <c:numCache>
                <c:formatCode>#,##0</c:formatCode>
                <c:ptCount val="7"/>
                <c:pt idx="0">
                  <c:v>174716.72955184881</c:v>
                </c:pt>
                <c:pt idx="1">
                  <c:v>1669915.3659702062</c:v>
                </c:pt>
                <c:pt idx="2">
                  <c:v>3165114.0023885639</c:v>
                </c:pt>
                <c:pt idx="3">
                  <c:v>4658928.1956250528</c:v>
                </c:pt>
                <c:pt idx="4">
                  <c:v>6039218.0479482962</c:v>
                </c:pt>
                <c:pt idx="5">
                  <c:v>7444427.8775451789</c:v>
                </c:pt>
                <c:pt idx="6">
                  <c:v>8853791.0366876684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7-4C3F-ACEF-9FBD872D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95560"/>
        <c:axId val="1"/>
      </c:lineChart>
      <c:catAx>
        <c:axId val="163795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 ENDING</a:t>
                </a:r>
              </a:p>
            </c:rich>
          </c:tx>
          <c:layout>
            <c:manualLayout>
              <c:xMode val="edge"/>
              <c:yMode val="edge"/>
              <c:x val="0.49199288256227752"/>
              <c:y val="0.8965968586387435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DOLLARS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92670157068062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795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768683274021344"/>
          <c:y val="0.95680628272251322"/>
          <c:w val="0.3131672597864768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42"/>
  <sheetViews>
    <sheetView tabSelected="1" workbookViewId="0">
      <pane xSplit="1" ySplit="9" topLeftCell="B25" activePane="bottomRight" state="frozen"/>
      <selection pane="topRight" activeCell="B1" sqref="B1"/>
      <selection pane="bottomLeft" activeCell="A10" sqref="A10"/>
      <selection pane="bottomRight" activeCell="H44" sqref="H44"/>
    </sheetView>
  </sheetViews>
  <sheetFormatPr defaultRowHeight="13.2" x14ac:dyDescent="0.25"/>
  <cols>
    <col min="1" max="1" width="28.44140625" customWidth="1"/>
    <col min="2" max="2" width="12.6640625" style="23" customWidth="1"/>
    <col min="3" max="3" width="12.6640625" style="24" customWidth="1"/>
    <col min="4" max="8" width="12.6640625" customWidth="1"/>
    <col min="9" max="9" width="12" customWidth="1"/>
    <col min="10" max="56" width="12.6640625" customWidth="1"/>
  </cols>
  <sheetData>
    <row r="3" spans="1:12" ht="21" x14ac:dyDescent="0.4">
      <c r="A3" s="5" t="s">
        <v>31</v>
      </c>
    </row>
    <row r="4" spans="1:12" ht="17.399999999999999" x14ac:dyDescent="0.3">
      <c r="A4" s="6" t="s">
        <v>0</v>
      </c>
    </row>
    <row r="5" spans="1:12" x14ac:dyDescent="0.25">
      <c r="A5" s="3" t="s">
        <v>32</v>
      </c>
    </row>
    <row r="7" spans="1:12" ht="12" customHeight="1" x14ac:dyDescent="0.25"/>
    <row r="8" spans="1:12" ht="15.6" x14ac:dyDescent="0.3">
      <c r="A8" s="8" t="s">
        <v>12</v>
      </c>
      <c r="B8" s="25"/>
      <c r="C8" s="26"/>
      <c r="D8" s="1"/>
      <c r="E8" s="1"/>
      <c r="F8" s="1"/>
      <c r="G8" s="1"/>
      <c r="H8" s="1"/>
      <c r="I8" s="2" t="s">
        <v>10</v>
      </c>
    </row>
    <row r="9" spans="1:12" s="13" customFormat="1" x14ac:dyDescent="0.25">
      <c r="A9" s="14" t="s">
        <v>1</v>
      </c>
      <c r="B9" s="31" t="s">
        <v>24</v>
      </c>
      <c r="C9" s="31" t="s">
        <v>25</v>
      </c>
      <c r="D9" s="31" t="s">
        <v>26</v>
      </c>
      <c r="E9" s="31" t="s">
        <v>27</v>
      </c>
      <c r="F9" s="31" t="s">
        <v>28</v>
      </c>
      <c r="G9" s="31" t="s">
        <v>29</v>
      </c>
      <c r="H9" s="31" t="s">
        <v>30</v>
      </c>
      <c r="I9" s="12"/>
      <c r="J9"/>
      <c r="K9"/>
      <c r="L9"/>
    </row>
    <row r="10" spans="1:12" ht="15.6" x14ac:dyDescent="0.3">
      <c r="A10" s="18"/>
      <c r="B10" s="27"/>
      <c r="C10" s="28"/>
      <c r="D10" s="7"/>
      <c r="E10" s="7"/>
      <c r="F10" s="7"/>
      <c r="G10" s="7"/>
      <c r="H10" s="7"/>
      <c r="I10" s="7"/>
    </row>
    <row r="11" spans="1:12" x14ac:dyDescent="0.25">
      <c r="B11" s="27"/>
      <c r="C11" s="28"/>
      <c r="D11" s="7"/>
      <c r="E11" s="7"/>
      <c r="F11" s="7"/>
      <c r="G11" s="7"/>
      <c r="H11" s="7"/>
      <c r="I11" s="7">
        <f t="shared" ref="I11:I16" si="0">SUM(B11:H11)</f>
        <v>0</v>
      </c>
    </row>
    <row r="12" spans="1:12" x14ac:dyDescent="0.25">
      <c r="A12" t="s">
        <v>21</v>
      </c>
      <c r="B12" s="27"/>
      <c r="C12" s="28"/>
      <c r="D12" s="7"/>
      <c r="E12" s="7"/>
      <c r="F12" s="7"/>
      <c r="G12" s="7"/>
      <c r="H12" s="7"/>
      <c r="I12" s="7">
        <f t="shared" si="0"/>
        <v>0</v>
      </c>
    </row>
    <row r="13" spans="1:12" x14ac:dyDescent="0.25">
      <c r="A13" t="s">
        <v>14</v>
      </c>
      <c r="B13" s="27"/>
      <c r="C13" s="28"/>
      <c r="D13" s="7"/>
      <c r="E13" s="7"/>
      <c r="F13" s="7"/>
      <c r="G13" s="7"/>
      <c r="H13" s="7"/>
      <c r="I13" s="7">
        <f t="shared" si="0"/>
        <v>0</v>
      </c>
    </row>
    <row r="14" spans="1:12" x14ac:dyDescent="0.25">
      <c r="A14" t="s">
        <v>15</v>
      </c>
      <c r="B14" s="27"/>
      <c r="C14" s="28"/>
      <c r="D14" s="7"/>
      <c r="E14" s="7"/>
      <c r="F14" s="7"/>
      <c r="G14" s="7"/>
      <c r="H14" s="7"/>
      <c r="I14" s="7">
        <f t="shared" si="0"/>
        <v>0</v>
      </c>
    </row>
    <row r="15" spans="1:12" x14ac:dyDescent="0.25">
      <c r="A15" t="s">
        <v>2</v>
      </c>
      <c r="B15" s="27"/>
      <c r="C15" s="28"/>
      <c r="D15" s="7"/>
      <c r="E15" s="7"/>
      <c r="F15" s="7"/>
      <c r="G15" s="7"/>
      <c r="H15" s="7"/>
      <c r="I15" s="7">
        <f t="shared" si="0"/>
        <v>0</v>
      </c>
    </row>
    <row r="16" spans="1:12" x14ac:dyDescent="0.25">
      <c r="A16" t="s">
        <v>22</v>
      </c>
      <c r="B16" s="27"/>
      <c r="C16" s="28"/>
      <c r="D16" s="7"/>
      <c r="E16" s="7"/>
      <c r="F16" s="7"/>
      <c r="G16" s="7"/>
      <c r="H16" s="7"/>
      <c r="I16" s="7">
        <f t="shared" si="0"/>
        <v>0</v>
      </c>
    </row>
    <row r="17" spans="1:9" ht="13.8" thickBot="1" x14ac:dyDescent="0.3"/>
    <row r="18" spans="1:9" x14ac:dyDescent="0.25">
      <c r="A18" s="17" t="s">
        <v>3</v>
      </c>
      <c r="B18" s="15">
        <f>SUM(B12:B16)</f>
        <v>0</v>
      </c>
      <c r="C18" s="15">
        <f t="shared" ref="C18:I18" si="1">SUM(C12:C16)</f>
        <v>0</v>
      </c>
      <c r="D18" s="15">
        <f t="shared" si="1"/>
        <v>0</v>
      </c>
      <c r="E18" s="15">
        <f t="shared" si="1"/>
        <v>0</v>
      </c>
      <c r="F18" s="15">
        <f t="shared" si="1"/>
        <v>0</v>
      </c>
      <c r="G18" s="15">
        <f t="shared" si="1"/>
        <v>0</v>
      </c>
      <c r="H18" s="15">
        <f t="shared" si="1"/>
        <v>0</v>
      </c>
      <c r="I18" s="15">
        <f t="shared" si="1"/>
        <v>0</v>
      </c>
    </row>
    <row r="21" spans="1:9" x14ac:dyDescent="0.25">
      <c r="A21" s="2" t="s">
        <v>4</v>
      </c>
      <c r="B21" s="27"/>
      <c r="C21" s="28"/>
      <c r="D21" s="7"/>
      <c r="E21" s="7"/>
      <c r="F21" s="7"/>
      <c r="G21" s="7"/>
      <c r="H21" s="7"/>
      <c r="I21" s="7"/>
    </row>
    <row r="22" spans="1:9" x14ac:dyDescent="0.25">
      <c r="A22" t="s">
        <v>5</v>
      </c>
      <c r="B22" s="27"/>
      <c r="C22" s="28"/>
      <c r="D22" s="7"/>
      <c r="E22" s="7"/>
      <c r="F22" s="7"/>
      <c r="G22" s="7"/>
      <c r="H22" s="7"/>
      <c r="I22" s="7">
        <f t="shared" ref="I22:I27" si="2">SUM(B22:H22)</f>
        <v>0</v>
      </c>
    </row>
    <row r="23" spans="1:9" x14ac:dyDescent="0.25">
      <c r="A23" t="s">
        <v>16</v>
      </c>
      <c r="B23" s="27"/>
      <c r="E23" s="7"/>
      <c r="F23" s="7"/>
      <c r="G23" s="7"/>
      <c r="H23" s="7"/>
      <c r="I23" s="7">
        <f t="shared" si="2"/>
        <v>0</v>
      </c>
    </row>
    <row r="24" spans="1:9" x14ac:dyDescent="0.25">
      <c r="A24" t="s">
        <v>17</v>
      </c>
      <c r="B24" s="27"/>
      <c r="C24" s="28"/>
      <c r="D24" s="7"/>
      <c r="E24" s="7"/>
      <c r="F24" s="7"/>
      <c r="G24" s="7"/>
      <c r="H24" s="7"/>
      <c r="I24" s="7">
        <f t="shared" si="2"/>
        <v>0</v>
      </c>
    </row>
    <row r="25" spans="1:9" x14ac:dyDescent="0.25">
      <c r="A25" t="s">
        <v>23</v>
      </c>
      <c r="B25" s="27"/>
      <c r="C25" s="28"/>
      <c r="D25" s="7"/>
      <c r="E25" s="7"/>
      <c r="F25" s="7"/>
      <c r="G25" s="7"/>
      <c r="H25" s="7"/>
      <c r="I25" s="7">
        <f t="shared" si="2"/>
        <v>0</v>
      </c>
    </row>
    <row r="26" spans="1:9" x14ac:dyDescent="0.25">
      <c r="A26" t="s">
        <v>6</v>
      </c>
      <c r="B26" s="27"/>
      <c r="C26" s="28"/>
      <c r="D26" s="7"/>
      <c r="E26" s="7"/>
      <c r="F26" s="7"/>
      <c r="G26" s="7"/>
      <c r="H26" s="7"/>
      <c r="I26" s="7">
        <f t="shared" si="2"/>
        <v>0</v>
      </c>
    </row>
    <row r="27" spans="1:9" ht="13.8" thickBot="1" x14ac:dyDescent="0.3">
      <c r="A27" s="10" t="s">
        <v>7</v>
      </c>
      <c r="B27" s="29"/>
      <c r="C27" s="29"/>
      <c r="D27" s="11"/>
      <c r="E27" s="11"/>
      <c r="F27" s="11"/>
      <c r="G27" s="11"/>
      <c r="H27" s="11"/>
      <c r="I27" s="7">
        <f t="shared" si="2"/>
        <v>0</v>
      </c>
    </row>
    <row r="28" spans="1:9" x14ac:dyDescent="0.25">
      <c r="A28" s="4" t="s">
        <v>8</v>
      </c>
      <c r="B28" s="9">
        <f t="shared" ref="B28:I28" si="3">SUM(B22:B27)</f>
        <v>0</v>
      </c>
      <c r="C28" s="30">
        <f t="shared" si="3"/>
        <v>0</v>
      </c>
      <c r="D28" s="9">
        <f t="shared" si="3"/>
        <v>0</v>
      </c>
      <c r="E28" s="9">
        <f t="shared" si="3"/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15">
        <f t="shared" si="3"/>
        <v>0</v>
      </c>
    </row>
    <row r="29" spans="1:9" x14ac:dyDescent="0.25">
      <c r="B29" s="27"/>
      <c r="C29" s="28"/>
      <c r="D29" s="7"/>
      <c r="E29" s="7"/>
      <c r="F29" s="7"/>
      <c r="G29" s="7"/>
      <c r="H29" s="7"/>
      <c r="I29" s="7"/>
    </row>
    <row r="30" spans="1:9" x14ac:dyDescent="0.25">
      <c r="A30" s="4" t="s">
        <v>13</v>
      </c>
      <c r="B30" s="9">
        <f>B42</f>
        <v>174716.72955184881</v>
      </c>
      <c r="C30" s="9">
        <f t="shared" ref="C30:H30" si="4">C42</f>
        <v>1495198.6364183575</v>
      </c>
      <c r="D30" s="9">
        <f t="shared" si="4"/>
        <v>1495198.6364183575</v>
      </c>
      <c r="E30" s="9">
        <f t="shared" si="4"/>
        <v>1493814.1932364888</v>
      </c>
      <c r="F30" s="9">
        <f t="shared" si="4"/>
        <v>1380289.8523232432</v>
      </c>
      <c r="G30" s="9">
        <f t="shared" si="4"/>
        <v>1405209.8295968825</v>
      </c>
      <c r="H30" s="9">
        <f t="shared" si="4"/>
        <v>1409363.1591424891</v>
      </c>
      <c r="I30" s="9">
        <f>I18+I28</f>
        <v>0</v>
      </c>
    </row>
    <row r="31" spans="1:9" x14ac:dyDescent="0.25">
      <c r="A31" s="4" t="s">
        <v>9</v>
      </c>
      <c r="B31" s="9">
        <f>B30</f>
        <v>174716.72955184881</v>
      </c>
      <c r="C31" s="30">
        <f t="shared" ref="C31:I31" si="5">B31+C30</f>
        <v>1669915.3659702062</v>
      </c>
      <c r="D31" s="9">
        <f t="shared" si="5"/>
        <v>3165114.0023885639</v>
      </c>
      <c r="E31" s="9">
        <f t="shared" si="5"/>
        <v>4658928.1956250528</v>
      </c>
      <c r="F31" s="9">
        <f t="shared" si="5"/>
        <v>6039218.0479482962</v>
      </c>
      <c r="G31" s="9">
        <f t="shared" si="5"/>
        <v>7444427.8775451789</v>
      </c>
      <c r="H31" s="9">
        <f t="shared" si="5"/>
        <v>8853791.0366876684</v>
      </c>
      <c r="I31" s="9">
        <f t="shared" si="5"/>
        <v>8853791.0366876684</v>
      </c>
    </row>
    <row r="32" spans="1:9" x14ac:dyDescent="0.25">
      <c r="A32" s="4"/>
      <c r="B32" s="9"/>
      <c r="C32" s="30"/>
      <c r="D32" s="9"/>
      <c r="E32" s="9"/>
      <c r="F32" s="9"/>
      <c r="G32" s="9"/>
      <c r="H32" s="9"/>
      <c r="I32" s="9"/>
    </row>
    <row r="33" spans="1:9" x14ac:dyDescent="0.25">
      <c r="A33" s="16"/>
      <c r="B33" s="31" t="s">
        <v>24</v>
      </c>
      <c r="C33" s="31" t="s">
        <v>25</v>
      </c>
      <c r="D33" s="31" t="s">
        <v>26</v>
      </c>
      <c r="E33" s="31" t="s">
        <v>27</v>
      </c>
      <c r="F33" s="31" t="s">
        <v>28</v>
      </c>
      <c r="G33" s="31" t="s">
        <v>29</v>
      </c>
      <c r="H33" s="31" t="s">
        <v>30</v>
      </c>
      <c r="I33" s="14" t="s">
        <v>11</v>
      </c>
    </row>
    <row r="34" spans="1:9" x14ac:dyDescent="0.25">
      <c r="A34" s="4" t="s">
        <v>18</v>
      </c>
      <c r="B34" s="27">
        <f>B31</f>
        <v>174716.72955184881</v>
      </c>
      <c r="C34" s="27">
        <f t="shared" ref="C34:H34" si="6">C31</f>
        <v>1669915.3659702062</v>
      </c>
      <c r="D34" s="27">
        <f t="shared" si="6"/>
        <v>3165114.0023885639</v>
      </c>
      <c r="E34" s="27">
        <f t="shared" si="6"/>
        <v>4658928.1956250528</v>
      </c>
      <c r="F34" s="27">
        <f t="shared" si="6"/>
        <v>6039218.0479482962</v>
      </c>
      <c r="G34" s="27">
        <f t="shared" si="6"/>
        <v>7444427.8775451789</v>
      </c>
      <c r="H34" s="27">
        <f t="shared" si="6"/>
        <v>8853791.0366876684</v>
      </c>
      <c r="I34" s="7"/>
    </row>
    <row r="35" spans="1:9" x14ac:dyDescent="0.25">
      <c r="A35" s="4" t="s">
        <v>19</v>
      </c>
      <c r="B35" s="27"/>
      <c r="C35" s="28"/>
      <c r="D35" s="7"/>
      <c r="E35" s="7"/>
      <c r="F35" s="7"/>
      <c r="G35" s="7"/>
      <c r="H35" s="7"/>
      <c r="I35" s="7"/>
    </row>
    <row r="36" spans="1:9" x14ac:dyDescent="0.25">
      <c r="A36" s="4" t="s">
        <v>20</v>
      </c>
      <c r="B36" s="27">
        <f>B34</f>
        <v>174716.72955184881</v>
      </c>
      <c r="C36" s="27">
        <f t="shared" ref="C36:H36" si="7">C34</f>
        <v>1669915.3659702062</v>
      </c>
      <c r="D36" s="27">
        <f t="shared" si="7"/>
        <v>3165114.0023885639</v>
      </c>
      <c r="E36" s="27">
        <f t="shared" si="7"/>
        <v>4658928.1956250528</v>
      </c>
      <c r="F36" s="27">
        <f t="shared" si="7"/>
        <v>6039218.0479482962</v>
      </c>
      <c r="G36" s="27">
        <f t="shared" si="7"/>
        <v>7444427.8775451789</v>
      </c>
      <c r="H36" s="27">
        <f t="shared" si="7"/>
        <v>8853791.0366876684</v>
      </c>
      <c r="I36" s="7">
        <f>I31</f>
        <v>8853791.0366876684</v>
      </c>
    </row>
    <row r="41" spans="1:9" x14ac:dyDescent="0.25">
      <c r="B41" s="32">
        <v>1.9733550162621967E-2</v>
      </c>
      <c r="C41" s="33">
        <v>0.16887665749311984</v>
      </c>
      <c r="D41" s="20">
        <v>0.16887665749311984</v>
      </c>
      <c r="E41" s="20">
        <v>0.16872029021766327</v>
      </c>
      <c r="F41" s="20">
        <v>0.15589817363022268</v>
      </c>
      <c r="G41" s="20">
        <v>0.15871278458844135</v>
      </c>
      <c r="H41" s="20">
        <v>0.15918188641481112</v>
      </c>
      <c r="I41" s="19">
        <f>SUM(B41:H41)</f>
        <v>1</v>
      </c>
    </row>
    <row r="42" spans="1:9" x14ac:dyDescent="0.25">
      <c r="A42" t="s">
        <v>33</v>
      </c>
      <c r="B42" s="34">
        <v>174716.72955184881</v>
      </c>
      <c r="C42" s="35">
        <v>1495198.6364183575</v>
      </c>
      <c r="D42" s="22">
        <v>1495198.6364183575</v>
      </c>
      <c r="E42" s="22">
        <v>1493814.1932364888</v>
      </c>
      <c r="F42" s="22">
        <v>1380289.8523232432</v>
      </c>
      <c r="G42" s="22">
        <v>1405209.8295968825</v>
      </c>
      <c r="H42" s="22">
        <v>1409363.1591424891</v>
      </c>
      <c r="I42" s="21">
        <f>SUM(B42:H42)</f>
        <v>8853791.0366876684</v>
      </c>
    </row>
  </sheetData>
  <phoneticPr fontId="0" type="noConversion"/>
  <pageMargins left="0" right="0" top="0" bottom="0" header="0.5" footer="0.5"/>
  <pageSetup paperSize="1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Cashflow</vt:lpstr>
      <vt:lpstr>Chart Cashflow</vt:lpstr>
      <vt:lpstr>Cashflow!Print_Area</vt:lpstr>
    </vt:vector>
  </TitlesOfParts>
  <Company>ots-enron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Havlíček Jan</cp:lastModifiedBy>
  <cp:lastPrinted>2001-09-21T19:46:05Z</cp:lastPrinted>
  <dcterms:created xsi:type="dcterms:W3CDTF">2001-02-08T19:21:05Z</dcterms:created>
  <dcterms:modified xsi:type="dcterms:W3CDTF">2023-09-10T11:01:11Z</dcterms:modified>
</cp:coreProperties>
</file>