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480" windowWidth="14652" windowHeight="8400"/>
  </bookViews>
  <sheets>
    <sheet name="Historical Flows" sheetId="1" r:id="rId1"/>
    <sheet name="Curves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C2" i="1" l="1"/>
  <c r="E2" i="1"/>
  <c r="G2" i="1"/>
  <c r="I2" i="1"/>
  <c r="K2" i="1"/>
  <c r="L2" i="1"/>
  <c r="C3" i="1"/>
  <c r="E3" i="1"/>
  <c r="G3" i="1"/>
  <c r="I3" i="1"/>
  <c r="K3" i="1"/>
  <c r="L3" i="1"/>
  <c r="C4" i="1"/>
  <c r="E4" i="1"/>
  <c r="G4" i="1"/>
  <c r="I4" i="1"/>
  <c r="K4" i="1"/>
  <c r="L4" i="1"/>
  <c r="C5" i="1"/>
  <c r="E5" i="1"/>
  <c r="G5" i="1"/>
  <c r="I5" i="1"/>
  <c r="K5" i="1"/>
  <c r="L5" i="1"/>
  <c r="C6" i="1"/>
  <c r="E6" i="1"/>
  <c r="G6" i="1"/>
  <c r="I6" i="1"/>
  <c r="K6" i="1"/>
  <c r="L6" i="1"/>
  <c r="C7" i="1"/>
  <c r="E7" i="1"/>
  <c r="G7" i="1"/>
  <c r="I7" i="1"/>
  <c r="K7" i="1"/>
  <c r="L7" i="1"/>
  <c r="C8" i="1"/>
  <c r="E8" i="1"/>
  <c r="G8" i="1"/>
  <c r="I8" i="1"/>
  <c r="K8" i="1"/>
  <c r="L8" i="1"/>
  <c r="C9" i="1"/>
  <c r="E9" i="1"/>
  <c r="G9" i="1"/>
  <c r="I9" i="1"/>
  <c r="K9" i="1"/>
  <c r="L9" i="1"/>
  <c r="C10" i="1"/>
  <c r="E10" i="1"/>
  <c r="G10" i="1"/>
  <c r="I10" i="1"/>
  <c r="K10" i="1"/>
  <c r="L10" i="1"/>
  <c r="C11" i="1"/>
  <c r="E11" i="1"/>
  <c r="G11" i="1"/>
  <c r="I11" i="1"/>
  <c r="K11" i="1"/>
  <c r="L11" i="1"/>
  <c r="C12" i="1"/>
  <c r="E12" i="1"/>
  <c r="G12" i="1"/>
  <c r="I12" i="1"/>
  <c r="K12" i="1"/>
  <c r="L12" i="1"/>
  <c r="C13" i="1"/>
  <c r="E13" i="1"/>
  <c r="G13" i="1"/>
  <c r="I13" i="1"/>
  <c r="K13" i="1"/>
  <c r="L13" i="1"/>
  <c r="C14" i="1"/>
  <c r="E14" i="1"/>
  <c r="G14" i="1"/>
  <c r="I14" i="1"/>
  <c r="K14" i="1"/>
  <c r="L14" i="1"/>
  <c r="C15" i="1"/>
  <c r="E15" i="1"/>
  <c r="G15" i="1"/>
  <c r="I15" i="1"/>
  <c r="K15" i="1"/>
  <c r="L15" i="1"/>
  <c r="C16" i="1"/>
  <c r="E16" i="1"/>
  <c r="G16" i="1"/>
  <c r="I16" i="1"/>
  <c r="K16" i="1"/>
  <c r="L16" i="1"/>
  <c r="C17" i="1"/>
  <c r="E17" i="1"/>
  <c r="G17" i="1"/>
  <c r="I17" i="1"/>
  <c r="K17" i="1"/>
  <c r="L17" i="1"/>
  <c r="C18" i="1"/>
  <c r="E18" i="1"/>
  <c r="G18" i="1"/>
  <c r="I18" i="1"/>
  <c r="K18" i="1"/>
  <c r="L18" i="1"/>
  <c r="C19" i="1"/>
  <c r="E19" i="1"/>
  <c r="G19" i="1"/>
  <c r="I19" i="1"/>
  <c r="K19" i="1"/>
  <c r="L19" i="1"/>
  <c r="C20" i="1"/>
  <c r="E20" i="1"/>
  <c r="G20" i="1"/>
  <c r="I20" i="1"/>
  <c r="K20" i="1"/>
  <c r="L20" i="1"/>
  <c r="C21" i="1"/>
  <c r="E21" i="1"/>
  <c r="G21" i="1"/>
  <c r="I21" i="1"/>
  <c r="K21" i="1"/>
  <c r="L21" i="1"/>
  <c r="C22" i="1"/>
  <c r="E22" i="1"/>
  <c r="G22" i="1"/>
  <c r="I22" i="1"/>
  <c r="K22" i="1"/>
  <c r="L22" i="1"/>
  <c r="C23" i="1"/>
  <c r="E23" i="1"/>
  <c r="G23" i="1"/>
  <c r="I23" i="1"/>
  <c r="K23" i="1"/>
  <c r="L23" i="1"/>
  <c r="B25" i="1"/>
  <c r="D25" i="1"/>
  <c r="F25" i="1"/>
  <c r="H25" i="1"/>
  <c r="J25" i="1"/>
  <c r="L25" i="1"/>
  <c r="C26" i="1"/>
  <c r="E26" i="1"/>
  <c r="G26" i="1"/>
  <c r="I26" i="1"/>
  <c r="K26" i="1"/>
  <c r="B27" i="1"/>
  <c r="C27" i="1"/>
  <c r="D27" i="1"/>
  <c r="E27" i="1"/>
  <c r="F27" i="1"/>
  <c r="G27" i="1"/>
  <c r="H27" i="1"/>
  <c r="I27" i="1"/>
  <c r="J27" i="1"/>
  <c r="K27" i="1"/>
  <c r="L27" i="1"/>
  <c r="B28" i="1"/>
  <c r="C28" i="1"/>
  <c r="D28" i="1"/>
  <c r="E28" i="1"/>
  <c r="F28" i="1"/>
  <c r="G28" i="1"/>
  <c r="H28" i="1"/>
  <c r="I28" i="1"/>
  <c r="J28" i="1"/>
  <c r="K28" i="1"/>
  <c r="L28" i="1"/>
  <c r="B29" i="1"/>
  <c r="C29" i="1"/>
  <c r="D29" i="1"/>
  <c r="E29" i="1"/>
  <c r="F29" i="1"/>
  <c r="G29" i="1"/>
  <c r="H29" i="1"/>
  <c r="I29" i="1"/>
  <c r="J29" i="1"/>
  <c r="K29" i="1"/>
  <c r="L29" i="1"/>
</calcChain>
</file>

<file path=xl/sharedStrings.xml><?xml version="1.0" encoding="utf-8"?>
<sst xmlns="http://schemas.openxmlformats.org/spreadsheetml/2006/main" count="26" uniqueCount="13">
  <si>
    <t>Month</t>
  </si>
  <si>
    <t>Total</t>
  </si>
  <si>
    <t>%</t>
  </si>
  <si>
    <t>% of Total</t>
  </si>
  <si>
    <t>Min</t>
  </si>
  <si>
    <t>Max</t>
  </si>
  <si>
    <t>Median</t>
  </si>
  <si>
    <t>Trade Zone:</t>
  </si>
  <si>
    <t xml:space="preserve">  Number</t>
  </si>
  <si>
    <t xml:space="preserve">  Name</t>
  </si>
  <si>
    <t xml:space="preserve">  Curve</t>
  </si>
  <si>
    <t>Corpus</t>
  </si>
  <si>
    <t>IF-CORPUS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</si>
</sst>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%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0" fontId="2" fillId="0" borderId="7" xfId="0" applyFont="1" applyBorder="1" applyAlignment="1">
      <alignment horizontal="center"/>
    </xf>
    <xf numFmtId="3" fontId="0" fillId="2" borderId="7" xfId="0" applyNumberFormat="1" applyFill="1" applyBorder="1" applyAlignment="1">
      <alignment horizontal="center"/>
    </xf>
    <xf numFmtId="165" fontId="0" fillId="0" borderId="0" xfId="1" applyNumberFormat="1" applyFont="1" applyAlignment="1">
      <alignment horizontal="center"/>
    </xf>
    <xf numFmtId="10" fontId="0" fillId="0" borderId="3" xfId="1" applyNumberFormat="1" applyFont="1" applyBorder="1" applyAlignment="1">
      <alignment horizontal="center"/>
    </xf>
    <xf numFmtId="10" fontId="0" fillId="0" borderId="0" xfId="1" applyNumberFormat="1" applyFont="1" applyBorder="1" applyAlignment="1">
      <alignment horizontal="center"/>
    </xf>
    <xf numFmtId="10" fontId="0" fillId="0" borderId="8" xfId="1" applyNumberFormat="1" applyFont="1" applyBorder="1" applyAlignment="1">
      <alignment horizontal="center"/>
    </xf>
    <xf numFmtId="10" fontId="0" fillId="0" borderId="9" xfId="1" applyNumberFormat="1" applyFont="1" applyBorder="1" applyAlignment="1">
      <alignment horizontal="center"/>
    </xf>
    <xf numFmtId="10" fontId="0" fillId="0" borderId="6" xfId="1" applyNumberFormat="1" applyFont="1" applyBorder="1" applyAlignment="1">
      <alignment horizontal="center"/>
    </xf>
    <xf numFmtId="10" fontId="0" fillId="0" borderId="10" xfId="1" applyNumberFormat="1" applyFont="1" applyBorder="1" applyAlignment="1">
      <alignment horizontal="center"/>
    </xf>
    <xf numFmtId="10" fontId="0" fillId="0" borderId="0" xfId="1" applyNumberFormat="1" applyFont="1" applyAlignment="1">
      <alignment horizontal="center"/>
    </xf>
    <xf numFmtId="3" fontId="0" fillId="2" borderId="11" xfId="0" applyNumberFormat="1" applyFill="1" applyBorder="1"/>
    <xf numFmtId="3" fontId="0" fillId="2" borderId="1" xfId="0" applyNumberFormat="1" applyFill="1" applyBorder="1"/>
    <xf numFmtId="3" fontId="0" fillId="2" borderId="12" xfId="0" applyNumberFormat="1" applyFill="1" applyBorder="1"/>
    <xf numFmtId="17" fontId="0" fillId="0" borderId="13" xfId="0" applyNumberFormat="1" applyBorder="1" applyAlignment="1">
      <alignment horizontal="center"/>
    </xf>
    <xf numFmtId="17" fontId="0" fillId="0" borderId="14" xfId="0" applyNumberFormat="1" applyBorder="1" applyAlignment="1">
      <alignment horizontal="center"/>
    </xf>
    <xf numFmtId="17" fontId="0" fillId="0" borderId="15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workbookViewId="0"/>
  </sheetViews>
  <sheetFormatPr defaultRowHeight="13.2" x14ac:dyDescent="0.25"/>
  <cols>
    <col min="1" max="1" width="7.6640625" style="3" bestFit="1" customWidth="1"/>
    <col min="3" max="3" width="9.88671875" bestFit="1" customWidth="1"/>
    <col min="4" max="4" width="10.109375" bestFit="1" customWidth="1"/>
    <col min="5" max="5" width="9.88671875" bestFit="1" customWidth="1"/>
    <col min="6" max="6" width="10.109375" bestFit="1" customWidth="1"/>
    <col min="7" max="7" width="9.88671875" bestFit="1" customWidth="1"/>
    <col min="9" max="9" width="9.88671875" bestFit="1" customWidth="1"/>
    <col min="11" max="11" width="9.88671875" bestFit="1" customWidth="1"/>
    <col min="12" max="12" width="10.109375" bestFit="1" customWidth="1"/>
  </cols>
  <sheetData>
    <row r="1" spans="1:12" s="3" customFormat="1" x14ac:dyDescent="0.25">
      <c r="A1" s="12" t="s">
        <v>0</v>
      </c>
      <c r="B1" s="5">
        <v>1007</v>
      </c>
      <c r="C1" s="5" t="s">
        <v>3</v>
      </c>
      <c r="D1" s="5">
        <v>1008</v>
      </c>
      <c r="E1" s="5" t="s">
        <v>3</v>
      </c>
      <c r="F1" s="5">
        <v>1009</v>
      </c>
      <c r="G1" s="5" t="s">
        <v>3</v>
      </c>
      <c r="H1" s="5">
        <v>1175</v>
      </c>
      <c r="I1" s="5" t="s">
        <v>3</v>
      </c>
      <c r="J1" s="5">
        <v>1358</v>
      </c>
      <c r="K1" s="5" t="s">
        <v>3</v>
      </c>
      <c r="L1" s="12" t="s">
        <v>1</v>
      </c>
    </row>
    <row r="2" spans="1:12" x14ac:dyDescent="0.25">
      <c r="A2" s="25">
        <v>35886</v>
      </c>
      <c r="B2" s="6">
        <v>0</v>
      </c>
      <c r="C2" s="15">
        <f>+B2/L2</f>
        <v>0</v>
      </c>
      <c r="D2" s="7">
        <v>408690</v>
      </c>
      <c r="E2" s="15">
        <f>+D2/$L2</f>
        <v>0.34046718539129278</v>
      </c>
      <c r="F2" s="7">
        <v>373905</v>
      </c>
      <c r="G2" s="15">
        <f>+F2/$L2</f>
        <v>0.31148886186041086</v>
      </c>
      <c r="H2" s="7">
        <v>0</v>
      </c>
      <c r="I2" s="15">
        <f>+H2/$L2</f>
        <v>0</v>
      </c>
      <c r="J2" s="7">
        <v>417785</v>
      </c>
      <c r="K2" s="17">
        <f>+J2/$L2</f>
        <v>0.34804395274829636</v>
      </c>
      <c r="L2" s="13">
        <f>+B2+D2+F2+H2+J2</f>
        <v>1200380</v>
      </c>
    </row>
    <row r="3" spans="1:12" x14ac:dyDescent="0.25">
      <c r="A3" s="26">
        <v>35916</v>
      </c>
      <c r="B3" s="8">
        <v>248775</v>
      </c>
      <c r="C3" s="16">
        <f>+B3/L3</f>
        <v>0.1482556164608877</v>
      </c>
      <c r="D3" s="9">
        <v>411821</v>
      </c>
      <c r="E3" s="16">
        <f>+D3/$L3</f>
        <v>0.24542167109452007</v>
      </c>
      <c r="F3" s="9">
        <v>498128</v>
      </c>
      <c r="G3" s="16">
        <f>+F3/$L3</f>
        <v>0.29685568773562082</v>
      </c>
      <c r="H3" s="9">
        <v>0</v>
      </c>
      <c r="I3" s="16">
        <f>+H3/$L3</f>
        <v>0</v>
      </c>
      <c r="J3" s="9">
        <v>519290</v>
      </c>
      <c r="K3" s="18">
        <f>+J3/$L3</f>
        <v>0.30946702470897142</v>
      </c>
      <c r="L3" s="13">
        <f t="shared" ref="L3:L23" si="0">+B3+D3+F3+H3+J3</f>
        <v>1678014</v>
      </c>
    </row>
    <row r="4" spans="1:12" x14ac:dyDescent="0.25">
      <c r="A4" s="26">
        <v>35947</v>
      </c>
      <c r="B4" s="8">
        <v>421756</v>
      </c>
      <c r="C4" s="16">
        <f t="shared" ref="C4:C22" si="1">+B4/L4</f>
        <v>0.17828086011523944</v>
      </c>
      <c r="D4" s="9">
        <v>685811</v>
      </c>
      <c r="E4" s="16">
        <f t="shared" ref="E4:E23" si="2">+D4/$L4</f>
        <v>0.28989978792593935</v>
      </c>
      <c r="F4" s="9">
        <v>583967</v>
      </c>
      <c r="G4" s="16">
        <f t="shared" ref="G4:G23" si="3">+F4/$L4</f>
        <v>0.24684921859775802</v>
      </c>
      <c r="H4" s="9">
        <v>183703</v>
      </c>
      <c r="I4" s="16">
        <f t="shared" ref="I4:I23" si="4">+H4/$L4</f>
        <v>7.7653261235761509E-2</v>
      </c>
      <c r="J4" s="9">
        <v>490446</v>
      </c>
      <c r="K4" s="18">
        <f t="shared" ref="K4:K23" si="5">+J4/$L4</f>
        <v>0.20731687212530164</v>
      </c>
      <c r="L4" s="13">
        <f t="shared" si="0"/>
        <v>2365683</v>
      </c>
    </row>
    <row r="5" spans="1:12" x14ac:dyDescent="0.25">
      <c r="A5" s="26">
        <v>35977</v>
      </c>
      <c r="B5" s="8">
        <v>632693</v>
      </c>
      <c r="C5" s="16">
        <f t="shared" si="1"/>
        <v>0.24200304390948443</v>
      </c>
      <c r="D5" s="9">
        <v>643668</v>
      </c>
      <c r="E5" s="16">
        <f t="shared" si="2"/>
        <v>0.24620094622056832</v>
      </c>
      <c r="F5" s="9">
        <v>587690</v>
      </c>
      <c r="G5" s="16">
        <f t="shared" si="3"/>
        <v>0.22478954070167506</v>
      </c>
      <c r="H5" s="9">
        <v>217226</v>
      </c>
      <c r="I5" s="16">
        <f t="shared" si="4"/>
        <v>8.308824851275684E-2</v>
      </c>
      <c r="J5" s="9">
        <v>533124</v>
      </c>
      <c r="K5" s="18">
        <f t="shared" si="5"/>
        <v>0.20391822065551535</v>
      </c>
      <c r="L5" s="13">
        <f t="shared" si="0"/>
        <v>2614401</v>
      </c>
    </row>
    <row r="6" spans="1:12" x14ac:dyDescent="0.25">
      <c r="A6" s="26">
        <v>36008</v>
      </c>
      <c r="B6" s="8">
        <v>583366</v>
      </c>
      <c r="C6" s="16">
        <f t="shared" si="1"/>
        <v>0.21862612790711183</v>
      </c>
      <c r="D6" s="9">
        <v>713231</v>
      </c>
      <c r="E6" s="16">
        <f t="shared" si="2"/>
        <v>0.2672952003258971</v>
      </c>
      <c r="F6" s="9">
        <v>800968</v>
      </c>
      <c r="G6" s="16">
        <f t="shared" si="3"/>
        <v>0.30017610285396057</v>
      </c>
      <c r="H6" s="9">
        <v>53964</v>
      </c>
      <c r="I6" s="16">
        <f t="shared" si="4"/>
        <v>2.0223908089225945E-2</v>
      </c>
      <c r="J6" s="9">
        <v>516798</v>
      </c>
      <c r="K6" s="18">
        <f t="shared" si="5"/>
        <v>0.19367866082380458</v>
      </c>
      <c r="L6" s="13">
        <f t="shared" si="0"/>
        <v>2668327</v>
      </c>
    </row>
    <row r="7" spans="1:12" x14ac:dyDescent="0.25">
      <c r="A7" s="26">
        <v>36039</v>
      </c>
      <c r="B7" s="8">
        <v>728446</v>
      </c>
      <c r="C7" s="16">
        <f t="shared" si="1"/>
        <v>0.3189991311720069</v>
      </c>
      <c r="D7" s="9">
        <v>471389</v>
      </c>
      <c r="E7" s="16">
        <f t="shared" si="2"/>
        <v>0.20642941473223983</v>
      </c>
      <c r="F7" s="9">
        <v>599643</v>
      </c>
      <c r="G7" s="16">
        <f t="shared" si="3"/>
        <v>0.26259406464360535</v>
      </c>
      <c r="H7" s="9">
        <v>0</v>
      </c>
      <c r="I7" s="16">
        <f t="shared" si="4"/>
        <v>0</v>
      </c>
      <c r="J7" s="9">
        <v>484058</v>
      </c>
      <c r="K7" s="18">
        <f t="shared" si="5"/>
        <v>0.21197738945214789</v>
      </c>
      <c r="L7" s="13">
        <f t="shared" si="0"/>
        <v>2283536</v>
      </c>
    </row>
    <row r="8" spans="1:12" x14ac:dyDescent="0.25">
      <c r="A8" s="26">
        <v>36069</v>
      </c>
      <c r="B8" s="8">
        <v>495013</v>
      </c>
      <c r="C8" s="16">
        <f t="shared" si="1"/>
        <v>0.32422110381614594</v>
      </c>
      <c r="D8" s="9">
        <v>789392</v>
      </c>
      <c r="E8" s="16">
        <f t="shared" si="2"/>
        <v>0.51703196801626439</v>
      </c>
      <c r="F8" s="9">
        <v>142931</v>
      </c>
      <c r="G8" s="16">
        <f t="shared" si="3"/>
        <v>9.3616221371045916E-2</v>
      </c>
      <c r="H8" s="9">
        <v>133</v>
      </c>
      <c r="I8" s="16">
        <f t="shared" si="4"/>
        <v>8.7111665365449816E-5</v>
      </c>
      <c r="J8" s="9">
        <v>99307</v>
      </c>
      <c r="K8" s="18">
        <f t="shared" si="5"/>
        <v>6.5043595131178383E-2</v>
      </c>
      <c r="L8" s="13">
        <f t="shared" si="0"/>
        <v>1526776</v>
      </c>
    </row>
    <row r="9" spans="1:12" x14ac:dyDescent="0.25">
      <c r="A9" s="26">
        <v>36100</v>
      </c>
      <c r="B9" s="8">
        <v>392055</v>
      </c>
      <c r="C9" s="16">
        <f t="shared" si="1"/>
        <v>0.491502092978649</v>
      </c>
      <c r="D9" s="9">
        <v>405603</v>
      </c>
      <c r="E9" s="16">
        <f t="shared" si="2"/>
        <v>0.50848662411758294</v>
      </c>
      <c r="F9" s="9">
        <v>0</v>
      </c>
      <c r="G9" s="16">
        <f t="shared" si="3"/>
        <v>0</v>
      </c>
      <c r="H9" s="9">
        <v>9</v>
      </c>
      <c r="I9" s="16">
        <f t="shared" si="4"/>
        <v>1.1282903768113763E-5</v>
      </c>
      <c r="J9" s="9">
        <v>0</v>
      </c>
      <c r="K9" s="18">
        <f t="shared" si="5"/>
        <v>0</v>
      </c>
      <c r="L9" s="13">
        <f t="shared" si="0"/>
        <v>797667</v>
      </c>
    </row>
    <row r="10" spans="1:12" x14ac:dyDescent="0.25">
      <c r="A10" s="26">
        <v>36130</v>
      </c>
      <c r="B10" s="8">
        <v>408109</v>
      </c>
      <c r="C10" s="16">
        <f t="shared" si="1"/>
        <v>0.34924273931713895</v>
      </c>
      <c r="D10" s="9">
        <v>736651</v>
      </c>
      <c r="E10" s="16">
        <f t="shared" si="2"/>
        <v>0.63039534330463121</v>
      </c>
      <c r="F10" s="9">
        <v>23573</v>
      </c>
      <c r="G10" s="16">
        <f t="shared" si="3"/>
        <v>2.017279475317358E-2</v>
      </c>
      <c r="H10" s="9">
        <v>203</v>
      </c>
      <c r="I10" s="16">
        <f t="shared" si="4"/>
        <v>1.7371897233675124E-4</v>
      </c>
      <c r="J10" s="9">
        <v>18</v>
      </c>
      <c r="K10" s="18">
        <f t="shared" si="5"/>
        <v>1.5403652719514886E-5</v>
      </c>
      <c r="L10" s="13">
        <f t="shared" si="0"/>
        <v>1168554</v>
      </c>
    </row>
    <row r="11" spans="1:12" x14ac:dyDescent="0.25">
      <c r="A11" s="26">
        <v>36161</v>
      </c>
      <c r="B11" s="8">
        <v>462209</v>
      </c>
      <c r="C11" s="16">
        <f t="shared" si="1"/>
        <v>0.34132751812759432</v>
      </c>
      <c r="D11" s="9">
        <v>805601</v>
      </c>
      <c r="E11" s="16">
        <f t="shared" si="2"/>
        <v>0.59491223652310565</v>
      </c>
      <c r="F11" s="9">
        <v>15077</v>
      </c>
      <c r="G11" s="16">
        <f t="shared" si="3"/>
        <v>1.1133913426198407E-2</v>
      </c>
      <c r="H11" s="9">
        <v>0</v>
      </c>
      <c r="I11" s="16">
        <f t="shared" si="4"/>
        <v>0</v>
      </c>
      <c r="J11" s="9">
        <v>71264</v>
      </c>
      <c r="K11" s="18">
        <f t="shared" si="5"/>
        <v>5.2626331923101635E-2</v>
      </c>
      <c r="L11" s="13">
        <f t="shared" si="0"/>
        <v>1354151</v>
      </c>
    </row>
    <row r="12" spans="1:12" x14ac:dyDescent="0.25">
      <c r="A12" s="26">
        <v>36192</v>
      </c>
      <c r="B12" s="8">
        <v>320944</v>
      </c>
      <c r="C12" s="16">
        <f t="shared" si="1"/>
        <v>0.33733511314785425</v>
      </c>
      <c r="D12" s="9">
        <v>614698</v>
      </c>
      <c r="E12" s="16">
        <f t="shared" si="2"/>
        <v>0.64609159037638875</v>
      </c>
      <c r="F12" s="9">
        <v>15702</v>
      </c>
      <c r="G12" s="16">
        <f t="shared" si="3"/>
        <v>1.6503925752304475E-2</v>
      </c>
      <c r="H12" s="9">
        <v>66</v>
      </c>
      <c r="I12" s="16">
        <f t="shared" si="4"/>
        <v>6.9370723452559884E-5</v>
      </c>
      <c r="J12" s="9">
        <v>0</v>
      </c>
      <c r="K12" s="18">
        <f t="shared" si="5"/>
        <v>0</v>
      </c>
      <c r="L12" s="13">
        <f t="shared" si="0"/>
        <v>951410</v>
      </c>
    </row>
    <row r="13" spans="1:12" x14ac:dyDescent="0.25">
      <c r="A13" s="26">
        <v>36220</v>
      </c>
      <c r="B13" s="8">
        <v>458117</v>
      </c>
      <c r="C13" s="16">
        <f t="shared" si="1"/>
        <v>0.3265500035640459</v>
      </c>
      <c r="D13" s="9">
        <v>760531</v>
      </c>
      <c r="E13" s="16">
        <f t="shared" si="2"/>
        <v>0.54211347922161235</v>
      </c>
      <c r="F13" s="9">
        <v>15203</v>
      </c>
      <c r="G13" s="16">
        <f t="shared" si="3"/>
        <v>1.0836837978473162E-2</v>
      </c>
      <c r="H13" s="9">
        <v>0</v>
      </c>
      <c r="I13" s="16">
        <f t="shared" si="4"/>
        <v>0</v>
      </c>
      <c r="J13" s="9">
        <v>169049</v>
      </c>
      <c r="K13" s="18">
        <f t="shared" si="5"/>
        <v>0.12049967923586856</v>
      </c>
      <c r="L13" s="13">
        <f t="shared" si="0"/>
        <v>1402900</v>
      </c>
    </row>
    <row r="14" spans="1:12" x14ac:dyDescent="0.25">
      <c r="A14" s="26">
        <v>36251</v>
      </c>
      <c r="B14" s="8">
        <v>417031</v>
      </c>
      <c r="C14" s="16">
        <f t="shared" si="1"/>
        <v>0.2073276164217118</v>
      </c>
      <c r="D14" s="9">
        <v>764296</v>
      </c>
      <c r="E14" s="16">
        <f t="shared" si="2"/>
        <v>0.37997095640527595</v>
      </c>
      <c r="F14" s="9">
        <v>822618</v>
      </c>
      <c r="G14" s="16">
        <f t="shared" si="3"/>
        <v>0.40896583027543687</v>
      </c>
      <c r="H14" s="9">
        <v>7514</v>
      </c>
      <c r="I14" s="16">
        <f t="shared" si="4"/>
        <v>3.7355968975753421E-3</v>
      </c>
      <c r="J14" s="9">
        <v>0</v>
      </c>
      <c r="K14" s="18">
        <f t="shared" si="5"/>
        <v>0</v>
      </c>
      <c r="L14" s="13">
        <f t="shared" si="0"/>
        <v>2011459</v>
      </c>
    </row>
    <row r="15" spans="1:12" x14ac:dyDescent="0.25">
      <c r="A15" s="26">
        <v>36281</v>
      </c>
      <c r="B15" s="8">
        <v>427207</v>
      </c>
      <c r="C15" s="16">
        <f t="shared" si="1"/>
        <v>0.19328027261482389</v>
      </c>
      <c r="D15" s="9">
        <v>680966</v>
      </c>
      <c r="E15" s="16">
        <f t="shared" si="2"/>
        <v>0.30808786869462851</v>
      </c>
      <c r="F15" s="9">
        <v>668880</v>
      </c>
      <c r="G15" s="16">
        <f t="shared" si="3"/>
        <v>0.30261982773363594</v>
      </c>
      <c r="H15" s="9">
        <v>288845</v>
      </c>
      <c r="I15" s="16">
        <f t="shared" si="4"/>
        <v>0.13068147371983324</v>
      </c>
      <c r="J15" s="9">
        <v>144400</v>
      </c>
      <c r="K15" s="18">
        <f t="shared" si="5"/>
        <v>6.5330557237078438E-2</v>
      </c>
      <c r="L15" s="13">
        <f t="shared" si="0"/>
        <v>2210298</v>
      </c>
    </row>
    <row r="16" spans="1:12" x14ac:dyDescent="0.25">
      <c r="A16" s="26">
        <v>36312</v>
      </c>
      <c r="B16" s="8">
        <v>514077</v>
      </c>
      <c r="C16" s="16">
        <f t="shared" si="1"/>
        <v>0.20007947492064185</v>
      </c>
      <c r="D16" s="9">
        <v>462768</v>
      </c>
      <c r="E16" s="16">
        <f t="shared" si="2"/>
        <v>0.1801099416042258</v>
      </c>
      <c r="F16" s="9">
        <v>789107</v>
      </c>
      <c r="G16" s="16">
        <f t="shared" si="3"/>
        <v>0.30712152890754285</v>
      </c>
      <c r="H16" s="9">
        <v>266706</v>
      </c>
      <c r="I16" s="16">
        <f t="shared" si="4"/>
        <v>0.10380234174682917</v>
      </c>
      <c r="J16" s="9">
        <v>536706</v>
      </c>
      <c r="K16" s="18">
        <f t="shared" si="5"/>
        <v>0.20888671282076032</v>
      </c>
      <c r="L16" s="13">
        <f t="shared" si="0"/>
        <v>2569364</v>
      </c>
    </row>
    <row r="17" spans="1:12" x14ac:dyDescent="0.25">
      <c r="A17" s="26">
        <v>36342</v>
      </c>
      <c r="B17" s="8">
        <v>511205</v>
      </c>
      <c r="C17" s="16">
        <f t="shared" si="1"/>
        <v>0.17417748621278747</v>
      </c>
      <c r="D17" s="9">
        <v>662762</v>
      </c>
      <c r="E17" s="16">
        <f t="shared" si="2"/>
        <v>0.22581590382989106</v>
      </c>
      <c r="F17" s="9">
        <v>961513</v>
      </c>
      <c r="G17" s="16">
        <f t="shared" si="3"/>
        <v>0.32760618010566389</v>
      </c>
      <c r="H17" s="9">
        <v>325216</v>
      </c>
      <c r="I17" s="16">
        <f t="shared" si="4"/>
        <v>0.11080741650840248</v>
      </c>
      <c r="J17" s="9">
        <v>474270</v>
      </c>
      <c r="K17" s="18">
        <f t="shared" si="5"/>
        <v>0.16159301334325507</v>
      </c>
      <c r="L17" s="13">
        <f t="shared" si="0"/>
        <v>2934966</v>
      </c>
    </row>
    <row r="18" spans="1:12" x14ac:dyDescent="0.25">
      <c r="A18" s="26">
        <v>36373</v>
      </c>
      <c r="B18" s="8">
        <v>481123</v>
      </c>
      <c r="C18" s="16">
        <f t="shared" si="1"/>
        <v>0.16501805130920866</v>
      </c>
      <c r="D18" s="9">
        <v>663875</v>
      </c>
      <c r="E18" s="16">
        <f t="shared" si="2"/>
        <v>0.22769927609551177</v>
      </c>
      <c r="F18" s="9">
        <v>966891</v>
      </c>
      <c r="G18" s="16">
        <f t="shared" si="3"/>
        <v>0.33162926870761134</v>
      </c>
      <c r="H18" s="9">
        <v>400829</v>
      </c>
      <c r="I18" s="16">
        <f t="shared" si="4"/>
        <v>0.13747840050926438</v>
      </c>
      <c r="J18" s="9">
        <v>402860</v>
      </c>
      <c r="K18" s="18">
        <f t="shared" si="5"/>
        <v>0.13817500337840388</v>
      </c>
      <c r="L18" s="13">
        <f t="shared" si="0"/>
        <v>2915578</v>
      </c>
    </row>
    <row r="19" spans="1:12" x14ac:dyDescent="0.25">
      <c r="A19" s="26">
        <v>36404</v>
      </c>
      <c r="B19" s="8">
        <v>364557</v>
      </c>
      <c r="C19" s="16">
        <f t="shared" si="1"/>
        <v>0.15098566419577605</v>
      </c>
      <c r="D19" s="9">
        <v>616502</v>
      </c>
      <c r="E19" s="16">
        <f t="shared" si="2"/>
        <v>0.25533171478815198</v>
      </c>
      <c r="F19" s="9">
        <v>678757</v>
      </c>
      <c r="G19" s="16">
        <f t="shared" si="3"/>
        <v>0.28111537145777576</v>
      </c>
      <c r="H19" s="9">
        <v>285263</v>
      </c>
      <c r="I19" s="16">
        <f t="shared" si="4"/>
        <v>0.11814510083602746</v>
      </c>
      <c r="J19" s="9">
        <v>469435</v>
      </c>
      <c r="K19" s="18">
        <f t="shared" si="5"/>
        <v>0.19442214872226873</v>
      </c>
      <c r="L19" s="13">
        <f t="shared" si="0"/>
        <v>2414514</v>
      </c>
    </row>
    <row r="20" spans="1:12" x14ac:dyDescent="0.25">
      <c r="A20" s="26">
        <v>36434</v>
      </c>
      <c r="B20" s="8">
        <v>515920</v>
      </c>
      <c r="C20" s="16">
        <f t="shared" si="1"/>
        <v>0.21195182853231823</v>
      </c>
      <c r="D20" s="9">
        <v>814946</v>
      </c>
      <c r="E20" s="16">
        <f t="shared" si="2"/>
        <v>0.33479860221565089</v>
      </c>
      <c r="F20" s="9">
        <v>723024</v>
      </c>
      <c r="G20" s="16">
        <f t="shared" si="3"/>
        <v>0.29703492571086765</v>
      </c>
      <c r="H20" s="9">
        <v>257217</v>
      </c>
      <c r="I20" s="16">
        <f t="shared" si="4"/>
        <v>0.10567067273917913</v>
      </c>
      <c r="J20" s="9">
        <v>123031</v>
      </c>
      <c r="K20" s="18">
        <f t="shared" si="5"/>
        <v>5.0543970801984112E-2</v>
      </c>
      <c r="L20" s="13">
        <f t="shared" si="0"/>
        <v>2434138</v>
      </c>
    </row>
    <row r="21" spans="1:12" x14ac:dyDescent="0.25">
      <c r="A21" s="26">
        <v>36465</v>
      </c>
      <c r="B21" s="8">
        <v>570874</v>
      </c>
      <c r="C21" s="16">
        <f t="shared" si="1"/>
        <v>0.28798058854835334</v>
      </c>
      <c r="D21" s="9">
        <v>511354</v>
      </c>
      <c r="E21" s="16">
        <f t="shared" si="2"/>
        <v>0.25795539099092735</v>
      </c>
      <c r="F21" s="9">
        <v>580625</v>
      </c>
      <c r="G21" s="16">
        <f t="shared" si="3"/>
        <v>0.29289953514416078</v>
      </c>
      <c r="H21" s="9">
        <v>316563</v>
      </c>
      <c r="I21" s="16">
        <f t="shared" si="4"/>
        <v>0.15969197940812224</v>
      </c>
      <c r="J21" s="9">
        <v>2919</v>
      </c>
      <c r="K21" s="18">
        <f t="shared" si="5"/>
        <v>1.4725059084362633E-3</v>
      </c>
      <c r="L21" s="13">
        <f t="shared" si="0"/>
        <v>1982335</v>
      </c>
    </row>
    <row r="22" spans="1:12" x14ac:dyDescent="0.25">
      <c r="A22" s="26">
        <v>36495</v>
      </c>
      <c r="B22" s="8">
        <v>465055</v>
      </c>
      <c r="C22" s="16">
        <f t="shared" si="1"/>
        <v>0.31407631624622562</v>
      </c>
      <c r="D22" s="9">
        <v>766627</v>
      </c>
      <c r="E22" s="16">
        <f t="shared" si="2"/>
        <v>0.51774388856134268</v>
      </c>
      <c r="F22" s="9">
        <v>157242</v>
      </c>
      <c r="G22" s="16">
        <f t="shared" si="3"/>
        <v>0.10619386549803574</v>
      </c>
      <c r="H22" s="9">
        <v>91783</v>
      </c>
      <c r="I22" s="16">
        <f t="shared" si="4"/>
        <v>6.1985929694395987E-2</v>
      </c>
      <c r="J22" s="9">
        <v>0</v>
      </c>
      <c r="K22" s="18">
        <f t="shared" si="5"/>
        <v>0</v>
      </c>
      <c r="L22" s="13">
        <f t="shared" si="0"/>
        <v>1480707</v>
      </c>
    </row>
    <row r="23" spans="1:12" x14ac:dyDescent="0.25">
      <c r="A23" s="27">
        <v>36526</v>
      </c>
      <c r="B23" s="10">
        <v>400759</v>
      </c>
      <c r="C23" s="19">
        <f>+B23/L23</f>
        <v>0.28641088587059449</v>
      </c>
      <c r="D23" s="11">
        <v>871938</v>
      </c>
      <c r="E23" s="19">
        <f t="shared" si="2"/>
        <v>0.62314891244921367</v>
      </c>
      <c r="F23" s="11">
        <v>33189</v>
      </c>
      <c r="G23" s="19">
        <f t="shared" si="3"/>
        <v>2.3719220007932848E-2</v>
      </c>
      <c r="H23" s="11">
        <v>93359</v>
      </c>
      <c r="I23" s="19">
        <f t="shared" si="4"/>
        <v>6.6720981672258969E-2</v>
      </c>
      <c r="J23" s="11">
        <v>0</v>
      </c>
      <c r="K23" s="20">
        <f t="shared" si="5"/>
        <v>0</v>
      </c>
      <c r="L23" s="13">
        <f t="shared" si="0"/>
        <v>1399245</v>
      </c>
    </row>
    <row r="24" spans="1:12" x14ac:dyDescent="0.25">
      <c r="L24" s="2"/>
    </row>
    <row r="25" spans="1:12" x14ac:dyDescent="0.25">
      <c r="A25" s="4" t="s">
        <v>1</v>
      </c>
      <c r="B25" s="22">
        <f>SUM(B2:B23)</f>
        <v>9819291</v>
      </c>
      <c r="C25" s="23"/>
      <c r="D25" s="23">
        <f>SUM(D2:D23)</f>
        <v>14263120</v>
      </c>
      <c r="E25" s="23"/>
      <c r="F25" s="23">
        <f>SUM(F2:F23)</f>
        <v>10038633</v>
      </c>
      <c r="G25" s="23"/>
      <c r="H25" s="23">
        <f>SUM(H2:H23)</f>
        <v>2788599</v>
      </c>
      <c r="I25" s="23"/>
      <c r="J25" s="23">
        <f>SUM(J2:J23)</f>
        <v>5454760</v>
      </c>
      <c r="K25" s="23"/>
      <c r="L25" s="24">
        <f>SUM(B25:J25)</f>
        <v>42364403</v>
      </c>
    </row>
    <row r="26" spans="1:12" x14ac:dyDescent="0.25">
      <c r="A26" s="4" t="s">
        <v>2</v>
      </c>
      <c r="C26" s="14">
        <f>+B25/$L$25</f>
        <v>0.23178164460384346</v>
      </c>
      <c r="E26" s="14">
        <f>+D25/$L$25</f>
        <v>0.33667699743107438</v>
      </c>
      <c r="G26" s="14">
        <f>+F25/$L$25</f>
        <v>0.23695915176710977</v>
      </c>
      <c r="H26" s="21"/>
      <c r="I26" s="14">
        <f>+H25/$L$25</f>
        <v>6.5824107092928935E-2</v>
      </c>
      <c r="J26" s="14"/>
      <c r="K26" s="14">
        <f>+J25/$L$25</f>
        <v>0.12875809910504346</v>
      </c>
      <c r="L26" s="14"/>
    </row>
    <row r="27" spans="1:12" s="3" customFormat="1" x14ac:dyDescent="0.25">
      <c r="A27" s="4" t="s">
        <v>4</v>
      </c>
      <c r="B27" s="2">
        <f>MIN(B2:B23)</f>
        <v>0</v>
      </c>
      <c r="C27" s="21">
        <f t="shared" ref="C27:L27" si="6">MIN(C2:C23)</f>
        <v>0</v>
      </c>
      <c r="D27" s="2">
        <f t="shared" si="6"/>
        <v>405603</v>
      </c>
      <c r="E27" s="21">
        <f t="shared" si="6"/>
        <v>0.1801099416042258</v>
      </c>
      <c r="F27" s="2">
        <f t="shared" si="6"/>
        <v>0</v>
      </c>
      <c r="G27" s="21">
        <f t="shared" si="6"/>
        <v>0</v>
      </c>
      <c r="H27" s="2">
        <f t="shared" si="6"/>
        <v>0</v>
      </c>
      <c r="I27" s="21">
        <f t="shared" si="6"/>
        <v>0</v>
      </c>
      <c r="J27" s="2">
        <f t="shared" si="6"/>
        <v>0</v>
      </c>
      <c r="K27" s="21">
        <f t="shared" si="6"/>
        <v>0</v>
      </c>
      <c r="L27" s="2">
        <f t="shared" si="6"/>
        <v>797667</v>
      </c>
    </row>
    <row r="28" spans="1:12" s="3" customFormat="1" x14ac:dyDescent="0.25">
      <c r="A28" s="4" t="s">
        <v>5</v>
      </c>
      <c r="B28" s="2">
        <f>MAX(B2:B23)</f>
        <v>728446</v>
      </c>
      <c r="C28" s="21">
        <f t="shared" ref="C28:L28" si="7">MAX(C2:C23)</f>
        <v>0.491502092978649</v>
      </c>
      <c r="D28" s="2">
        <f t="shared" si="7"/>
        <v>871938</v>
      </c>
      <c r="E28" s="21">
        <f t="shared" si="7"/>
        <v>0.64609159037638875</v>
      </c>
      <c r="F28" s="2">
        <f t="shared" si="7"/>
        <v>966891</v>
      </c>
      <c r="G28" s="21">
        <f t="shared" si="7"/>
        <v>0.40896583027543687</v>
      </c>
      <c r="H28" s="2">
        <f t="shared" si="7"/>
        <v>400829</v>
      </c>
      <c r="I28" s="21">
        <f t="shared" si="7"/>
        <v>0.15969197940812224</v>
      </c>
      <c r="J28" s="2">
        <f t="shared" si="7"/>
        <v>536706</v>
      </c>
      <c r="K28" s="21">
        <f t="shared" si="7"/>
        <v>0.34804395274829636</v>
      </c>
      <c r="L28" s="2">
        <f t="shared" si="7"/>
        <v>2934966</v>
      </c>
    </row>
    <row r="29" spans="1:12" x14ac:dyDescent="0.25">
      <c r="A29" s="4" t="s">
        <v>6</v>
      </c>
      <c r="B29" s="2">
        <f>MEDIAN(B2:B23)</f>
        <v>460163</v>
      </c>
      <c r="C29" s="21">
        <f t="shared" ref="C29:L29" si="8">MEDIAN(C2:C23)</f>
        <v>0.23031458590829812</v>
      </c>
      <c r="D29" s="2">
        <f t="shared" si="8"/>
        <v>672420.5</v>
      </c>
      <c r="E29" s="21">
        <f t="shared" si="8"/>
        <v>0.3214432354551397</v>
      </c>
      <c r="F29" s="2">
        <f t="shared" si="8"/>
        <v>582296</v>
      </c>
      <c r="G29" s="21">
        <f t="shared" si="8"/>
        <v>0.27185471805069056</v>
      </c>
      <c r="H29" s="2">
        <f t="shared" si="8"/>
        <v>72873.5</v>
      </c>
      <c r="I29" s="21">
        <f t="shared" si="8"/>
        <v>4.1104918891810963E-2</v>
      </c>
      <c r="J29" s="2">
        <f t="shared" si="8"/>
        <v>156724.5</v>
      </c>
      <c r="K29" s="21">
        <f t="shared" si="8"/>
        <v>9.2915118236473498E-2</v>
      </c>
      <c r="L29" s="2">
        <f t="shared" si="8"/>
        <v>1996897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G19" sqref="G19"/>
    </sheetView>
  </sheetViews>
  <sheetFormatPr defaultRowHeight="13.2" x14ac:dyDescent="0.25"/>
  <cols>
    <col min="1" max="1" width="12.6640625" customWidth="1"/>
    <col min="2" max="6" width="11" bestFit="1" customWidth="1"/>
  </cols>
  <sheetData>
    <row r="1" spans="1:6" x14ac:dyDescent="0.25">
      <c r="A1" s="1" t="s">
        <v>7</v>
      </c>
      <c r="B1" s="5">
        <v>1007</v>
      </c>
      <c r="C1" s="5">
        <v>1008</v>
      </c>
      <c r="D1" s="5">
        <v>1009</v>
      </c>
      <c r="E1" s="5">
        <v>1175</v>
      </c>
      <c r="F1" s="5">
        <v>1358</v>
      </c>
    </row>
    <row r="2" spans="1:6" x14ac:dyDescent="0.25">
      <c r="A2" s="1" t="s">
        <v>8</v>
      </c>
      <c r="B2" s="3">
        <v>11</v>
      </c>
      <c r="C2" s="3">
        <v>11</v>
      </c>
      <c r="D2" s="3">
        <v>11</v>
      </c>
      <c r="E2" s="3">
        <v>11</v>
      </c>
      <c r="F2" s="3">
        <v>11</v>
      </c>
    </row>
    <row r="3" spans="1:6" x14ac:dyDescent="0.25">
      <c r="A3" s="1" t="s">
        <v>9</v>
      </c>
      <c r="B3" s="3" t="s">
        <v>11</v>
      </c>
      <c r="C3" s="3" t="s">
        <v>11</v>
      </c>
      <c r="D3" s="3" t="s">
        <v>11</v>
      </c>
      <c r="E3" s="3" t="s">
        <v>11</v>
      </c>
      <c r="F3" s="3" t="s">
        <v>11</v>
      </c>
    </row>
    <row r="4" spans="1:6" x14ac:dyDescent="0.25">
      <c r="A4" s="1" t="s">
        <v>10</v>
      </c>
      <c r="B4" s="3" t="s">
        <v>12</v>
      </c>
      <c r="C4" s="3" t="s">
        <v>12</v>
      </c>
      <c r="D4" s="3" t="s">
        <v>12</v>
      </c>
      <c r="E4" s="3" t="s">
        <v>12</v>
      </c>
      <c r="F4" s="3" t="s">
        <v>12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Historical Flows</vt:lpstr>
      <vt:lpstr>Curves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Bass</dc:creator>
  <cp:lastModifiedBy>Havlíček Jan</cp:lastModifiedBy>
  <dcterms:created xsi:type="dcterms:W3CDTF">2000-02-25T18:41:33Z</dcterms:created>
  <dcterms:modified xsi:type="dcterms:W3CDTF">2023-09-10T11:02:06Z</dcterms:modified>
</cp:coreProperties>
</file>