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activeTab="2"/>
  </bookViews>
  <sheets>
    <sheet name="5 Day" sheetId="11" r:id="rId1"/>
    <sheet name=" Approval Requests" sheetId="7" r:id="rId2"/>
    <sheet name="PDX Trading" sheetId="10" r:id="rId3"/>
    <sheet name="Contact List" sheetId="12" r:id="rId4"/>
  </sheets>
  <calcPr calcId="92512" calcMode="manual"/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B5" i="11"/>
  <c r="D1" i="10"/>
  <c r="G6" i="10"/>
  <c r="M6" i="10"/>
  <c r="R6" i="10"/>
  <c r="T6" i="10"/>
  <c r="X6" i="10"/>
  <c r="AB6" i="10"/>
  <c r="AF6" i="10"/>
  <c r="AG6" i="10"/>
  <c r="AK6" i="10"/>
  <c r="AO6" i="10"/>
  <c r="AP6" i="10"/>
  <c r="G7" i="10"/>
  <c r="M7" i="10"/>
  <c r="R7" i="10"/>
  <c r="T7" i="10"/>
  <c r="X7" i="10"/>
  <c r="AB7" i="10"/>
  <c r="AF7" i="10"/>
  <c r="AG7" i="10"/>
  <c r="AK7" i="10"/>
  <c r="AO7" i="10"/>
  <c r="AP7" i="10"/>
  <c r="G8" i="10"/>
  <c r="M8" i="10"/>
  <c r="R8" i="10"/>
  <c r="T8" i="10"/>
  <c r="X8" i="10"/>
  <c r="AB8" i="10"/>
  <c r="AF8" i="10"/>
  <c r="AG8" i="10"/>
  <c r="AK8" i="10"/>
  <c r="AO8" i="10"/>
  <c r="AP8" i="10"/>
  <c r="G9" i="10"/>
  <c r="R9" i="10"/>
  <c r="T9" i="10"/>
  <c r="X9" i="10"/>
  <c r="AB9" i="10"/>
  <c r="AF9" i="10"/>
  <c r="AG9" i="10"/>
  <c r="AK9" i="10"/>
  <c r="AO9" i="10"/>
  <c r="AP9" i="10"/>
  <c r="G10" i="10"/>
  <c r="M10" i="10"/>
  <c r="R10" i="10"/>
  <c r="T10" i="10"/>
  <c r="X10" i="10"/>
  <c r="AB10" i="10"/>
  <c r="AF10" i="10"/>
  <c r="AG10" i="10"/>
  <c r="AK10" i="10"/>
  <c r="AO10" i="10"/>
  <c r="AP10" i="10"/>
  <c r="G11" i="10"/>
  <c r="M11" i="10"/>
  <c r="R11" i="10"/>
  <c r="T11" i="10"/>
  <c r="X11" i="10"/>
  <c r="AB11" i="10"/>
  <c r="AF11" i="10"/>
  <c r="AG11" i="10"/>
  <c r="AK11" i="10"/>
  <c r="AO11" i="10"/>
  <c r="AP11" i="10"/>
  <c r="G12" i="10"/>
  <c r="M12" i="10"/>
  <c r="R12" i="10"/>
  <c r="T12" i="10"/>
  <c r="X12" i="10"/>
  <c r="AB12" i="10"/>
  <c r="AF12" i="10"/>
  <c r="AG12" i="10"/>
  <c r="AK12" i="10"/>
  <c r="AO12" i="10"/>
  <c r="AP12" i="10"/>
  <c r="G13" i="10"/>
  <c r="M13" i="10"/>
  <c r="R13" i="10"/>
  <c r="T13" i="10"/>
  <c r="X13" i="10"/>
  <c r="AB13" i="10"/>
  <c r="AF13" i="10"/>
  <c r="AG13" i="10"/>
  <c r="AK13" i="10"/>
  <c r="AO13" i="10"/>
  <c r="AP13" i="10"/>
  <c r="G14" i="10"/>
  <c r="M14" i="10"/>
  <c r="R14" i="10"/>
  <c r="T14" i="10"/>
  <c r="X14" i="10"/>
  <c r="AB14" i="10"/>
  <c r="AF14" i="10"/>
  <c r="AG14" i="10"/>
  <c r="AK14" i="10"/>
  <c r="AO14" i="10"/>
  <c r="AP14" i="10"/>
  <c r="G15" i="10"/>
  <c r="M15" i="10"/>
  <c r="R15" i="10"/>
  <c r="T15" i="10"/>
  <c r="X15" i="10"/>
  <c r="AB15" i="10"/>
  <c r="AF15" i="10"/>
  <c r="AG15" i="10"/>
  <c r="AK15" i="10"/>
  <c r="AO15" i="10"/>
  <c r="AP15" i="10"/>
  <c r="G16" i="10"/>
  <c r="M16" i="10"/>
  <c r="R16" i="10"/>
  <c r="T16" i="10"/>
  <c r="X16" i="10"/>
  <c r="AB16" i="10"/>
  <c r="AF16" i="10"/>
  <c r="AG16" i="10"/>
  <c r="AK16" i="10"/>
  <c r="AO16" i="10"/>
  <c r="AP16" i="10"/>
  <c r="M17" i="10"/>
  <c r="T17" i="10"/>
  <c r="X17" i="10"/>
  <c r="AG17" i="10"/>
  <c r="G18" i="10"/>
  <c r="M18" i="10"/>
  <c r="R18" i="10"/>
  <c r="T18" i="10"/>
  <c r="X18" i="10"/>
  <c r="AB18" i="10"/>
  <c r="AF18" i="10"/>
  <c r="AG18" i="10"/>
  <c r="AK18" i="10"/>
  <c r="AO18" i="10"/>
  <c r="AP18" i="10"/>
  <c r="G19" i="10"/>
  <c r="K19" i="10"/>
  <c r="L19" i="10"/>
  <c r="M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G20" i="10"/>
  <c r="M20" i="10"/>
  <c r="R20" i="10"/>
  <c r="T20" i="10"/>
  <c r="X20" i="10"/>
  <c r="AG20" i="10"/>
  <c r="G21" i="10"/>
  <c r="M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G22" i="10"/>
  <c r="M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M23" i="10"/>
  <c r="R23" i="10"/>
  <c r="T23" i="10"/>
  <c r="X23" i="10"/>
  <c r="AG23" i="10"/>
  <c r="G24" i="10"/>
  <c r="M24" i="10"/>
  <c r="R24" i="10"/>
  <c r="T24" i="10"/>
  <c r="X24" i="10"/>
  <c r="AG24" i="10"/>
  <c r="L25" i="10"/>
  <c r="M25" i="10"/>
  <c r="Q25" i="10"/>
  <c r="R25" i="10"/>
  <c r="T25" i="10"/>
  <c r="X25" i="10"/>
  <c r="AB25" i="10"/>
  <c r="AE25" i="10"/>
  <c r="AF25" i="10"/>
  <c r="AG25" i="10"/>
  <c r="AK25" i="10"/>
  <c r="AO25" i="10"/>
  <c r="AP25" i="10"/>
  <c r="G26" i="10"/>
  <c r="M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G27" i="10"/>
  <c r="M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G28" i="10"/>
  <c r="R28" i="10"/>
  <c r="T28" i="10"/>
  <c r="X28" i="10"/>
  <c r="AB28" i="10"/>
  <c r="AF28" i="10"/>
  <c r="AG28" i="10"/>
  <c r="AK28" i="10"/>
  <c r="AO28" i="10"/>
  <c r="AP28" i="10"/>
  <c r="G29" i="10"/>
  <c r="R29" i="10"/>
  <c r="T29" i="10"/>
  <c r="X29" i="10"/>
  <c r="AB29" i="10"/>
  <c r="AF29" i="10"/>
  <c r="AG29" i="10"/>
  <c r="AK29" i="10"/>
  <c r="AO29" i="10"/>
  <c r="AP29" i="10"/>
  <c r="G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G31" i="10"/>
  <c r="M31" i="10"/>
  <c r="R31" i="10"/>
  <c r="T31" i="10"/>
  <c r="X31" i="10"/>
  <c r="AG31" i="10"/>
  <c r="AK31" i="10"/>
  <c r="AP31" i="10"/>
  <c r="G32" i="10"/>
  <c r="M32" i="10"/>
  <c r="R32" i="10"/>
  <c r="T32" i="10"/>
  <c r="X32" i="10"/>
  <c r="AG32" i="10"/>
  <c r="AK32" i="10"/>
  <c r="AP32" i="10"/>
  <c r="M33" i="10"/>
  <c r="T33" i="10"/>
  <c r="X33" i="10"/>
  <c r="AG33" i="10"/>
  <c r="M34" i="10"/>
  <c r="T34" i="10"/>
  <c r="X34" i="10"/>
  <c r="AG34" i="10"/>
  <c r="G35" i="10"/>
  <c r="M35" i="10"/>
  <c r="R35" i="10"/>
  <c r="T35" i="10"/>
  <c r="X35" i="10"/>
  <c r="AG35" i="10"/>
  <c r="AK35" i="10"/>
  <c r="AP35" i="10"/>
  <c r="M36" i="10"/>
  <c r="R36" i="10"/>
  <c r="T36" i="10"/>
  <c r="X36" i="10"/>
  <c r="AG36" i="10"/>
  <c r="G37" i="10"/>
  <c r="M37" i="10"/>
  <c r="R37" i="10"/>
  <c r="T37" i="10"/>
  <c r="X37" i="10"/>
  <c r="AB37" i="10"/>
  <c r="AF37" i="10"/>
  <c r="AG37" i="10"/>
  <c r="AK37" i="10"/>
  <c r="AO37" i="10"/>
  <c r="AP37" i="10"/>
  <c r="G38" i="10"/>
  <c r="M38" i="10"/>
  <c r="R38" i="10"/>
  <c r="T38" i="10"/>
  <c r="X38" i="10"/>
  <c r="AG38" i="10"/>
  <c r="AP38" i="10"/>
  <c r="R39" i="10"/>
  <c r="T39" i="10"/>
  <c r="X39" i="10"/>
  <c r="AF39" i="10"/>
  <c r="AG39" i="10"/>
  <c r="AP39" i="10"/>
  <c r="C40" i="10"/>
  <c r="D40" i="10"/>
  <c r="E40" i="10"/>
  <c r="F40" i="10"/>
  <c r="G40" i="10"/>
  <c r="H40" i="10"/>
  <c r="I40" i="10"/>
  <c r="J40" i="10"/>
  <c r="K40" i="10"/>
  <c r="L40" i="10"/>
  <c r="M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</calcChain>
</file>

<file path=xl/comments1.xml><?xml version="1.0" encoding="utf-8"?>
<comments xmlns="http://schemas.openxmlformats.org/spreadsheetml/2006/main">
  <authors>
    <author>sthome</author>
  </authors>
  <commentList>
    <comment ref="B37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Pending determination of contract assignability.  Contract potentially has $5 MM value for estate.</t>
        </r>
      </text>
    </comment>
  </commentList>
</comments>
</file>

<file path=xl/sharedStrings.xml><?xml version="1.0" encoding="utf-8"?>
<sst xmlns="http://schemas.openxmlformats.org/spreadsheetml/2006/main" count="960" uniqueCount="343">
  <si>
    <t>WK. 2 
Dec. 10-14</t>
  </si>
  <si>
    <t>WK. 1
Dec. 3 -7</t>
  </si>
  <si>
    <t>WK. 3
Dec. 17-21</t>
  </si>
  <si>
    <t>WK. 4
Dec. 24-28</t>
  </si>
  <si>
    <t>Portland Office Expense Management</t>
  </si>
  <si>
    <t>Office Supplies</t>
  </si>
  <si>
    <t>UPS</t>
  </si>
  <si>
    <t>Sierra Springs</t>
  </si>
  <si>
    <t>Print, Inc.</t>
  </si>
  <si>
    <t>Xerox</t>
  </si>
  <si>
    <t>Tri-Met</t>
  </si>
  <si>
    <t>Boise Cascade</t>
  </si>
  <si>
    <t>Aqua Systems</t>
  </si>
  <si>
    <t>WeatherBank</t>
  </si>
  <si>
    <t>NW Powerpool</t>
  </si>
  <si>
    <t>TOTAL</t>
  </si>
  <si>
    <t>AT&amp;T Broadband (Cable TV)</t>
  </si>
  <si>
    <t>Waterhymet</t>
  </si>
  <si>
    <t>Bloomberg</t>
  </si>
  <si>
    <t>Payee</t>
  </si>
  <si>
    <t>Amount</t>
  </si>
  <si>
    <t xml:space="preserve">Employee parking </t>
  </si>
  <si>
    <t>Date Due</t>
  </si>
  <si>
    <t>Parking Management</t>
  </si>
  <si>
    <t>Post Petition</t>
  </si>
  <si>
    <t>Pre/Post</t>
  </si>
  <si>
    <t>Justification</t>
  </si>
  <si>
    <t>Needed to keep trading floor in operation</t>
  </si>
  <si>
    <t>Contractor required to maintain operation of trading systems.</t>
  </si>
  <si>
    <t>Maxim Group</t>
  </si>
  <si>
    <t>Contractor Payment</t>
  </si>
  <si>
    <t>Drinking water and coffee</t>
  </si>
  <si>
    <t>Required to maintain acceptable working conditions for retained employees.</t>
  </si>
  <si>
    <t>Cost Center</t>
  </si>
  <si>
    <t>PDX</t>
  </si>
  <si>
    <t>Pending</t>
  </si>
  <si>
    <t>Qwest</t>
  </si>
  <si>
    <t>Back-up circuit for Bloomberg</t>
  </si>
  <si>
    <t>Required to maintain reliability of data feed for trading operation.</t>
  </si>
  <si>
    <t>Open Access Technology International</t>
  </si>
  <si>
    <t>December Total</t>
  </si>
  <si>
    <t>WK. 1
12/31-1/4</t>
  </si>
  <si>
    <t>WK. 2 
1/7-1/11</t>
  </si>
  <si>
    <t>WK. 3
1/14-1/18</t>
  </si>
  <si>
    <t>WK. 4
1/21-1/25</t>
  </si>
  <si>
    <t>WK. 5
1/28-2/1</t>
  </si>
  <si>
    <t>2002 Q1 Subtotal</t>
  </si>
  <si>
    <t>2002 Q2 Subtotal</t>
  </si>
  <si>
    <t>2002 Q3 Subtotal</t>
  </si>
  <si>
    <t>2002 Total</t>
  </si>
  <si>
    <t>January Forecast</t>
  </si>
  <si>
    <t>PGE Transmission</t>
  </si>
  <si>
    <t>World Trade Center Portland - HVAC</t>
  </si>
  <si>
    <t>Data feed for fundamentals</t>
  </si>
  <si>
    <t>Required data feed for fundamentals group</t>
  </si>
  <si>
    <t>Must maintain membership in order to trade power on WSPP contracts</t>
  </si>
  <si>
    <t>Necessary for trading operations.</t>
  </si>
  <si>
    <t>Pre Petition</t>
  </si>
  <si>
    <t>Commercial Contact</t>
  </si>
  <si>
    <t>Accounting Contact</t>
  </si>
  <si>
    <t>Underwriting Contact</t>
  </si>
  <si>
    <t>Entity</t>
  </si>
  <si>
    <t>Date of Request</t>
  </si>
  <si>
    <t>Address</t>
  </si>
  <si>
    <t>City, State</t>
  </si>
  <si>
    <t>Wiring Instructions</t>
  </si>
  <si>
    <t>Bank Name:</t>
  </si>
  <si>
    <t>ABA Number:</t>
  </si>
  <si>
    <t>Account Number:</t>
  </si>
  <si>
    <t>For benefit of:</t>
  </si>
  <si>
    <t>Stephen Thome</t>
  </si>
  <si>
    <t>Susan Helton</t>
  </si>
  <si>
    <t>ENA</t>
  </si>
  <si>
    <t>EPMI</t>
  </si>
  <si>
    <t>Boise Cascade Office Products Corp</t>
  </si>
  <si>
    <t>File/Acct</t>
  </si>
  <si>
    <t>Los Angles, CA 90074-2256</t>
  </si>
  <si>
    <t>File 42256</t>
  </si>
  <si>
    <t>Purpose</t>
  </si>
  <si>
    <t>920 SW 6th #223</t>
  </si>
  <si>
    <t>Portland, OR 07204</t>
  </si>
  <si>
    <t>921 SW 6th #223</t>
  </si>
  <si>
    <t>20475 NW Amberwood Drive, Suite 150</t>
  </si>
  <si>
    <t>Beaverton, OR 97006</t>
  </si>
  <si>
    <t>P0019170</t>
  </si>
  <si>
    <t>802 NE Davis St</t>
  </si>
  <si>
    <t>Portland, OR 97232</t>
  </si>
  <si>
    <t>14800 28th Ave North, Suite 140</t>
  </si>
  <si>
    <t>Plymouth, MN 55447</t>
  </si>
  <si>
    <t>PO Box 12480</t>
  </si>
  <si>
    <t>Seattle, WA 98111-4480</t>
  </si>
  <si>
    <t>1015 Waterwood Parkway, Suite J</t>
  </si>
  <si>
    <t>Edmond, OK 73034</t>
  </si>
  <si>
    <t>Risks</t>
  </si>
  <si>
    <t>Action Item</t>
  </si>
  <si>
    <t>Must be paid by 15th to prevent lock-out of employees</t>
  </si>
  <si>
    <t>Contribution debit from employee pay.  Necessary to provide parking for employees.</t>
  </si>
  <si>
    <t>Send check to Portland</t>
  </si>
  <si>
    <t>Hold Check in Houston for Pick-up</t>
  </si>
  <si>
    <t>Pay by check</t>
  </si>
  <si>
    <t>Status</t>
  </si>
  <si>
    <t xml:space="preserve">Pending </t>
  </si>
  <si>
    <t>Submitted</t>
  </si>
  <si>
    <t>509 Olive Way, Suite 1658</t>
  </si>
  <si>
    <t>Hymet, Inc.</t>
  </si>
  <si>
    <t>Seattle, WA 98101</t>
  </si>
  <si>
    <t>Invoice 348</t>
  </si>
  <si>
    <t>Portland, OR 97204</t>
  </si>
  <si>
    <t>Power tagging service</t>
  </si>
  <si>
    <t>PacifiCorp</t>
  </si>
  <si>
    <t>PO Box 5504</t>
  </si>
  <si>
    <t>Portland, OR 97228-5504</t>
  </si>
  <si>
    <t>Cust Number 10000780</t>
  </si>
  <si>
    <t>Membership dues for NWPP</t>
  </si>
  <si>
    <t>121 SW Salmon St</t>
  </si>
  <si>
    <t>Transmission tariff necessary for ongoing deliveries</t>
  </si>
  <si>
    <t>Failure to pay would result in loss of contract.  PGE is posturing to take back transmission.</t>
  </si>
  <si>
    <t>Necessary for maintenance of in-the-money power contracts.  Transmission contract has intrinsic value to estate.</t>
  </si>
  <si>
    <t>PDX Invoice Number</t>
  </si>
  <si>
    <t>World Trade Center Portland</t>
  </si>
  <si>
    <t>PO Box 3340</t>
  </si>
  <si>
    <t>Portland, OR 97208-3340</t>
  </si>
  <si>
    <t>Heating for trading floor</t>
  </si>
  <si>
    <t>Necessary for operation of trading floor.</t>
  </si>
  <si>
    <t>Power Pre-Pays</t>
  </si>
  <si>
    <t>Power Prepays</t>
  </si>
  <si>
    <t>TBD</t>
  </si>
  <si>
    <t>Power prepays for contractual obligations</t>
  </si>
  <si>
    <t>Prepaid power is needed to extract value from in-the-money contracts. Failure to deliver power results in erosion of contract value without incremental benefit to estate.</t>
  </si>
  <si>
    <t>Cash flow sheet to be provided for justification.</t>
  </si>
  <si>
    <t>Each day of delay in funding results in millions of dollars of contract erosion for debtors.</t>
  </si>
  <si>
    <t>Paid</t>
  </si>
  <si>
    <t>Critical vendor</t>
  </si>
  <si>
    <t>Acct: 106581</t>
  </si>
  <si>
    <t>1850 Gateway Boulevard</t>
  </si>
  <si>
    <t>Concord, CA</t>
  </si>
  <si>
    <t>Acct 1005</t>
  </si>
  <si>
    <t>California ISO</t>
  </si>
  <si>
    <t>Bank of America</t>
  </si>
  <si>
    <t>Cal ISO</t>
  </si>
  <si>
    <t>ISO Fees for Dec</t>
  </si>
  <si>
    <t>Necessary to continue trading operations with the ISO.  EPMI is owed $6 MM from ISO disbursements.</t>
  </si>
  <si>
    <t>2003 Q1 Subtotal</t>
  </si>
  <si>
    <t>2003 Q2 Subtotal</t>
  </si>
  <si>
    <t>2003 Total</t>
  </si>
  <si>
    <t>710 NE Holladay St</t>
  </si>
  <si>
    <t>Portland, OR 97232-2168</t>
  </si>
  <si>
    <t>Customer Number Z0350000</t>
  </si>
  <si>
    <t>Monthly transit passes</t>
  </si>
  <si>
    <t>Company pays public transport for employees in lieu of parking subsidy.  Public transit is costs company less than parking contribution.</t>
  </si>
  <si>
    <t>Commercial</t>
  </si>
  <si>
    <t>Name</t>
  </si>
  <si>
    <t>Date</t>
  </si>
  <si>
    <t>Check/Wire</t>
  </si>
  <si>
    <t>Bankruptcy</t>
  </si>
  <si>
    <t>Contact</t>
  </si>
  <si>
    <t>Transaction details (e.g. bank information)</t>
  </si>
  <si>
    <t>Money out (in)</t>
  </si>
  <si>
    <t>5 Day Forecast</t>
  </si>
  <si>
    <t>Wire</t>
  </si>
  <si>
    <t>Steve Thome</t>
  </si>
  <si>
    <t xml:space="preserve">Forecasted Cash Transactions in 2001 </t>
  </si>
  <si>
    <t>US Bancorp</t>
  </si>
  <si>
    <t>Office printer leases</t>
  </si>
  <si>
    <t>US Bancorp Office Equipment Finance Services</t>
  </si>
  <si>
    <t>PO Box 5179</t>
  </si>
  <si>
    <t>Souix Falls, SD 57117-5179</t>
  </si>
  <si>
    <t>EPMI Operations (Estate)</t>
  </si>
  <si>
    <t>Recurring Office Expenses (Newco)</t>
  </si>
  <si>
    <t>Office printer lease</t>
  </si>
  <si>
    <t>Printers needed for operation of office.</t>
  </si>
  <si>
    <t>Bonneville Power Administration</t>
  </si>
  <si>
    <t>US Bank, Portland, OR</t>
  </si>
  <si>
    <t>City Center Parking</t>
  </si>
  <si>
    <t>PO Box 60000</t>
  </si>
  <si>
    <t>San Francisco, CA 94160</t>
  </si>
  <si>
    <t>File #74038</t>
  </si>
  <si>
    <t>Net of Power Transactions</t>
  </si>
  <si>
    <t xml:space="preserve">Payment of bill prevents BPA terminating multiple contracts that have total MTM value to EMPI of $378 MM.  </t>
  </si>
  <si>
    <t xml:space="preserve">PDX </t>
  </si>
  <si>
    <t>Riverplace Athletic Club</t>
  </si>
  <si>
    <t xml:space="preserve">0150 SW Montgomery </t>
  </si>
  <si>
    <t>Portland, OR 97201</t>
  </si>
  <si>
    <t>Bill ID 12490</t>
  </si>
  <si>
    <t>Employee atheletic memberships</t>
  </si>
  <si>
    <t xml:space="preserve">Employees have deductions from pay for athletic memberships.  This is final month before deductions are terminated.  </t>
  </si>
  <si>
    <t>Inclusive of pre and post petition obligations.  Failure to pay pre would effectively be a taking from employees.</t>
  </si>
  <si>
    <t>United Parcel Service</t>
  </si>
  <si>
    <t>PO Box 894820</t>
  </si>
  <si>
    <t>Los Angeles, CA 90189-4820</t>
  </si>
  <si>
    <t>Shipper 5E402W</t>
  </si>
  <si>
    <t>Office parcels and mail services</t>
  </si>
  <si>
    <t>Need to maintain flow of materials with counterparties.   Canx of FEDEX account leaves UPS as only active overnight service.</t>
  </si>
  <si>
    <t>Executive Lodging</t>
  </si>
  <si>
    <t>PO Box 571208</t>
  </si>
  <si>
    <t>Houston, TX 77257-1208</t>
  </si>
  <si>
    <t>2307/2204 Bagby</t>
  </si>
  <si>
    <t>Corporate Housing for PDX employees in Houston</t>
  </si>
  <si>
    <t xml:space="preserve">Maintained for EES workout group.  </t>
  </si>
  <si>
    <t>Kinetic Computer Solutions</t>
  </si>
  <si>
    <t>9225 SW Nimbus Ave</t>
  </si>
  <si>
    <t>Beaverton, OR 97008</t>
  </si>
  <si>
    <t>Invoice 23906</t>
  </si>
  <si>
    <t>System training</t>
  </si>
  <si>
    <t>Needed for maintenance of databases.</t>
  </si>
  <si>
    <t>West Power - Cash Approval Requests</t>
  </si>
  <si>
    <t xml:space="preserve">West Power </t>
  </si>
  <si>
    <t>Jake Thomas</t>
  </si>
  <si>
    <t>Laura Wente</t>
  </si>
  <si>
    <t>Don Miller</t>
  </si>
  <si>
    <t>Doug Sewell</t>
  </si>
  <si>
    <t>Chip Schneider</t>
  </si>
  <si>
    <t>Houston - Cash Management</t>
  </si>
  <si>
    <t>Jeff Slaughter</t>
  </si>
  <si>
    <t>(713) 853-1503 </t>
  </si>
  <si>
    <t>US Treasury FRB New York</t>
  </si>
  <si>
    <t>021030004</t>
  </si>
  <si>
    <t>BPA</t>
  </si>
  <si>
    <t>Wire (instructions to follow)</t>
  </si>
  <si>
    <t>Contractor Payment - 120 hours</t>
  </si>
  <si>
    <t>Allegheny Energy Supply Co</t>
  </si>
  <si>
    <t>PNC Bank</t>
  </si>
  <si>
    <t>100-896-9371</t>
  </si>
  <si>
    <t>043000096</t>
  </si>
  <si>
    <t>Power Pre-pays</t>
  </si>
  <si>
    <t>Allegheny Energy Supply</t>
  </si>
  <si>
    <t>Power is 200 MW LLH and 400 HLH, delivered daily between 12/20 and 12/26.</t>
  </si>
  <si>
    <t>U.S. Bank -- Everett Branch</t>
  </si>
  <si>
    <t>Acct # 153501259953</t>
  </si>
  <si>
    <t>ABA No. 125-000-105</t>
  </si>
  <si>
    <t>Snohomish PUD</t>
  </si>
  <si>
    <t>Evelyn Aucoin</t>
  </si>
  <si>
    <t>Wheels Mid-C energy to COB.  Energy is  used to meet  existing sales to Sierra for $300/MWh, and support  load in California.</t>
  </si>
  <si>
    <t>Evelyn Aucoin/Rhonda Robinson</t>
  </si>
  <si>
    <t>Citibank, N.A., New York</t>
  </si>
  <si>
    <t>ABA#021-000-089</t>
  </si>
  <si>
    <t>Acct# 4071-9917</t>
  </si>
  <si>
    <t>American Electric Power Service Corporation</t>
  </si>
  <si>
    <t>AEP</t>
  </si>
  <si>
    <t>PUD No. 1 of Snohomish County</t>
  </si>
  <si>
    <t>Power delivered between 12/25 and 12/31.</t>
  </si>
  <si>
    <t>713-853-6337</t>
  </si>
  <si>
    <t>713-853-1789</t>
  </si>
  <si>
    <t>Phone</t>
  </si>
  <si>
    <t>Fax</t>
  </si>
  <si>
    <t>713-646-3037</t>
  </si>
  <si>
    <t>503-464-3806</t>
  </si>
  <si>
    <t>Rhonda Robinson</t>
  </si>
  <si>
    <t>Accounting</t>
  </si>
  <si>
    <t>Comsys</t>
  </si>
  <si>
    <t>503-464-3803</t>
  </si>
  <si>
    <t>503-464-3830</t>
  </si>
  <si>
    <t>503-464-3805</t>
  </si>
  <si>
    <t>503-464-3740</t>
  </si>
  <si>
    <t>Theresa Vos</t>
  </si>
  <si>
    <t>Tonya Dennis</t>
  </si>
  <si>
    <t xml:space="preserve">(713) 853-0492 </t>
  </si>
  <si>
    <t>Steve Plauche</t>
  </si>
  <si>
    <t xml:space="preserve">(713) 853-3890 </t>
  </si>
  <si>
    <t>713-646-3059</t>
  </si>
  <si>
    <t>(713) 853-5686 </t>
  </si>
  <si>
    <t xml:space="preserve">(713) 345-3775 </t>
  </si>
  <si>
    <t xml:space="preserve">(713) 345-8173 </t>
  </si>
  <si>
    <t>WK. 2 
2/11-2/15</t>
  </si>
  <si>
    <t>WK. 3
2/18-2/22</t>
  </si>
  <si>
    <t>WK. 4
2/25-3/1</t>
  </si>
  <si>
    <t>WK. 1
2/4-2/8</t>
  </si>
  <si>
    <t>February Forecast</t>
  </si>
  <si>
    <t>IDACorp</t>
  </si>
  <si>
    <t>Avista Energy</t>
  </si>
  <si>
    <t>PNM</t>
  </si>
  <si>
    <t>Denied</t>
  </si>
  <si>
    <t>Coca Cola USA</t>
  </si>
  <si>
    <t>68 Annex, PO Box 102190</t>
  </si>
  <si>
    <t>Atlanta, GA 30368-0190</t>
  </si>
  <si>
    <t>Acct 001664684</t>
  </si>
  <si>
    <t>Office beverages</t>
  </si>
  <si>
    <t>Basic convenience for employees</t>
  </si>
  <si>
    <t>Office drinks</t>
  </si>
  <si>
    <t>Power delivered between 1/8 and 1/14.</t>
  </si>
  <si>
    <t>December Pending</t>
  </si>
  <si>
    <t>US Bank of Idaho</t>
  </si>
  <si>
    <t>IDACorp Energy</t>
  </si>
  <si>
    <t>Avista Energy Inc.</t>
  </si>
  <si>
    <t>Wells Fargo</t>
  </si>
  <si>
    <t>651-53779-16</t>
  </si>
  <si>
    <t>Public Service New Mexico</t>
  </si>
  <si>
    <t>Transmission capacity</t>
  </si>
  <si>
    <t>10220 SW Greenburg Rd, Suite 301</t>
  </si>
  <si>
    <t>Portland, OR 97223</t>
  </si>
  <si>
    <t>Cust Number 1187</t>
  </si>
  <si>
    <t>Contractor payment</t>
  </si>
  <si>
    <t>Avista</t>
  </si>
  <si>
    <t>Iron Mountain</t>
  </si>
  <si>
    <t>Employee required to maintain operation of power contract management systems.</t>
  </si>
  <si>
    <t>Arizona Public Service</t>
  </si>
  <si>
    <t>Transmission needed to wheel power across SW for several in-the-money contracts.</t>
  </si>
  <si>
    <t>Transmission tariff.</t>
  </si>
  <si>
    <t>Arizona Public Service Company</t>
  </si>
  <si>
    <t>Ipayit</t>
  </si>
  <si>
    <t>Wells Fargo Bank, Phoenix</t>
  </si>
  <si>
    <t>Tek Systems</t>
  </si>
  <si>
    <t> Bank of America</t>
  </si>
  <si>
    <t> 052001633</t>
  </si>
  <si>
    <t> 003918965878</t>
  </si>
  <si>
    <t xml:space="preserve"> TEKsystems Concentration        </t>
  </si>
  <si>
    <t>Teks Systems was formerly Maxim Group.</t>
  </si>
  <si>
    <t>Essential Data Feed</t>
  </si>
  <si>
    <t>713) 646-2495</t>
  </si>
  <si>
    <t>(713) 646-8516</t>
  </si>
  <si>
    <t>Bank Id/ABA: 121000248</t>
  </si>
  <si>
    <t>Bank Acct #:  4950042812</t>
  </si>
  <si>
    <t>Wells Fargo Bank NA San Francisco</t>
  </si>
  <si>
    <t>Power delivered between 1/15 and 1/21.</t>
  </si>
  <si>
    <t>Prepaid power is needed to extract value from in-the-money contracts. Failure to deliver power results in erosion of contract value without incremental benefit to estate.  Transaction results in a $44,000 net benefit to the Estate.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</si>
  <si>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Net value to Estate from this transaction $2,925,000.</t>
    </r>
  </si>
  <si>
    <r>
      <t xml:space="preserve">Necessary for estate power operations.  Transmission contract has intrinsic value to estate due to basis differential between Mid-C and COB.  Based on power structuring model, contract has </t>
    </r>
    <r>
      <rPr>
        <b/>
        <sz val="12"/>
        <rFont val="Arial"/>
        <family val="2"/>
      </rPr>
      <t>NPV of approximately $6.1 MM.</t>
    </r>
  </si>
  <si>
    <t>US NATIONAL BANK OF OREGON</t>
  </si>
  <si>
    <t>PORTLAND GENERAL ELECTRIC CO</t>
  </si>
  <si>
    <t>Pacificorp - NWPP</t>
  </si>
  <si>
    <t>P.O. Box 5504</t>
  </si>
  <si>
    <t>Customer #10000780</t>
  </si>
  <si>
    <t>Loss of membership could invalidate portions of in-the-money  contracts</t>
  </si>
  <si>
    <t>ATT Broadband</t>
  </si>
  <si>
    <t>PO Box 173885</t>
  </si>
  <si>
    <t>Denver, CO 80217-3885</t>
  </si>
  <si>
    <t>Acct 8494 34 011 0532997</t>
  </si>
  <si>
    <t>Pay by check (Ipayit)</t>
  </si>
  <si>
    <t>Cable Service</t>
  </si>
  <si>
    <t>Supports cable data feeds into trading floor.</t>
  </si>
  <si>
    <t>Drinking water</t>
  </si>
  <si>
    <t>Dues fo NWPP</t>
  </si>
  <si>
    <t>Bloomberg circuit</t>
  </si>
  <si>
    <t>Cable service</t>
  </si>
  <si>
    <t>Wheels Mid-C energy to Montana.  Energy is used to meet  existing in-the-money contracts.</t>
  </si>
  <si>
    <t>Power pre-pay</t>
  </si>
  <si>
    <t>Prepaid power is needed to extract value from in-the-money contracts. Power prepay will generate $5,040,373.20 in gross receivables for a net benefit of $3,798,337 to the Estate.</t>
  </si>
  <si>
    <t>Power delivered between 1/22 and 1/28.</t>
  </si>
  <si>
    <t>Parking Management #14 account is being reviewed for possible double payment in December</t>
  </si>
  <si>
    <t>OATI #11, Coca Cola #33, and USBancorp #50 are being reviewed for pre-petition amounts.  Vendors requested to send post-petition only invoice.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</si>
  <si>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$2,497,200 net benefit to the Estate.</t>
    </r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</si>
  <si>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$347,400 net benefit to the Estate.</t>
    </r>
  </si>
  <si>
    <t>[1,500,000]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</si>
</sst>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5" formatCode="dd\-mmm\-yy"/>
  </numFmts>
  <fonts count="1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</font>
    <font>
      <sz val="14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7.5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1">
    <xf numFmtId="0" fontId="0" fillId="0" borderId="0" xfId="0"/>
    <xf numFmtId="167" fontId="2" fillId="2" borderId="1" xfId="1" applyNumberFormat="1" applyFont="1" applyFill="1" applyBorder="1"/>
    <xf numFmtId="167" fontId="2" fillId="2" borderId="0" xfId="1" applyNumberFormat="1" applyFont="1" applyFill="1" applyBorder="1"/>
    <xf numFmtId="167" fontId="2" fillId="2" borderId="2" xfId="1" applyNumberFormat="1" applyFont="1" applyFill="1" applyBorder="1"/>
    <xf numFmtId="167" fontId="2" fillId="2" borderId="3" xfId="0" applyNumberFormat="1" applyFont="1" applyFill="1" applyBorder="1"/>
    <xf numFmtId="167" fontId="2" fillId="2" borderId="4" xfId="0" applyNumberFormat="1" applyFont="1" applyFill="1" applyBorder="1"/>
    <xf numFmtId="167" fontId="2" fillId="2" borderId="5" xfId="0" applyNumberFormat="1" applyFont="1" applyFill="1" applyBorder="1"/>
    <xf numFmtId="167" fontId="2" fillId="2" borderId="6" xfId="1" applyNumberFormat="1" applyFont="1" applyFill="1" applyBorder="1"/>
    <xf numFmtId="167" fontId="2" fillId="2" borderId="7" xfId="1" applyNumberFormat="1" applyFont="1" applyFill="1" applyBorder="1"/>
    <xf numFmtId="167" fontId="2" fillId="2" borderId="7" xfId="1" applyNumberFormat="1" applyFont="1" applyFill="1" applyBorder="1" applyAlignment="1">
      <alignment horizontal="center" wrapText="1"/>
    </xf>
    <xf numFmtId="167" fontId="2" fillId="2" borderId="0" xfId="1" applyNumberFormat="1" applyFont="1" applyFill="1" applyBorder="1" applyAlignment="1">
      <alignment horizontal="center" wrapText="1"/>
    </xf>
    <xf numFmtId="0" fontId="2" fillId="3" borderId="1" xfId="0" applyFont="1" applyFill="1" applyBorder="1"/>
    <xf numFmtId="167" fontId="2" fillId="3" borderId="1" xfId="0" applyNumberFormat="1" applyFont="1" applyFill="1" applyBorder="1"/>
    <xf numFmtId="167" fontId="2" fillId="3" borderId="8" xfId="0" applyNumberFormat="1" applyFont="1" applyFill="1" applyBorder="1"/>
    <xf numFmtId="167" fontId="2" fillId="3" borderId="9" xfId="1" applyNumberFormat="1" applyFont="1" applyFill="1" applyBorder="1" applyAlignment="1">
      <alignment horizontal="center" wrapText="1"/>
    </xf>
    <xf numFmtId="167" fontId="2" fillId="3" borderId="10" xfId="1" applyNumberFormat="1" applyFont="1" applyFill="1" applyBorder="1" applyAlignment="1">
      <alignment horizontal="center" wrapText="1"/>
    </xf>
    <xf numFmtId="167" fontId="2" fillId="3" borderId="11" xfId="0" applyNumberFormat="1" applyFont="1" applyFill="1" applyBorder="1"/>
    <xf numFmtId="0" fontId="2" fillId="3" borderId="9" xfId="0" applyFont="1" applyFill="1" applyBorder="1"/>
    <xf numFmtId="0" fontId="2" fillId="3" borderId="11" xfId="0" applyFont="1" applyFill="1" applyBorder="1"/>
    <xf numFmtId="167" fontId="2" fillId="4" borderId="12" xfId="1" applyNumberFormat="1" applyFont="1" applyFill="1" applyBorder="1"/>
    <xf numFmtId="167" fontId="2" fillId="4" borderId="2" xfId="1" applyNumberFormat="1" applyFont="1" applyFill="1" applyBorder="1"/>
    <xf numFmtId="167" fontId="2" fillId="3" borderId="10" xfId="0" applyNumberFormat="1" applyFont="1" applyFill="1" applyBorder="1"/>
    <xf numFmtId="17" fontId="3" fillId="2" borderId="8" xfId="0" applyNumberFormat="1" applyFont="1" applyFill="1" applyBorder="1" applyAlignment="1">
      <alignment horizontal="center" wrapText="1"/>
    </xf>
    <xf numFmtId="17" fontId="3" fillId="2" borderId="13" xfId="0" applyNumberFormat="1" applyFont="1" applyFill="1" applyBorder="1" applyAlignment="1">
      <alignment horizontal="center" wrapText="1"/>
    </xf>
    <xf numFmtId="17" fontId="3" fillId="2" borderId="14" xfId="0" applyNumberFormat="1" applyFont="1" applyFill="1" applyBorder="1" applyAlignment="1">
      <alignment horizontal="center" wrapText="1"/>
    </xf>
    <xf numFmtId="17" fontId="3" fillId="2" borderId="15" xfId="0" applyNumberFormat="1" applyFont="1" applyFill="1" applyBorder="1" applyAlignment="1">
      <alignment horizontal="center" wrapText="1"/>
    </xf>
    <xf numFmtId="167" fontId="4" fillId="3" borderId="14" xfId="1" applyNumberFormat="1" applyFont="1" applyFill="1" applyBorder="1" applyAlignment="1">
      <alignment horizontal="center" wrapText="1"/>
    </xf>
    <xf numFmtId="17" fontId="3" fillId="2" borderId="6" xfId="0" applyNumberFormat="1" applyFont="1" applyFill="1" applyBorder="1" applyAlignment="1">
      <alignment horizontal="center" wrapText="1"/>
    </xf>
    <xf numFmtId="17" fontId="3" fillId="2" borderId="7" xfId="0" applyNumberFormat="1" applyFont="1" applyFill="1" applyBorder="1" applyAlignment="1">
      <alignment horizontal="center" wrapText="1"/>
    </xf>
    <xf numFmtId="167" fontId="4" fillId="3" borderId="9" xfId="1" applyNumberFormat="1" applyFont="1" applyFill="1" applyBorder="1" applyAlignment="1">
      <alignment horizontal="center" wrapText="1"/>
    </xf>
    <xf numFmtId="167" fontId="2" fillId="2" borderId="10" xfId="1" applyNumberFormat="1" applyFont="1" applyFill="1" applyBorder="1"/>
    <xf numFmtId="167" fontId="2" fillId="2" borderId="8" xfId="1" applyNumberFormat="1" applyFont="1" applyFill="1" applyBorder="1"/>
    <xf numFmtId="167" fontId="2" fillId="2" borderId="13" xfId="0" applyNumberFormat="1" applyFont="1" applyFill="1" applyBorder="1"/>
    <xf numFmtId="167" fontId="2" fillId="2" borderId="14" xfId="0" applyNumberFormat="1" applyFont="1" applyFill="1" applyBorder="1"/>
    <xf numFmtId="167" fontId="2" fillId="2" borderId="15" xfId="0" applyNumberFormat="1" applyFont="1" applyFill="1" applyBorder="1"/>
    <xf numFmtId="167" fontId="2" fillId="4" borderId="8" xfId="0" applyNumberFormat="1" applyFont="1" applyFill="1" applyBorder="1"/>
    <xf numFmtId="0" fontId="3" fillId="5" borderId="1" xfId="0" applyFont="1" applyFill="1" applyBorder="1"/>
    <xf numFmtId="0" fontId="2" fillId="5" borderId="2" xfId="0" applyFont="1" applyFill="1" applyBorder="1"/>
    <xf numFmtId="0" fontId="6" fillId="5" borderId="0" xfId="0" applyFont="1" applyFill="1" applyBorder="1"/>
    <xf numFmtId="0" fontId="0" fillId="5" borderId="0" xfId="0" applyFill="1"/>
    <xf numFmtId="0" fontId="3" fillId="5" borderId="0" xfId="0" applyFont="1" applyFill="1" applyBorder="1"/>
    <xf numFmtId="0" fontId="2" fillId="5" borderId="0" xfId="0" applyFont="1" applyFill="1" applyBorder="1"/>
    <xf numFmtId="167" fontId="2" fillId="5" borderId="0" xfId="1" applyNumberFormat="1" applyFont="1" applyFill="1" applyBorder="1"/>
    <xf numFmtId="0" fontId="5" fillId="5" borderId="0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7" fontId="2" fillId="5" borderId="0" xfId="0" applyNumberFormat="1" applyFont="1" applyFill="1" applyBorder="1"/>
    <xf numFmtId="17" fontId="3" fillId="5" borderId="14" xfId="0" applyNumberFormat="1" applyFont="1" applyFill="1" applyBorder="1" applyAlignment="1">
      <alignment horizontal="center" wrapText="1"/>
    </xf>
    <xf numFmtId="43" fontId="2" fillId="5" borderId="0" xfId="1" applyNumberFormat="1" applyFont="1" applyFill="1" applyBorder="1"/>
    <xf numFmtId="43" fontId="2" fillId="5" borderId="0" xfId="0" applyNumberFormat="1" applyFont="1" applyFill="1" applyBorder="1"/>
    <xf numFmtId="43" fontId="2" fillId="5" borderId="0" xfId="1" applyNumberFormat="1" applyFont="1" applyFill="1" applyBorder="1" applyAlignment="1"/>
    <xf numFmtId="0" fontId="2" fillId="5" borderId="0" xfId="0" applyFont="1" applyFill="1"/>
    <xf numFmtId="43" fontId="2" fillId="5" borderId="0" xfId="1" applyNumberFormat="1" applyFont="1" applyFill="1"/>
    <xf numFmtId="43" fontId="2" fillId="5" borderId="4" xfId="0" applyNumberFormat="1" applyFont="1" applyFill="1" applyBorder="1"/>
    <xf numFmtId="167" fontId="2" fillId="5" borderId="14" xfId="0" applyNumberFormat="1" applyFont="1" applyFill="1" applyBorder="1"/>
    <xf numFmtId="43" fontId="7" fillId="5" borderId="0" xfId="0" applyNumberFormat="1" applyFont="1" applyFill="1"/>
    <xf numFmtId="0" fontId="0" fillId="5" borderId="13" xfId="0" applyFill="1" applyBorder="1"/>
    <xf numFmtId="0" fontId="3" fillId="5" borderId="15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2" fillId="5" borderId="16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17" xfId="0" applyFont="1" applyFill="1" applyBorder="1" applyAlignment="1">
      <alignment horizontal="left"/>
    </xf>
    <xf numFmtId="43" fontId="2" fillId="5" borderId="0" xfId="1" applyNumberFormat="1" applyFont="1" applyFill="1" applyBorder="1" applyAlignment="1">
      <alignment horizontal="left"/>
    </xf>
    <xf numFmtId="43" fontId="2" fillId="5" borderId="0" xfId="0" applyNumberFormat="1" applyFont="1" applyFill="1" applyBorder="1" applyAlignment="1">
      <alignment horizontal="left"/>
    </xf>
    <xf numFmtId="15" fontId="10" fillId="5" borderId="0" xfId="0" applyNumberFormat="1" applyFont="1" applyFill="1" applyAlignment="1">
      <alignment horizontal="left"/>
    </xf>
    <xf numFmtId="0" fontId="10" fillId="5" borderId="16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10" fillId="5" borderId="19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/>
    </xf>
    <xf numFmtId="15" fontId="10" fillId="5" borderId="19" xfId="0" applyNumberFormat="1" applyFont="1" applyFill="1" applyBorder="1" applyAlignment="1">
      <alignment horizontal="left"/>
    </xf>
    <xf numFmtId="0" fontId="10" fillId="5" borderId="18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 vertical="top" wrapText="1"/>
    </xf>
    <xf numFmtId="0" fontId="2" fillId="5" borderId="20" xfId="0" applyFont="1" applyFill="1" applyBorder="1" applyAlignment="1">
      <alignment horizontal="left" vertical="top" wrapText="1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43" fontId="2" fillId="5" borderId="22" xfId="1" applyNumberFormat="1" applyFont="1" applyFill="1" applyBorder="1" applyAlignment="1">
      <alignment horizontal="left"/>
    </xf>
    <xf numFmtId="15" fontId="10" fillId="5" borderId="22" xfId="0" applyNumberFormat="1" applyFont="1" applyFill="1" applyBorder="1" applyAlignment="1">
      <alignment horizontal="left"/>
    </xf>
    <xf numFmtId="15" fontId="2" fillId="5" borderId="22" xfId="0" applyNumberFormat="1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19" xfId="0" applyFont="1" applyFill="1" applyBorder="1" applyAlignment="1">
      <alignment horizontal="left" vertical="top" wrapText="1"/>
    </xf>
    <xf numFmtId="0" fontId="2" fillId="5" borderId="22" xfId="0" applyFont="1" applyFill="1" applyBorder="1" applyAlignment="1">
      <alignment horizontal="left" vertical="top" wrapText="1"/>
    </xf>
    <xf numFmtId="0" fontId="2" fillId="5" borderId="21" xfId="0" applyFont="1" applyFill="1" applyBorder="1" applyAlignment="1">
      <alignment horizontal="left" vertical="top" wrapText="1"/>
    </xf>
    <xf numFmtId="0" fontId="2" fillId="5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3" fontId="2" fillId="2" borderId="25" xfId="1" applyNumberFormat="1" applyFont="1" applyFill="1" applyBorder="1" applyAlignment="1">
      <alignment horizontal="left"/>
    </xf>
    <xf numFmtId="43" fontId="2" fillId="2" borderId="24" xfId="1" applyNumberFormat="1" applyFont="1" applyFill="1" applyBorder="1" applyAlignment="1">
      <alignment horizontal="left"/>
    </xf>
    <xf numFmtId="43" fontId="2" fillId="2" borderId="26" xfId="1" applyNumberFormat="1" applyFont="1" applyFill="1" applyBorder="1" applyAlignment="1">
      <alignment horizontal="left"/>
    </xf>
    <xf numFmtId="43" fontId="2" fillId="2" borderId="26" xfId="0" applyNumberFormat="1" applyFont="1" applyFill="1" applyBorder="1" applyAlignment="1">
      <alignment horizontal="left"/>
    </xf>
    <xf numFmtId="0" fontId="2" fillId="5" borderId="26" xfId="0" applyFont="1" applyFill="1" applyBorder="1" applyAlignment="1">
      <alignment horizontal="left"/>
    </xf>
    <xf numFmtId="43" fontId="2" fillId="2" borderId="26" xfId="1" applyFont="1" applyFill="1" applyBorder="1" applyAlignment="1"/>
    <xf numFmtId="0" fontId="3" fillId="5" borderId="21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26" xfId="0" applyFont="1" applyFill="1" applyBorder="1" applyAlignment="1">
      <alignment horizontal="left" wrapText="1"/>
    </xf>
    <xf numFmtId="167" fontId="4" fillId="4" borderId="7" xfId="1" applyNumberFormat="1" applyFont="1" applyFill="1" applyBorder="1" applyAlignment="1">
      <alignment horizontal="center" wrapText="1"/>
    </xf>
    <xf numFmtId="43" fontId="2" fillId="2" borderId="24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4" fillId="4" borderId="8" xfId="1" applyNumberFormat="1" applyFont="1" applyFill="1" applyBorder="1" applyAlignment="1">
      <alignment horizontal="center" wrapText="1"/>
    </xf>
    <xf numFmtId="167" fontId="2" fillId="2" borderId="12" xfId="1" applyNumberFormat="1" applyFont="1" applyFill="1" applyBorder="1"/>
    <xf numFmtId="43" fontId="2" fillId="2" borderId="1" xfId="1" applyNumberFormat="1" applyFont="1" applyFill="1" applyBorder="1" applyAlignment="1"/>
    <xf numFmtId="43" fontId="2" fillId="2" borderId="0" xfId="1" applyNumberFormat="1" applyFont="1" applyFill="1" applyBorder="1" applyAlignment="1"/>
    <xf numFmtId="43" fontId="2" fillId="2" borderId="2" xfId="1" applyNumberFormat="1" applyFont="1" applyFill="1" applyBorder="1" applyAlignment="1"/>
    <xf numFmtId="167" fontId="2" fillId="3" borderId="12" xfId="1" applyNumberFormat="1" applyFont="1" applyFill="1" applyBorder="1" applyAlignment="1">
      <alignment horizontal="center" wrapText="1"/>
    </xf>
    <xf numFmtId="167" fontId="2" fillId="3" borderId="2" xfId="1" applyNumberFormat="1" applyFont="1" applyFill="1" applyBorder="1" applyAlignment="1">
      <alignment horizontal="center" wrapText="1"/>
    </xf>
    <xf numFmtId="167" fontId="2" fillId="2" borderId="12" xfId="1" applyNumberFormat="1" applyFont="1" applyFill="1" applyBorder="1" applyAlignment="1">
      <alignment horizontal="center" wrapText="1"/>
    </xf>
    <xf numFmtId="167" fontId="2" fillId="2" borderId="2" xfId="1" applyNumberFormat="1" applyFont="1" applyFill="1" applyBorder="1" applyAlignment="1">
      <alignment horizontal="center" wrapText="1"/>
    </xf>
    <xf numFmtId="15" fontId="2" fillId="5" borderId="0" xfId="0" applyNumberFormat="1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167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15" fontId="2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43" fontId="2" fillId="0" borderId="0" xfId="1" applyFont="1" applyFill="1" applyBorder="1" applyAlignment="1"/>
    <xf numFmtId="175" fontId="2" fillId="0" borderId="0" xfId="0" applyNumberFormat="1" applyFont="1" applyFill="1" applyBorder="1" applyAlignment="1">
      <alignment horizontal="left"/>
    </xf>
    <xf numFmtId="15" fontId="2" fillId="5" borderId="19" xfId="0" applyNumberFormat="1" applyFont="1" applyFill="1" applyBorder="1" applyAlignment="1">
      <alignment horizontal="left"/>
    </xf>
    <xf numFmtId="1" fontId="2" fillId="5" borderId="22" xfId="0" applyNumberFormat="1" applyFont="1" applyFill="1" applyBorder="1" applyAlignment="1">
      <alignment horizontal="left"/>
    </xf>
    <xf numFmtId="0" fontId="0" fillId="0" borderId="0" xfId="0" applyFill="1"/>
    <xf numFmtId="0" fontId="12" fillId="0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3" fillId="0" borderId="17" xfId="0" quotePrefix="1" applyFon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165" fontId="13" fillId="0" borderId="0" xfId="2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 vertical="top" wrapText="1"/>
    </xf>
    <xf numFmtId="0" fontId="2" fillId="5" borderId="25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 wrapText="1"/>
    </xf>
    <xf numFmtId="0" fontId="3" fillId="5" borderId="22" xfId="0" applyFont="1" applyFill="1" applyBorder="1" applyAlignment="1">
      <alignment horizontal="left" wrapText="1"/>
    </xf>
    <xf numFmtId="0" fontId="3" fillId="2" borderId="26" xfId="0" applyFont="1" applyFill="1" applyBorder="1" applyAlignment="1">
      <alignment horizontal="left" wrapText="1"/>
    </xf>
    <xf numFmtId="0" fontId="3" fillId="5" borderId="23" xfId="0" applyFont="1" applyFill="1" applyBorder="1" applyAlignment="1">
      <alignment horizontal="left" wrapText="1"/>
    </xf>
    <xf numFmtId="0" fontId="3" fillId="5" borderId="23" xfId="0" applyFont="1" applyFill="1" applyBorder="1" applyAlignment="1">
      <alignment horizontal="left" vertical="top" wrapText="1"/>
    </xf>
    <xf numFmtId="15" fontId="2" fillId="5" borderId="22" xfId="1" applyNumberFormat="1" applyFont="1" applyFill="1" applyBorder="1" applyAlignment="1">
      <alignment horizontal="left"/>
    </xf>
    <xf numFmtId="167" fontId="2" fillId="5" borderId="22" xfId="1" applyNumberFormat="1" applyFont="1" applyFill="1" applyBorder="1" applyAlignment="1">
      <alignment horizontal="left" vertical="top" wrapText="1"/>
    </xf>
    <xf numFmtId="49" fontId="2" fillId="5" borderId="22" xfId="0" applyNumberFormat="1" applyFont="1" applyFill="1" applyBorder="1" applyAlignment="1">
      <alignment horizontal="left"/>
    </xf>
    <xf numFmtId="43" fontId="2" fillId="2" borderId="26" xfId="1" applyFont="1" applyFill="1" applyBorder="1" applyAlignment="1">
      <alignment horizontal="right"/>
    </xf>
    <xf numFmtId="6" fontId="2" fillId="5" borderId="0" xfId="1" applyNumberFormat="1" applyFont="1" applyFill="1" applyBorder="1"/>
    <xf numFmtId="14" fontId="14" fillId="0" borderId="0" xfId="0" applyNumberFormat="1" applyFont="1" applyFill="1" applyBorder="1" applyAlignment="1">
      <alignment horizontal="left"/>
    </xf>
    <xf numFmtId="17" fontId="3" fillId="5" borderId="13" xfId="0" applyNumberFormat="1" applyFont="1" applyFill="1" applyBorder="1" applyAlignment="1">
      <alignment horizontal="center" wrapText="1"/>
    </xf>
    <xf numFmtId="17" fontId="3" fillId="5" borderId="15" xfId="0" applyNumberFormat="1" applyFont="1" applyFill="1" applyBorder="1" applyAlignment="1">
      <alignment horizontal="center" wrapText="1"/>
    </xf>
    <xf numFmtId="43" fontId="2" fillId="5" borderId="1" xfId="1" applyNumberFormat="1" applyFont="1" applyFill="1" applyBorder="1"/>
    <xf numFmtId="43" fontId="2" fillId="5" borderId="2" xfId="1" applyNumberFormat="1" applyFont="1" applyFill="1" applyBorder="1"/>
    <xf numFmtId="43" fontId="2" fillId="5" borderId="1" xfId="0" applyNumberFormat="1" applyFont="1" applyFill="1" applyBorder="1"/>
    <xf numFmtId="43" fontId="2" fillId="5" borderId="2" xfId="1" applyNumberFormat="1" applyFont="1" applyFill="1" applyBorder="1" applyAlignment="1"/>
    <xf numFmtId="43" fontId="7" fillId="5" borderId="0" xfId="0" applyNumberFormat="1" applyFont="1" applyFill="1" applyBorder="1"/>
    <xf numFmtId="43" fontId="2" fillId="5" borderId="1" xfId="1" applyNumberFormat="1" applyFont="1" applyFill="1" applyBorder="1" applyAlignment="1"/>
    <xf numFmtId="43" fontId="2" fillId="5" borderId="2" xfId="0" applyNumberFormat="1" applyFont="1" applyFill="1" applyBorder="1"/>
    <xf numFmtId="6" fontId="2" fillId="5" borderId="1" xfId="1" applyNumberFormat="1" applyFont="1" applyFill="1" applyBorder="1"/>
    <xf numFmtId="167" fontId="2" fillId="5" borderId="13" xfId="0" applyNumberFormat="1" applyFont="1" applyFill="1" applyBorder="1"/>
    <xf numFmtId="167" fontId="2" fillId="3" borderId="15" xfId="0" applyNumberFormat="1" applyFont="1" applyFill="1" applyBorder="1"/>
    <xf numFmtId="167" fontId="2" fillId="2" borderId="2" xfId="0" applyNumberFormat="1" applyFont="1" applyFill="1" applyBorder="1"/>
    <xf numFmtId="167" fontId="2" fillId="2" borderId="13" xfId="1" applyNumberFormat="1" applyFont="1" applyFill="1" applyBorder="1"/>
    <xf numFmtId="2" fontId="2" fillId="5" borderId="0" xfId="0" applyNumberFormat="1" applyFont="1" applyFill="1"/>
    <xf numFmtId="8" fontId="2" fillId="2" borderId="26" xfId="1" applyNumberFormat="1" applyFont="1" applyFill="1" applyBorder="1" applyAlignment="1"/>
    <xf numFmtId="8" fontId="2" fillId="2" borderId="26" xfId="1" applyNumberFormat="1" applyFont="1" applyFill="1" applyBorder="1" applyAlignment="1">
      <alignment horizontal="right"/>
    </xf>
    <xf numFmtId="8" fontId="2" fillId="0" borderId="0" xfId="1" applyNumberFormat="1" applyFont="1" applyFill="1" applyBorder="1" applyAlignment="1"/>
    <xf numFmtId="0" fontId="2" fillId="5" borderId="27" xfId="0" applyFont="1" applyFill="1" applyBorder="1" applyAlignment="1">
      <alignment horizontal="left"/>
    </xf>
    <xf numFmtId="0" fontId="10" fillId="5" borderId="28" xfId="0" applyFont="1" applyFill="1" applyBorder="1" applyAlignment="1">
      <alignment horizontal="left"/>
    </xf>
    <xf numFmtId="0" fontId="10" fillId="5" borderId="29" xfId="0" applyFont="1" applyFill="1" applyBorder="1" applyAlignment="1">
      <alignment horizontal="left"/>
    </xf>
    <xf numFmtId="8" fontId="2" fillId="5" borderId="1" xfId="1" applyNumberFormat="1" applyFont="1" applyFill="1" applyBorder="1"/>
    <xf numFmtId="0" fontId="2" fillId="5" borderId="22" xfId="0" applyFont="1" applyFill="1" applyBorder="1" applyAlignment="1">
      <alignment horizontal="left" wrapText="1"/>
    </xf>
    <xf numFmtId="0" fontId="2" fillId="5" borderId="19" xfId="0" applyFont="1" applyFill="1" applyBorder="1"/>
    <xf numFmtId="0" fontId="2" fillId="5" borderId="20" xfId="0" applyFont="1" applyFill="1" applyBorder="1"/>
    <xf numFmtId="0" fontId="2" fillId="5" borderId="19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2" fillId="5" borderId="18" xfId="0" applyFont="1" applyFill="1" applyBorder="1"/>
    <xf numFmtId="4" fontId="2" fillId="2" borderId="20" xfId="0" applyNumberFormat="1" applyFont="1" applyFill="1" applyBorder="1" applyAlignment="1">
      <alignment horizontal="right"/>
    </xf>
    <xf numFmtId="8" fontId="2" fillId="5" borderId="0" xfId="1" applyNumberFormat="1" applyFont="1" applyFill="1" applyBorder="1" applyAlignment="1"/>
    <xf numFmtId="0" fontId="6" fillId="5" borderId="0" xfId="0" applyFont="1" applyFill="1" applyBorder="1" applyAlignment="1">
      <alignment horizontal="center"/>
    </xf>
    <xf numFmtId="0" fontId="2" fillId="5" borderId="17" xfId="0" applyFont="1" applyFill="1" applyBorder="1"/>
    <xf numFmtId="43" fontId="2" fillId="5" borderId="0" xfId="1" applyFont="1" applyFill="1" applyBorder="1" applyAlignment="1"/>
    <xf numFmtId="43" fontId="2" fillId="5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75" fontId="2" fillId="2" borderId="0" xfId="0" applyNumberFormat="1" applyFont="1" applyFill="1" applyBorder="1" applyAlignment="1">
      <alignment horizontal="left"/>
    </xf>
    <xf numFmtId="43" fontId="2" fillId="2" borderId="0" xfId="1" applyFont="1" applyFill="1" applyBorder="1" applyAlignment="1"/>
    <xf numFmtId="175" fontId="2" fillId="0" borderId="0" xfId="0" applyNumberFormat="1" applyFont="1" applyFill="1" applyBorder="1" applyAlignment="1">
      <alignment horizontal="center"/>
    </xf>
    <xf numFmtId="175" fontId="2" fillId="2" borderId="0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17" fillId="6" borderId="0" xfId="0" applyFont="1" applyFill="1" applyBorder="1"/>
    <xf numFmtId="0" fontId="2" fillId="6" borderId="0" xfId="0" applyFont="1" applyFill="1" applyBorder="1" applyAlignment="1">
      <alignment horizontal="left"/>
    </xf>
    <xf numFmtId="175" fontId="2" fillId="6" borderId="0" xfId="0" applyNumberFormat="1" applyFont="1" applyFill="1" applyBorder="1" applyAlignment="1">
      <alignment horizontal="left"/>
    </xf>
    <xf numFmtId="15" fontId="2" fillId="6" borderId="0" xfId="0" applyNumberFormat="1" applyFont="1" applyFill="1" applyBorder="1" applyAlignment="1">
      <alignment horizontal="center"/>
    </xf>
    <xf numFmtId="43" fontId="2" fillId="6" borderId="0" xfId="1" applyFont="1" applyFill="1" applyBorder="1" applyAlignment="1">
      <alignment horizontal="right"/>
    </xf>
    <xf numFmtId="0" fontId="17" fillId="6" borderId="0" xfId="0" applyFont="1" applyFill="1"/>
    <xf numFmtId="15" fontId="2" fillId="6" borderId="0" xfId="0" applyNumberFormat="1" applyFont="1" applyFill="1" applyBorder="1" applyAlignment="1">
      <alignment horizontal="left"/>
    </xf>
    <xf numFmtId="175" fontId="2" fillId="6" borderId="0" xfId="0" applyNumberFormat="1" applyFont="1" applyFill="1" applyBorder="1" applyAlignment="1">
      <alignment horizontal="center"/>
    </xf>
    <xf numFmtId="43" fontId="2" fillId="6" borderId="0" xfId="1" applyFont="1" applyFill="1" applyBorder="1" applyAlignment="1"/>
    <xf numFmtId="0" fontId="2" fillId="6" borderId="0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43" fontId="2" fillId="0" borderId="0" xfId="1" applyFont="1" applyFill="1" applyBorder="1" applyAlignment="1">
      <alignment horizontal="right"/>
    </xf>
    <xf numFmtId="15" fontId="3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0"/>
  <sheetViews>
    <sheetView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34" sqref="G34"/>
    </sheetView>
  </sheetViews>
  <sheetFormatPr defaultColWidth="9.109375" defaultRowHeight="13.2" x14ac:dyDescent="0.25"/>
  <cols>
    <col min="1" max="1" width="7.6640625" style="131" customWidth="1"/>
    <col min="2" max="2" width="46.5546875" style="131" customWidth="1"/>
    <col min="3" max="3" width="13.33203125" style="131" customWidth="1"/>
    <col min="4" max="4" width="8.5546875" style="133" customWidth="1"/>
    <col min="5" max="5" width="15.6640625" style="131" customWidth="1"/>
    <col min="6" max="6" width="16.88671875" style="131" customWidth="1"/>
    <col min="7" max="7" width="16.109375" style="131" customWidth="1"/>
    <col min="8" max="8" width="16.33203125" style="131" customWidth="1"/>
    <col min="9" max="9" width="66.6640625" style="131" customWidth="1"/>
    <col min="10" max="10" width="9.109375" style="131"/>
    <col min="11" max="11" width="42.88671875" style="131" customWidth="1"/>
    <col min="12" max="16384" width="9.109375" style="131"/>
  </cols>
  <sheetData>
    <row r="1" spans="1:22" ht="15.6" x14ac:dyDescent="0.3">
      <c r="B1" s="132" t="s">
        <v>161</v>
      </c>
      <c r="C1" s="133"/>
      <c r="E1" s="133"/>
      <c r="H1" s="133"/>
    </row>
    <row r="2" spans="1:22" x14ac:dyDescent="0.25">
      <c r="C2" s="133"/>
      <c r="E2" s="133"/>
      <c r="G2" s="134" t="s">
        <v>25</v>
      </c>
      <c r="H2" s="134" t="s">
        <v>150</v>
      </c>
    </row>
    <row r="3" spans="1:22" x14ac:dyDescent="0.25">
      <c r="B3" s="135" t="s">
        <v>151</v>
      </c>
      <c r="C3" s="135" t="s">
        <v>152</v>
      </c>
      <c r="D3" s="135"/>
      <c r="E3" s="135" t="s">
        <v>153</v>
      </c>
      <c r="F3" s="135" t="s">
        <v>20</v>
      </c>
      <c r="G3" s="135" t="s">
        <v>154</v>
      </c>
      <c r="H3" s="135" t="s">
        <v>155</v>
      </c>
      <c r="I3" s="136" t="s">
        <v>156</v>
      </c>
    </row>
    <row r="4" spans="1:22" x14ac:dyDescent="0.25">
      <c r="B4" s="121"/>
      <c r="C4" s="121"/>
      <c r="D4" s="121"/>
      <c r="E4" s="121"/>
      <c r="F4" s="133" t="s">
        <v>157</v>
      </c>
      <c r="G4" s="133"/>
      <c r="H4" s="121"/>
      <c r="I4" s="137"/>
    </row>
    <row r="5" spans="1:22" x14ac:dyDescent="0.25">
      <c r="B5" s="153">
        <f ca="1">TODAY()</f>
        <v>37272</v>
      </c>
      <c r="C5" s="119"/>
      <c r="D5" s="119"/>
      <c r="E5" s="119"/>
      <c r="F5" s="138"/>
      <c r="G5" s="138"/>
      <c r="H5" s="133"/>
      <c r="I5" s="108"/>
    </row>
    <row r="6" spans="1:22" x14ac:dyDescent="0.25">
      <c r="B6" s="108"/>
      <c r="C6" s="119"/>
      <c r="D6" s="119"/>
      <c r="E6" s="119"/>
      <c r="F6" s="139"/>
      <c r="G6" s="139"/>
      <c r="H6" s="133"/>
      <c r="I6" s="108"/>
    </row>
    <row r="7" spans="1:22" x14ac:dyDescent="0.25">
      <c r="B7" s="140" t="s">
        <v>158</v>
      </c>
      <c r="C7" s="119"/>
      <c r="D7" s="119"/>
      <c r="E7" s="119"/>
      <c r="F7" s="139"/>
      <c r="G7" s="139"/>
      <c r="H7" s="133"/>
      <c r="I7" s="108"/>
    </row>
    <row r="8" spans="1:22" s="122" customFormat="1" ht="15" customHeight="1" x14ac:dyDescent="0.25">
      <c r="B8" s="108"/>
      <c r="C8" s="119"/>
      <c r="D8" s="119"/>
      <c r="E8" s="119"/>
      <c r="F8" s="120"/>
      <c r="G8" s="120"/>
      <c r="H8" s="121"/>
      <c r="I8" s="108"/>
    </row>
    <row r="9" spans="1:22" s="122" customFormat="1" ht="15" customHeight="1" x14ac:dyDescent="0.25">
      <c r="A9" s="122">
        <v>10</v>
      </c>
      <c r="B9" s="123" t="s">
        <v>104</v>
      </c>
      <c r="C9" s="128">
        <v>37246</v>
      </c>
      <c r="D9" s="192" t="s">
        <v>299</v>
      </c>
      <c r="E9" s="123" t="s">
        <v>99</v>
      </c>
      <c r="F9" s="127">
        <v>3120</v>
      </c>
      <c r="G9" s="123" t="s">
        <v>24</v>
      </c>
      <c r="H9" s="123" t="s">
        <v>160</v>
      </c>
      <c r="I9" s="123" t="s">
        <v>53</v>
      </c>
      <c r="K9" s="123"/>
    </row>
    <row r="10" spans="1:22" s="195" customFormat="1" ht="15" customHeight="1" x14ac:dyDescent="0.25">
      <c r="A10" s="195">
        <v>11</v>
      </c>
      <c r="B10" s="196" t="s">
        <v>39</v>
      </c>
      <c r="C10" s="197">
        <v>37246</v>
      </c>
      <c r="D10" s="202" t="s">
        <v>299</v>
      </c>
      <c r="E10" s="196" t="s">
        <v>99</v>
      </c>
      <c r="F10" s="203">
        <v>600</v>
      </c>
      <c r="G10" s="196" t="s">
        <v>24</v>
      </c>
      <c r="H10" s="196" t="s">
        <v>160</v>
      </c>
      <c r="I10" s="196" t="s">
        <v>108</v>
      </c>
    </row>
    <row r="11" spans="1:22" s="205" customFormat="1" ht="15" customHeight="1" x14ac:dyDescent="0.25">
      <c r="A11" s="205">
        <v>14</v>
      </c>
      <c r="B11" s="189" t="s">
        <v>23</v>
      </c>
      <c r="C11" s="190">
        <v>37252</v>
      </c>
      <c r="D11" s="193" t="s">
        <v>299</v>
      </c>
      <c r="E11" s="189" t="s">
        <v>159</v>
      </c>
      <c r="F11" s="191">
        <v>2385</v>
      </c>
      <c r="G11" s="189" t="s">
        <v>24</v>
      </c>
      <c r="H11" s="189" t="s">
        <v>160</v>
      </c>
      <c r="I11" s="189" t="s">
        <v>21</v>
      </c>
    </row>
    <row r="12" spans="1:22" s="122" customFormat="1" ht="15" x14ac:dyDescent="0.25">
      <c r="A12" s="122">
        <v>31</v>
      </c>
      <c r="B12" s="123" t="s">
        <v>249</v>
      </c>
      <c r="C12" s="124">
        <v>37267</v>
      </c>
      <c r="D12" s="192" t="s">
        <v>299</v>
      </c>
      <c r="E12" s="125" t="s">
        <v>99</v>
      </c>
      <c r="F12" s="127">
        <v>1858.5</v>
      </c>
      <c r="G12" s="126" t="s">
        <v>24</v>
      </c>
      <c r="H12" s="123" t="s">
        <v>160</v>
      </c>
      <c r="I12" s="123" t="s">
        <v>30</v>
      </c>
    </row>
    <row r="13" spans="1:22" s="122" customFormat="1" ht="15" x14ac:dyDescent="0.25">
      <c r="A13" s="122">
        <v>32</v>
      </c>
      <c r="B13" s="123" t="s">
        <v>187</v>
      </c>
      <c r="C13" s="124">
        <v>37267</v>
      </c>
      <c r="D13" s="192" t="s">
        <v>299</v>
      </c>
      <c r="E13" s="125" t="s">
        <v>99</v>
      </c>
      <c r="F13" s="127">
        <v>45.61</v>
      </c>
      <c r="G13" s="126" t="s">
        <v>24</v>
      </c>
      <c r="H13" s="123" t="s">
        <v>160</v>
      </c>
      <c r="I13" s="126" t="s">
        <v>191</v>
      </c>
      <c r="L13" s="125"/>
      <c r="M13" s="125"/>
      <c r="N13" s="125"/>
      <c r="P13" s="123"/>
      <c r="Q13" s="123"/>
      <c r="R13" s="123"/>
      <c r="S13" s="123"/>
      <c r="V13" s="126"/>
    </row>
    <row r="14" spans="1:22" s="195" customFormat="1" ht="15" x14ac:dyDescent="0.25">
      <c r="A14" s="195">
        <v>33</v>
      </c>
      <c r="B14" s="196" t="s">
        <v>272</v>
      </c>
      <c r="C14" s="201">
        <v>37267</v>
      </c>
      <c r="D14" s="202" t="s">
        <v>299</v>
      </c>
      <c r="E14" s="196" t="s">
        <v>99</v>
      </c>
      <c r="F14" s="203">
        <v>35</v>
      </c>
      <c r="G14" s="204" t="s">
        <v>24</v>
      </c>
      <c r="H14" s="196" t="s">
        <v>160</v>
      </c>
      <c r="I14" s="204" t="s">
        <v>278</v>
      </c>
    </row>
    <row r="15" spans="1:22" ht="15" x14ac:dyDescent="0.25">
      <c r="A15" s="122">
        <v>40</v>
      </c>
      <c r="B15" s="123" t="s">
        <v>301</v>
      </c>
      <c r="C15" s="124">
        <v>37270</v>
      </c>
      <c r="D15" s="192" t="s">
        <v>299</v>
      </c>
      <c r="E15" s="125" t="s">
        <v>159</v>
      </c>
      <c r="F15" s="127">
        <v>10200</v>
      </c>
      <c r="G15" s="126" t="s">
        <v>24</v>
      </c>
      <c r="H15" s="123" t="s">
        <v>160</v>
      </c>
      <c r="I15" s="123" t="s">
        <v>30</v>
      </c>
    </row>
    <row r="16" spans="1:22" ht="15" x14ac:dyDescent="0.25">
      <c r="A16" s="122">
        <v>41</v>
      </c>
      <c r="B16" s="123" t="s">
        <v>13</v>
      </c>
      <c r="C16" s="124">
        <v>37271</v>
      </c>
      <c r="D16" s="194" t="s">
        <v>299</v>
      </c>
      <c r="E16" s="125" t="s">
        <v>99</v>
      </c>
      <c r="F16" s="127">
        <v>175</v>
      </c>
      <c r="G16" s="126" t="s">
        <v>24</v>
      </c>
      <c r="H16" s="123" t="s">
        <v>160</v>
      </c>
      <c r="I16" s="123" t="s">
        <v>307</v>
      </c>
    </row>
    <row r="17" spans="1:9" s="122" customFormat="1" ht="15" customHeight="1" x14ac:dyDescent="0.25">
      <c r="A17" s="122">
        <v>45</v>
      </c>
      <c r="B17" s="123" t="s">
        <v>51</v>
      </c>
      <c r="C17" s="128">
        <v>37274</v>
      </c>
      <c r="D17" s="192"/>
      <c r="E17" s="123" t="s">
        <v>159</v>
      </c>
      <c r="F17" s="127">
        <v>94768.6</v>
      </c>
      <c r="G17" s="126" t="s">
        <v>24</v>
      </c>
      <c r="H17" s="123" t="s">
        <v>160</v>
      </c>
      <c r="I17" s="123" t="s">
        <v>115</v>
      </c>
    </row>
    <row r="18" spans="1:9" ht="15" x14ac:dyDescent="0.25">
      <c r="A18" s="122">
        <v>46</v>
      </c>
      <c r="B18" s="123" t="s">
        <v>319</v>
      </c>
      <c r="C18" s="128">
        <v>37274</v>
      </c>
      <c r="D18" s="194" t="s">
        <v>299</v>
      </c>
      <c r="E18" s="123" t="s">
        <v>99</v>
      </c>
      <c r="F18" s="127">
        <v>2647.39</v>
      </c>
      <c r="G18" s="126" t="s">
        <v>24</v>
      </c>
      <c r="H18" s="123" t="s">
        <v>160</v>
      </c>
      <c r="I18" s="123" t="s">
        <v>331</v>
      </c>
    </row>
    <row r="19" spans="1:9" ht="15" x14ac:dyDescent="0.25">
      <c r="A19" s="122">
        <v>47</v>
      </c>
      <c r="B19" s="123" t="s">
        <v>187</v>
      </c>
      <c r="C19" s="128">
        <v>37274</v>
      </c>
      <c r="D19" s="194" t="s">
        <v>299</v>
      </c>
      <c r="E19" s="123" t="s">
        <v>99</v>
      </c>
      <c r="F19" s="127">
        <v>90.77</v>
      </c>
      <c r="G19" s="126" t="s">
        <v>24</v>
      </c>
      <c r="H19" s="123" t="s">
        <v>160</v>
      </c>
      <c r="I19" s="126" t="s">
        <v>191</v>
      </c>
    </row>
    <row r="20" spans="1:9" ht="15" x14ac:dyDescent="0.25">
      <c r="A20" s="122">
        <v>48</v>
      </c>
      <c r="B20" s="123" t="s">
        <v>323</v>
      </c>
      <c r="C20" s="128">
        <v>37274</v>
      </c>
      <c r="D20" s="194" t="s">
        <v>299</v>
      </c>
      <c r="E20" s="123" t="s">
        <v>99</v>
      </c>
      <c r="F20" s="127">
        <v>190.43</v>
      </c>
      <c r="G20" s="126" t="s">
        <v>24</v>
      </c>
      <c r="H20" s="123" t="s">
        <v>160</v>
      </c>
      <c r="I20" s="123" t="s">
        <v>333</v>
      </c>
    </row>
    <row r="21" spans="1:9" s="122" customFormat="1" ht="15" x14ac:dyDescent="0.25">
      <c r="A21" s="122">
        <v>49</v>
      </c>
      <c r="B21" s="123" t="s">
        <v>36</v>
      </c>
      <c r="C21" s="128">
        <v>37274</v>
      </c>
      <c r="D21" s="194" t="s">
        <v>299</v>
      </c>
      <c r="E21" s="123" t="s">
        <v>99</v>
      </c>
      <c r="F21" s="127">
        <v>70.31</v>
      </c>
      <c r="G21" s="126" t="s">
        <v>24</v>
      </c>
      <c r="H21" s="123" t="s">
        <v>160</v>
      </c>
      <c r="I21" s="123" t="s">
        <v>332</v>
      </c>
    </row>
    <row r="22" spans="1:9" s="200" customFormat="1" ht="15" x14ac:dyDescent="0.25">
      <c r="A22" s="195">
        <v>50</v>
      </c>
      <c r="B22" s="196" t="s">
        <v>162</v>
      </c>
      <c r="C22" s="197">
        <v>37274</v>
      </c>
      <c r="D22" s="198" t="s">
        <v>299</v>
      </c>
      <c r="E22" s="196" t="s">
        <v>99</v>
      </c>
      <c r="F22" s="199">
        <v>2467.84</v>
      </c>
      <c r="G22" s="196" t="s">
        <v>24</v>
      </c>
      <c r="H22" s="196" t="s">
        <v>160</v>
      </c>
      <c r="I22" s="196" t="s">
        <v>163</v>
      </c>
    </row>
    <row r="23" spans="1:9" ht="15" x14ac:dyDescent="0.25">
      <c r="A23" s="122">
        <v>51</v>
      </c>
      <c r="B23" s="123" t="s">
        <v>7</v>
      </c>
      <c r="C23" s="128">
        <v>37274</v>
      </c>
      <c r="D23" s="194" t="s">
        <v>299</v>
      </c>
      <c r="E23" s="123" t="s">
        <v>99</v>
      </c>
      <c r="F23" s="127">
        <v>29.95</v>
      </c>
      <c r="G23" s="123" t="s">
        <v>24</v>
      </c>
      <c r="H23" s="123" t="s">
        <v>160</v>
      </c>
      <c r="I23" s="123" t="s">
        <v>330</v>
      </c>
    </row>
    <row r="24" spans="1:9" ht="15" x14ac:dyDescent="0.25">
      <c r="A24" s="122">
        <v>52</v>
      </c>
      <c r="B24" s="123" t="s">
        <v>230</v>
      </c>
      <c r="C24" s="128">
        <v>37277</v>
      </c>
      <c r="D24" s="194"/>
      <c r="E24" s="123" t="s">
        <v>159</v>
      </c>
      <c r="F24" s="127">
        <v>8864</v>
      </c>
      <c r="G24" s="123" t="s">
        <v>24</v>
      </c>
      <c r="H24" s="123" t="s">
        <v>160</v>
      </c>
      <c r="I24" s="123" t="s">
        <v>115</v>
      </c>
    </row>
    <row r="25" spans="1:9" ht="15" x14ac:dyDescent="0.25">
      <c r="A25" s="122">
        <v>53</v>
      </c>
      <c r="B25" s="123" t="s">
        <v>292</v>
      </c>
      <c r="C25" s="128">
        <v>37273</v>
      </c>
      <c r="D25" s="194"/>
      <c r="E25" s="123" t="s">
        <v>159</v>
      </c>
      <c r="F25" s="206" t="s">
        <v>342</v>
      </c>
      <c r="G25" s="123" t="s">
        <v>24</v>
      </c>
      <c r="H25" s="123" t="s">
        <v>160</v>
      </c>
      <c r="I25" s="123" t="s">
        <v>335</v>
      </c>
    </row>
    <row r="26" spans="1:9" ht="15" x14ac:dyDescent="0.25">
      <c r="A26" s="122">
        <v>54</v>
      </c>
      <c r="B26" s="123" t="s">
        <v>238</v>
      </c>
      <c r="C26" s="128">
        <v>37274</v>
      </c>
      <c r="D26" s="194"/>
      <c r="E26" s="123" t="s">
        <v>159</v>
      </c>
      <c r="F26" s="127">
        <v>848400</v>
      </c>
      <c r="G26" s="123" t="s">
        <v>24</v>
      </c>
      <c r="H26" s="123" t="s">
        <v>160</v>
      </c>
      <c r="I26" s="123" t="s">
        <v>335</v>
      </c>
    </row>
    <row r="27" spans="1:9" ht="15" x14ac:dyDescent="0.25">
      <c r="A27" s="122">
        <v>55</v>
      </c>
      <c r="B27" s="123" t="s">
        <v>270</v>
      </c>
      <c r="C27" s="128">
        <v>37274</v>
      </c>
      <c r="D27" s="194"/>
      <c r="E27" s="123" t="s">
        <v>159</v>
      </c>
      <c r="F27" s="127">
        <v>97200</v>
      </c>
      <c r="G27" s="123" t="s">
        <v>24</v>
      </c>
      <c r="H27" s="123" t="s">
        <v>160</v>
      </c>
      <c r="I27" s="123" t="s">
        <v>335</v>
      </c>
    </row>
    <row r="28" spans="1:9" ht="15" x14ac:dyDescent="0.25">
      <c r="D28" s="194"/>
      <c r="F28" s="127"/>
    </row>
    <row r="29" spans="1:9" ht="15" x14ac:dyDescent="0.25">
      <c r="D29" s="194"/>
      <c r="F29" s="127"/>
    </row>
    <row r="30" spans="1:9" ht="15" x14ac:dyDescent="0.25">
      <c r="B30" s="123" t="s">
        <v>338</v>
      </c>
      <c r="D30" s="194"/>
      <c r="F30" s="127"/>
    </row>
    <row r="31" spans="1:9" ht="15" x14ac:dyDescent="0.25">
      <c r="B31" s="123" t="s">
        <v>339</v>
      </c>
      <c r="F31" s="127"/>
    </row>
    <row r="32" spans="1:9" ht="15" x14ac:dyDescent="0.25">
      <c r="F32" s="127"/>
    </row>
    <row r="33" spans="6:6" ht="15" x14ac:dyDescent="0.25">
      <c r="F33" s="127"/>
    </row>
    <row r="34" spans="6:6" ht="15" x14ac:dyDescent="0.25">
      <c r="F34" s="127"/>
    </row>
    <row r="35" spans="6:6" ht="15" x14ac:dyDescent="0.25">
      <c r="F35" s="127"/>
    </row>
    <row r="36" spans="6:6" ht="15" x14ac:dyDescent="0.25">
      <c r="F36" s="127"/>
    </row>
    <row r="37" spans="6:6" ht="15" x14ac:dyDescent="0.25">
      <c r="F37" s="127"/>
    </row>
    <row r="38" spans="6:6" ht="15" x14ac:dyDescent="0.25">
      <c r="F38" s="127"/>
    </row>
    <row r="39" spans="6:6" ht="15" x14ac:dyDescent="0.25">
      <c r="F39" s="127"/>
    </row>
    <row r="40" spans="6:6" ht="15" x14ac:dyDescent="0.25">
      <c r="F40" s="127"/>
    </row>
    <row r="41" spans="6:6" ht="15" x14ac:dyDescent="0.25">
      <c r="F41" s="127"/>
    </row>
    <row r="42" spans="6:6" ht="15" x14ac:dyDescent="0.25">
      <c r="F42" s="127"/>
    </row>
    <row r="43" spans="6:6" ht="15" x14ac:dyDescent="0.25">
      <c r="F43" s="127"/>
    </row>
    <row r="44" spans="6:6" ht="15" x14ac:dyDescent="0.25">
      <c r="F44" s="127"/>
    </row>
    <row r="45" spans="6:6" ht="15" x14ac:dyDescent="0.25">
      <c r="F45" s="127"/>
    </row>
    <row r="46" spans="6:6" ht="15" x14ac:dyDescent="0.25">
      <c r="F46" s="127"/>
    </row>
    <row r="47" spans="6:6" ht="15" x14ac:dyDescent="0.25">
      <c r="F47" s="127"/>
    </row>
    <row r="48" spans="6:6" ht="15" x14ac:dyDescent="0.25">
      <c r="F48" s="127"/>
    </row>
    <row r="49" spans="6:6" ht="15" x14ac:dyDescent="0.25">
      <c r="F49" s="127"/>
    </row>
    <row r="50" spans="6:6" ht="15" x14ac:dyDescent="0.25">
      <c r="F50" s="127"/>
    </row>
    <row r="51" spans="6:6" ht="15" x14ac:dyDescent="0.25">
      <c r="F51" s="127"/>
    </row>
    <row r="52" spans="6:6" ht="15" x14ac:dyDescent="0.25">
      <c r="F52" s="127"/>
    </row>
    <row r="53" spans="6:6" ht="15" x14ac:dyDescent="0.25">
      <c r="F53" s="127"/>
    </row>
    <row r="54" spans="6:6" ht="15" x14ac:dyDescent="0.25">
      <c r="F54" s="127"/>
    </row>
    <row r="55" spans="6:6" ht="15" x14ac:dyDescent="0.25">
      <c r="F55" s="127"/>
    </row>
    <row r="56" spans="6:6" ht="15" x14ac:dyDescent="0.25">
      <c r="F56" s="127"/>
    </row>
    <row r="57" spans="6:6" ht="15" x14ac:dyDescent="0.25">
      <c r="F57" s="127"/>
    </row>
    <row r="58" spans="6:6" ht="15" x14ac:dyDescent="0.25">
      <c r="F58" s="127"/>
    </row>
    <row r="59" spans="6:6" ht="15" x14ac:dyDescent="0.25">
      <c r="F59" s="127"/>
    </row>
    <row r="60" spans="6:6" ht="15" x14ac:dyDescent="0.25">
      <c r="F60" s="127"/>
    </row>
    <row r="61" spans="6:6" ht="15" x14ac:dyDescent="0.25">
      <c r="F61" s="127"/>
    </row>
    <row r="62" spans="6:6" ht="15" x14ac:dyDescent="0.25">
      <c r="F62" s="127"/>
    </row>
    <row r="63" spans="6:6" ht="15" x14ac:dyDescent="0.25">
      <c r="F63" s="127"/>
    </row>
    <row r="64" spans="6:6" ht="15" x14ac:dyDescent="0.25">
      <c r="F64" s="127"/>
    </row>
    <row r="65" spans="6:6" ht="15" x14ac:dyDescent="0.25">
      <c r="F65" s="127"/>
    </row>
    <row r="66" spans="6:6" ht="15" x14ac:dyDescent="0.25">
      <c r="F66" s="127"/>
    </row>
    <row r="67" spans="6:6" ht="15" x14ac:dyDescent="0.25">
      <c r="F67" s="127"/>
    </row>
    <row r="68" spans="6:6" ht="15" x14ac:dyDescent="0.25">
      <c r="F68" s="127"/>
    </row>
    <row r="69" spans="6:6" ht="15" x14ac:dyDescent="0.25">
      <c r="F69" s="127"/>
    </row>
    <row r="70" spans="6:6" ht="15" x14ac:dyDescent="0.25">
      <c r="F70" s="127"/>
    </row>
    <row r="71" spans="6:6" ht="15" x14ac:dyDescent="0.25">
      <c r="F71" s="127"/>
    </row>
    <row r="72" spans="6:6" ht="15" x14ac:dyDescent="0.25">
      <c r="F72" s="127"/>
    </row>
    <row r="73" spans="6:6" ht="15" x14ac:dyDescent="0.25">
      <c r="F73" s="127"/>
    </row>
    <row r="74" spans="6:6" ht="15" x14ac:dyDescent="0.25">
      <c r="F74" s="127"/>
    </row>
    <row r="75" spans="6:6" ht="15" x14ac:dyDescent="0.25">
      <c r="F75" s="127"/>
    </row>
    <row r="76" spans="6:6" ht="15" x14ac:dyDescent="0.25">
      <c r="F76" s="127"/>
    </row>
    <row r="77" spans="6:6" ht="15" x14ac:dyDescent="0.25">
      <c r="F77" s="127"/>
    </row>
    <row r="78" spans="6:6" ht="15" x14ac:dyDescent="0.25">
      <c r="F78" s="127"/>
    </row>
    <row r="79" spans="6:6" ht="15" x14ac:dyDescent="0.25">
      <c r="F79" s="127"/>
    </row>
    <row r="80" spans="6:6" ht="15" x14ac:dyDescent="0.25">
      <c r="F80" s="127"/>
    </row>
    <row r="81" spans="6:6" ht="15" x14ac:dyDescent="0.25">
      <c r="F81" s="127"/>
    </row>
    <row r="82" spans="6:6" ht="15" x14ac:dyDescent="0.25">
      <c r="F82" s="127"/>
    </row>
    <row r="83" spans="6:6" ht="15" x14ac:dyDescent="0.25">
      <c r="F83" s="127"/>
    </row>
    <row r="84" spans="6:6" ht="15" x14ac:dyDescent="0.25">
      <c r="F84" s="127"/>
    </row>
    <row r="85" spans="6:6" ht="15" x14ac:dyDescent="0.25">
      <c r="F85" s="127"/>
    </row>
    <row r="86" spans="6:6" ht="15" x14ac:dyDescent="0.25">
      <c r="F86" s="127"/>
    </row>
    <row r="87" spans="6:6" ht="15" x14ac:dyDescent="0.25">
      <c r="F87" s="127"/>
    </row>
    <row r="88" spans="6:6" ht="15" x14ac:dyDescent="0.25">
      <c r="F88" s="127"/>
    </row>
    <row r="89" spans="6:6" ht="15" x14ac:dyDescent="0.25">
      <c r="F89" s="127"/>
    </row>
    <row r="90" spans="6:6" ht="15" x14ac:dyDescent="0.25">
      <c r="F90" s="127"/>
    </row>
    <row r="91" spans="6:6" ht="15" x14ac:dyDescent="0.25">
      <c r="F91" s="127"/>
    </row>
    <row r="92" spans="6:6" ht="15" x14ac:dyDescent="0.25">
      <c r="F92" s="127"/>
    </row>
    <row r="93" spans="6:6" ht="15" x14ac:dyDescent="0.25">
      <c r="F93" s="127"/>
    </row>
    <row r="94" spans="6:6" ht="15" x14ac:dyDescent="0.25">
      <c r="F94" s="127"/>
    </row>
    <row r="95" spans="6:6" ht="15" x14ac:dyDescent="0.25">
      <c r="F95" s="127"/>
    </row>
    <row r="96" spans="6:6" ht="15" x14ac:dyDescent="0.25">
      <c r="F96" s="127"/>
    </row>
    <row r="97" spans="6:6" ht="15" x14ac:dyDescent="0.25">
      <c r="F97" s="127"/>
    </row>
    <row r="98" spans="6:6" ht="15" x14ac:dyDescent="0.25">
      <c r="F98" s="127"/>
    </row>
    <row r="99" spans="6:6" ht="15" x14ac:dyDescent="0.25">
      <c r="F99" s="127"/>
    </row>
    <row r="100" spans="6:6" ht="15" x14ac:dyDescent="0.25">
      <c r="F100" s="127"/>
    </row>
    <row r="101" spans="6:6" ht="15" x14ac:dyDescent="0.25">
      <c r="F101" s="127"/>
    </row>
    <row r="102" spans="6:6" ht="15" x14ac:dyDescent="0.25">
      <c r="F102" s="127"/>
    </row>
    <row r="103" spans="6:6" ht="15" x14ac:dyDescent="0.25">
      <c r="F103" s="127"/>
    </row>
    <row r="104" spans="6:6" ht="15" x14ac:dyDescent="0.25">
      <c r="F104" s="127"/>
    </row>
    <row r="105" spans="6:6" ht="15" x14ac:dyDescent="0.25">
      <c r="F105" s="127"/>
    </row>
    <row r="106" spans="6:6" ht="15" x14ac:dyDescent="0.25">
      <c r="F106" s="127"/>
    </row>
    <row r="107" spans="6:6" ht="15" x14ac:dyDescent="0.25">
      <c r="F107" s="127"/>
    </row>
    <row r="108" spans="6:6" ht="15" x14ac:dyDescent="0.25">
      <c r="F108" s="127"/>
    </row>
    <row r="109" spans="6:6" ht="15" x14ac:dyDescent="0.25">
      <c r="F109" s="127"/>
    </row>
    <row r="110" spans="6:6" ht="15" x14ac:dyDescent="0.25">
      <c r="F110" s="127"/>
    </row>
    <row r="111" spans="6:6" ht="15" x14ac:dyDescent="0.25">
      <c r="F111" s="127"/>
    </row>
    <row r="112" spans="6:6" ht="15" x14ac:dyDescent="0.25">
      <c r="F112" s="127"/>
    </row>
    <row r="113" spans="6:6" ht="15" x14ac:dyDescent="0.25">
      <c r="F113" s="127"/>
    </row>
    <row r="114" spans="6:6" ht="15" x14ac:dyDescent="0.25">
      <c r="F114" s="127"/>
    </row>
    <row r="115" spans="6:6" ht="15" x14ac:dyDescent="0.25">
      <c r="F115" s="127"/>
    </row>
    <row r="116" spans="6:6" ht="15" x14ac:dyDescent="0.25">
      <c r="F116" s="127"/>
    </row>
    <row r="117" spans="6:6" ht="15" x14ac:dyDescent="0.25">
      <c r="F117" s="127"/>
    </row>
    <row r="118" spans="6:6" ht="15" x14ac:dyDescent="0.25">
      <c r="F118" s="127"/>
    </row>
    <row r="119" spans="6:6" ht="15" x14ac:dyDescent="0.25">
      <c r="F119" s="127"/>
    </row>
    <row r="120" spans="6:6" ht="15" x14ac:dyDescent="0.25">
      <c r="F120" s="127"/>
    </row>
    <row r="121" spans="6:6" ht="15" x14ac:dyDescent="0.25">
      <c r="F121" s="127"/>
    </row>
    <row r="122" spans="6:6" ht="15" x14ac:dyDescent="0.25">
      <c r="F122" s="127"/>
    </row>
    <row r="123" spans="6:6" ht="15" x14ac:dyDescent="0.25">
      <c r="F123" s="127"/>
    </row>
    <row r="124" spans="6:6" ht="15" x14ac:dyDescent="0.25">
      <c r="F124" s="127"/>
    </row>
    <row r="125" spans="6:6" ht="15" x14ac:dyDescent="0.25">
      <c r="F125" s="127"/>
    </row>
    <row r="126" spans="6:6" ht="15" x14ac:dyDescent="0.25">
      <c r="F126" s="127"/>
    </row>
    <row r="127" spans="6:6" ht="15" x14ac:dyDescent="0.25">
      <c r="F127" s="127"/>
    </row>
    <row r="128" spans="6:6" ht="15" x14ac:dyDescent="0.25">
      <c r="F128" s="127"/>
    </row>
    <row r="129" spans="6:6" ht="15" x14ac:dyDescent="0.25">
      <c r="F129" s="127"/>
    </row>
    <row r="130" spans="6:6" ht="15" x14ac:dyDescent="0.25">
      <c r="F130" s="127"/>
    </row>
    <row r="131" spans="6:6" ht="15" x14ac:dyDescent="0.25">
      <c r="F131" s="127"/>
    </row>
    <row r="132" spans="6:6" ht="15" x14ac:dyDescent="0.25">
      <c r="F132" s="127"/>
    </row>
    <row r="133" spans="6:6" ht="15" x14ac:dyDescent="0.25">
      <c r="F133" s="127"/>
    </row>
    <row r="134" spans="6:6" ht="15" x14ac:dyDescent="0.25">
      <c r="F134" s="127"/>
    </row>
    <row r="135" spans="6:6" ht="15" x14ac:dyDescent="0.25">
      <c r="F135" s="127"/>
    </row>
    <row r="136" spans="6:6" ht="15" x14ac:dyDescent="0.25">
      <c r="F136" s="127"/>
    </row>
    <row r="137" spans="6:6" ht="15" x14ac:dyDescent="0.25">
      <c r="F137" s="127"/>
    </row>
    <row r="138" spans="6:6" ht="15" x14ac:dyDescent="0.25">
      <c r="F138" s="127"/>
    </row>
    <row r="139" spans="6:6" ht="15" x14ac:dyDescent="0.25">
      <c r="F139" s="127"/>
    </row>
    <row r="140" spans="6:6" ht="15" x14ac:dyDescent="0.25">
      <c r="F140" s="127"/>
    </row>
    <row r="141" spans="6:6" ht="15" x14ac:dyDescent="0.25">
      <c r="F141" s="127"/>
    </row>
    <row r="142" spans="6:6" ht="15" x14ac:dyDescent="0.25">
      <c r="F142" s="127"/>
    </row>
    <row r="143" spans="6:6" ht="15" x14ac:dyDescent="0.25">
      <c r="F143" s="127"/>
    </row>
    <row r="144" spans="6:6" ht="15" x14ac:dyDescent="0.25">
      <c r="F144" s="127"/>
    </row>
    <row r="145" spans="6:6" ht="15" x14ac:dyDescent="0.25">
      <c r="F145" s="127"/>
    </row>
    <row r="146" spans="6:6" ht="15" x14ac:dyDescent="0.25">
      <c r="F146" s="127"/>
    </row>
    <row r="147" spans="6:6" ht="15" x14ac:dyDescent="0.25">
      <c r="F147" s="127"/>
    </row>
    <row r="148" spans="6:6" ht="15" x14ac:dyDescent="0.25">
      <c r="F148" s="127"/>
    </row>
    <row r="149" spans="6:6" ht="15" x14ac:dyDescent="0.25">
      <c r="F149" s="127"/>
    </row>
    <row r="150" spans="6:6" ht="15" x14ac:dyDescent="0.25">
      <c r="F150" s="127"/>
    </row>
    <row r="151" spans="6:6" ht="15" x14ac:dyDescent="0.25">
      <c r="F151" s="127"/>
    </row>
    <row r="152" spans="6:6" ht="15" x14ac:dyDescent="0.25">
      <c r="F152" s="127"/>
    </row>
    <row r="153" spans="6:6" ht="15" x14ac:dyDescent="0.25">
      <c r="F153" s="127"/>
    </row>
    <row r="154" spans="6:6" ht="15" x14ac:dyDescent="0.25">
      <c r="F154" s="127"/>
    </row>
    <row r="155" spans="6:6" ht="15" x14ac:dyDescent="0.25">
      <c r="F155" s="127"/>
    </row>
    <row r="156" spans="6:6" ht="15" x14ac:dyDescent="0.25">
      <c r="F156" s="127"/>
    </row>
    <row r="157" spans="6:6" ht="15" x14ac:dyDescent="0.25">
      <c r="F157" s="127"/>
    </row>
    <row r="158" spans="6:6" ht="15" x14ac:dyDescent="0.25">
      <c r="F158" s="127"/>
    </row>
    <row r="159" spans="6:6" ht="15" x14ac:dyDescent="0.25">
      <c r="F159" s="127"/>
    </row>
    <row r="160" spans="6:6" ht="15" x14ac:dyDescent="0.25">
      <c r="F160" s="127"/>
    </row>
    <row r="161" spans="6:6" ht="15" x14ac:dyDescent="0.25">
      <c r="F161" s="127"/>
    </row>
    <row r="162" spans="6:6" ht="15" x14ac:dyDescent="0.25">
      <c r="F162" s="127"/>
    </row>
    <row r="163" spans="6:6" ht="15" x14ac:dyDescent="0.25">
      <c r="F163" s="127"/>
    </row>
    <row r="164" spans="6:6" ht="15" x14ac:dyDescent="0.25">
      <c r="F164" s="127"/>
    </row>
    <row r="165" spans="6:6" ht="15" x14ac:dyDescent="0.25">
      <c r="F165" s="127"/>
    </row>
    <row r="166" spans="6:6" ht="15" x14ac:dyDescent="0.25">
      <c r="F166" s="127"/>
    </row>
    <row r="167" spans="6:6" ht="15" x14ac:dyDescent="0.25">
      <c r="F167" s="127"/>
    </row>
    <row r="168" spans="6:6" ht="15" x14ac:dyDescent="0.25">
      <c r="F168" s="127"/>
    </row>
    <row r="169" spans="6:6" ht="15" x14ac:dyDescent="0.25">
      <c r="F169" s="127"/>
    </row>
    <row r="170" spans="6:6" ht="15" x14ac:dyDescent="0.25">
      <c r="F170" s="127"/>
    </row>
    <row r="171" spans="6:6" ht="15" x14ac:dyDescent="0.25">
      <c r="F171" s="127"/>
    </row>
    <row r="172" spans="6:6" ht="15" x14ac:dyDescent="0.25">
      <c r="F172" s="127"/>
    </row>
    <row r="173" spans="6:6" ht="15" x14ac:dyDescent="0.25">
      <c r="F173" s="127"/>
    </row>
    <row r="174" spans="6:6" ht="15" x14ac:dyDescent="0.25">
      <c r="F174" s="127"/>
    </row>
    <row r="175" spans="6:6" ht="15" x14ac:dyDescent="0.25">
      <c r="F175" s="127"/>
    </row>
    <row r="176" spans="6:6" ht="15" x14ac:dyDescent="0.25">
      <c r="F176" s="127"/>
    </row>
    <row r="177" spans="6:6" ht="15" x14ac:dyDescent="0.25">
      <c r="F177" s="127"/>
    </row>
    <row r="178" spans="6:6" ht="15" x14ac:dyDescent="0.25">
      <c r="F178" s="127"/>
    </row>
    <row r="179" spans="6:6" ht="15" x14ac:dyDescent="0.25">
      <c r="F179" s="127"/>
    </row>
    <row r="180" spans="6:6" ht="15" x14ac:dyDescent="0.25">
      <c r="F180" s="127"/>
    </row>
    <row r="181" spans="6:6" ht="15" x14ac:dyDescent="0.25">
      <c r="F181" s="127"/>
    </row>
    <row r="182" spans="6:6" ht="15" x14ac:dyDescent="0.25">
      <c r="F182" s="127"/>
    </row>
    <row r="183" spans="6:6" ht="15" x14ac:dyDescent="0.25">
      <c r="F183" s="127"/>
    </row>
    <row r="184" spans="6:6" ht="15" x14ac:dyDescent="0.25">
      <c r="F184" s="127"/>
    </row>
    <row r="185" spans="6:6" ht="15" x14ac:dyDescent="0.25">
      <c r="F185" s="127"/>
    </row>
    <row r="186" spans="6:6" ht="15" x14ac:dyDescent="0.25">
      <c r="F186" s="127"/>
    </row>
    <row r="187" spans="6:6" ht="15" x14ac:dyDescent="0.25">
      <c r="F187" s="127"/>
    </row>
    <row r="188" spans="6:6" ht="15" x14ac:dyDescent="0.25">
      <c r="F188" s="127"/>
    </row>
    <row r="189" spans="6:6" ht="15" x14ac:dyDescent="0.25">
      <c r="F189" s="127"/>
    </row>
    <row r="190" spans="6:6" ht="15" x14ac:dyDescent="0.25">
      <c r="F190" s="127"/>
    </row>
    <row r="191" spans="6:6" ht="15" x14ac:dyDescent="0.25">
      <c r="F191" s="127"/>
    </row>
    <row r="192" spans="6:6" ht="15" x14ac:dyDescent="0.25">
      <c r="F192" s="127"/>
    </row>
    <row r="193" spans="6:6" ht="15" x14ac:dyDescent="0.25">
      <c r="F193" s="127"/>
    </row>
    <row r="194" spans="6:6" ht="15" x14ac:dyDescent="0.25">
      <c r="F194" s="127"/>
    </row>
    <row r="195" spans="6:6" ht="15" x14ac:dyDescent="0.25">
      <c r="F195" s="127"/>
    </row>
    <row r="196" spans="6:6" ht="15" x14ac:dyDescent="0.25">
      <c r="F196" s="127"/>
    </row>
    <row r="197" spans="6:6" ht="15" x14ac:dyDescent="0.25">
      <c r="F197" s="127"/>
    </row>
    <row r="198" spans="6:6" ht="15" x14ac:dyDescent="0.25">
      <c r="F198" s="127"/>
    </row>
    <row r="199" spans="6:6" ht="15" x14ac:dyDescent="0.25">
      <c r="F199" s="127"/>
    </row>
    <row r="200" spans="6:6" ht="15" x14ac:dyDescent="0.25">
      <c r="F200" s="127"/>
    </row>
    <row r="201" spans="6:6" ht="15" x14ac:dyDescent="0.25">
      <c r="F201" s="127"/>
    </row>
    <row r="202" spans="6:6" ht="15" x14ac:dyDescent="0.25">
      <c r="F202" s="127"/>
    </row>
    <row r="203" spans="6:6" ht="15" x14ac:dyDescent="0.25">
      <c r="F203" s="127"/>
    </row>
    <row r="204" spans="6:6" ht="15" x14ac:dyDescent="0.25">
      <c r="F204" s="127"/>
    </row>
    <row r="205" spans="6:6" ht="15" x14ac:dyDescent="0.25">
      <c r="F205" s="127"/>
    </row>
    <row r="206" spans="6:6" ht="15" x14ac:dyDescent="0.25">
      <c r="F206" s="127"/>
    </row>
    <row r="207" spans="6:6" ht="15" x14ac:dyDescent="0.25">
      <c r="F207" s="127"/>
    </row>
    <row r="208" spans="6:6" ht="15" x14ac:dyDescent="0.25">
      <c r="F208" s="127"/>
    </row>
    <row r="209" spans="6:6" ht="15" x14ac:dyDescent="0.25">
      <c r="F209" s="127"/>
    </row>
    <row r="210" spans="6:6" ht="15" x14ac:dyDescent="0.25">
      <c r="F210" s="127"/>
    </row>
    <row r="211" spans="6:6" ht="15" x14ac:dyDescent="0.25">
      <c r="F211" s="127"/>
    </row>
    <row r="212" spans="6:6" ht="15" x14ac:dyDescent="0.25">
      <c r="F212" s="127"/>
    </row>
    <row r="213" spans="6:6" ht="15" x14ac:dyDescent="0.25">
      <c r="F213" s="127"/>
    </row>
    <row r="214" spans="6:6" ht="15" x14ac:dyDescent="0.25">
      <c r="F214" s="127"/>
    </row>
    <row r="215" spans="6:6" ht="15" x14ac:dyDescent="0.25">
      <c r="F215" s="127"/>
    </row>
    <row r="216" spans="6:6" ht="15" x14ac:dyDescent="0.25">
      <c r="F216" s="127"/>
    </row>
    <row r="217" spans="6:6" ht="15" x14ac:dyDescent="0.25">
      <c r="F217" s="127"/>
    </row>
    <row r="218" spans="6:6" ht="15" x14ac:dyDescent="0.25">
      <c r="F218" s="127"/>
    </row>
    <row r="219" spans="6:6" ht="15" x14ac:dyDescent="0.25">
      <c r="F219" s="127"/>
    </row>
    <row r="220" spans="6:6" ht="15" x14ac:dyDescent="0.25">
      <c r="F220" s="127"/>
    </row>
    <row r="221" spans="6:6" ht="15" x14ac:dyDescent="0.25">
      <c r="F221" s="127"/>
    </row>
    <row r="222" spans="6:6" ht="15" x14ac:dyDescent="0.25">
      <c r="F222" s="127"/>
    </row>
    <row r="223" spans="6:6" ht="15" x14ac:dyDescent="0.25">
      <c r="F223" s="127"/>
    </row>
    <row r="224" spans="6:6" ht="15" x14ac:dyDescent="0.25">
      <c r="F224" s="127"/>
    </row>
    <row r="225" spans="6:6" ht="15" x14ac:dyDescent="0.25">
      <c r="F225" s="127"/>
    </row>
    <row r="226" spans="6:6" ht="15" x14ac:dyDescent="0.25">
      <c r="F226" s="127"/>
    </row>
    <row r="227" spans="6:6" ht="15" x14ac:dyDescent="0.25">
      <c r="F227" s="127"/>
    </row>
    <row r="228" spans="6:6" ht="15" x14ac:dyDescent="0.25">
      <c r="F228" s="127"/>
    </row>
    <row r="229" spans="6:6" ht="15" x14ac:dyDescent="0.25">
      <c r="F229" s="127"/>
    </row>
    <row r="230" spans="6:6" ht="15" x14ac:dyDescent="0.25">
      <c r="F230" s="127"/>
    </row>
    <row r="231" spans="6:6" ht="15" x14ac:dyDescent="0.25">
      <c r="F231" s="127"/>
    </row>
    <row r="232" spans="6:6" ht="15" x14ac:dyDescent="0.25">
      <c r="F232" s="127"/>
    </row>
    <row r="233" spans="6:6" ht="15" x14ac:dyDescent="0.25">
      <c r="F233" s="127"/>
    </row>
    <row r="234" spans="6:6" ht="15" x14ac:dyDescent="0.25">
      <c r="F234" s="127"/>
    </row>
    <row r="235" spans="6:6" ht="15" x14ac:dyDescent="0.25">
      <c r="F235" s="127"/>
    </row>
    <row r="236" spans="6:6" ht="15" x14ac:dyDescent="0.25">
      <c r="F236" s="127"/>
    </row>
    <row r="237" spans="6:6" ht="15" x14ac:dyDescent="0.25">
      <c r="F237" s="127"/>
    </row>
    <row r="238" spans="6:6" ht="15" x14ac:dyDescent="0.25">
      <c r="F238" s="127"/>
    </row>
    <row r="239" spans="6:6" ht="15" x14ac:dyDescent="0.25">
      <c r="F239" s="127"/>
    </row>
    <row r="240" spans="6:6" ht="15" x14ac:dyDescent="0.25">
      <c r="F240" s="127"/>
    </row>
    <row r="241" spans="6:6" ht="15" x14ac:dyDescent="0.25">
      <c r="F241" s="127"/>
    </row>
    <row r="242" spans="6:6" ht="15" x14ac:dyDescent="0.25">
      <c r="F242" s="127"/>
    </row>
    <row r="243" spans="6:6" ht="15" x14ac:dyDescent="0.25">
      <c r="F243" s="127"/>
    </row>
    <row r="244" spans="6:6" ht="15" x14ac:dyDescent="0.25">
      <c r="F244" s="127"/>
    </row>
    <row r="245" spans="6:6" ht="15" x14ac:dyDescent="0.25">
      <c r="F245" s="127"/>
    </row>
    <row r="246" spans="6:6" ht="15" x14ac:dyDescent="0.25">
      <c r="F246" s="127"/>
    </row>
    <row r="247" spans="6:6" ht="15" x14ac:dyDescent="0.25">
      <c r="F247" s="127"/>
    </row>
    <row r="248" spans="6:6" ht="15" x14ac:dyDescent="0.25">
      <c r="F248" s="127"/>
    </row>
    <row r="249" spans="6:6" ht="15" x14ac:dyDescent="0.25">
      <c r="F249" s="127"/>
    </row>
    <row r="250" spans="6:6" ht="15" x14ac:dyDescent="0.25">
      <c r="F250" s="127"/>
    </row>
    <row r="251" spans="6:6" ht="15" x14ac:dyDescent="0.25">
      <c r="F251" s="127"/>
    </row>
    <row r="252" spans="6:6" ht="15" x14ac:dyDescent="0.25">
      <c r="F252" s="127"/>
    </row>
    <row r="253" spans="6:6" ht="15" x14ac:dyDescent="0.25">
      <c r="F253" s="127"/>
    </row>
    <row r="254" spans="6:6" ht="15" x14ac:dyDescent="0.25">
      <c r="F254" s="127"/>
    </row>
    <row r="255" spans="6:6" ht="15" x14ac:dyDescent="0.25">
      <c r="F255" s="127"/>
    </row>
    <row r="256" spans="6:6" ht="15" x14ac:dyDescent="0.25">
      <c r="F256" s="127"/>
    </row>
    <row r="257" spans="6:6" ht="15" x14ac:dyDescent="0.25">
      <c r="F257" s="127"/>
    </row>
    <row r="258" spans="6:6" ht="15" x14ac:dyDescent="0.25">
      <c r="F258" s="127"/>
    </row>
    <row r="259" spans="6:6" ht="15" x14ac:dyDescent="0.25">
      <c r="F259" s="127"/>
    </row>
    <row r="260" spans="6:6" ht="15" x14ac:dyDescent="0.25">
      <c r="F260" s="127"/>
    </row>
    <row r="261" spans="6:6" ht="15" x14ac:dyDescent="0.25">
      <c r="F261" s="127"/>
    </row>
    <row r="262" spans="6:6" ht="15" x14ac:dyDescent="0.25">
      <c r="F262" s="127"/>
    </row>
    <row r="263" spans="6:6" ht="15" x14ac:dyDescent="0.25">
      <c r="F263" s="127"/>
    </row>
    <row r="264" spans="6:6" ht="15" x14ac:dyDescent="0.25">
      <c r="F264" s="127"/>
    </row>
    <row r="265" spans="6:6" ht="15" x14ac:dyDescent="0.25">
      <c r="F265" s="127"/>
    </row>
    <row r="266" spans="6:6" ht="15" x14ac:dyDescent="0.25">
      <c r="F266" s="127"/>
    </row>
    <row r="267" spans="6:6" ht="15" x14ac:dyDescent="0.25">
      <c r="F267" s="127"/>
    </row>
    <row r="268" spans="6:6" ht="15" x14ac:dyDescent="0.25">
      <c r="F268" s="127"/>
    </row>
    <row r="269" spans="6:6" ht="15" x14ac:dyDescent="0.25">
      <c r="F269" s="127"/>
    </row>
    <row r="270" spans="6:6" ht="15" x14ac:dyDescent="0.25">
      <c r="F270" s="127"/>
    </row>
  </sheetData>
  <phoneticPr fontId="0" type="noConversion"/>
  <pageMargins left="0.75" right="0.75" top="1" bottom="1" header="0.5" footer="0.5"/>
  <pageSetup scale="56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zoomScale="75" zoomScaleNormal="75" workbookViewId="0">
      <pane xSplit="1" ySplit="3" topLeftCell="BB4" activePane="bottomRight" state="frozen"/>
      <selection pane="topRight" activeCell="C1" sqref="C1"/>
      <selection pane="bottomLeft" activeCell="A7" sqref="A7"/>
      <selection pane="bottomRight" activeCell="BE22" sqref="BE22"/>
    </sheetView>
  </sheetViews>
  <sheetFormatPr defaultColWidth="9.109375" defaultRowHeight="15.6" x14ac:dyDescent="0.3"/>
  <cols>
    <col min="1" max="1" width="26.109375" style="58" customWidth="1"/>
    <col min="2" max="4" width="40.6640625" style="59" customWidth="1"/>
    <col min="5" max="5" width="41.44140625" style="59" customWidth="1"/>
    <col min="6" max="70" width="40.6640625" style="59" customWidth="1"/>
    <col min="71" max="16384" width="9.109375" style="59"/>
  </cols>
  <sheetData>
    <row r="1" spans="1:256" ht="6.75" customHeight="1" x14ac:dyDescent="0.3"/>
    <row r="2" spans="1:256" s="61" customFormat="1" ht="17.399999999999999" x14ac:dyDescent="0.3">
      <c r="A2" s="60" t="s">
        <v>205</v>
      </c>
      <c r="C2" s="185">
        <f>C28</f>
        <v>2</v>
      </c>
      <c r="D2" s="185">
        <f t="shared" ref="D2:BP2" si="0">D28</f>
        <v>3</v>
      </c>
      <c r="E2" s="185">
        <f t="shared" si="0"/>
        <v>4</v>
      </c>
      <c r="F2" s="185">
        <f t="shared" si="0"/>
        <v>5</v>
      </c>
      <c r="G2" s="185">
        <f t="shared" si="0"/>
        <v>6</v>
      </c>
      <c r="H2" s="185">
        <f t="shared" si="0"/>
        <v>7</v>
      </c>
      <c r="I2" s="185">
        <f t="shared" si="0"/>
        <v>8</v>
      </c>
      <c r="J2" s="185">
        <f t="shared" si="0"/>
        <v>9</v>
      </c>
      <c r="K2" s="185">
        <f t="shared" si="0"/>
        <v>10</v>
      </c>
      <c r="L2" s="185">
        <f t="shared" si="0"/>
        <v>11</v>
      </c>
      <c r="M2" s="185">
        <f t="shared" si="0"/>
        <v>12</v>
      </c>
      <c r="N2" s="185">
        <f t="shared" si="0"/>
        <v>13</v>
      </c>
      <c r="O2" s="185">
        <f t="shared" si="0"/>
        <v>14</v>
      </c>
      <c r="P2" s="185">
        <f t="shared" si="0"/>
        <v>15</v>
      </c>
      <c r="Q2" s="185">
        <f t="shared" si="0"/>
        <v>16</v>
      </c>
      <c r="R2" s="185">
        <f t="shared" si="0"/>
        <v>17</v>
      </c>
      <c r="S2" s="185">
        <f t="shared" si="0"/>
        <v>18</v>
      </c>
      <c r="T2" s="185">
        <f t="shared" si="0"/>
        <v>19</v>
      </c>
      <c r="U2" s="185">
        <f t="shared" si="0"/>
        <v>20</v>
      </c>
      <c r="V2" s="185">
        <f t="shared" si="0"/>
        <v>21</v>
      </c>
      <c r="W2" s="185">
        <f t="shared" si="0"/>
        <v>22</v>
      </c>
      <c r="X2" s="185">
        <f t="shared" si="0"/>
        <v>23</v>
      </c>
      <c r="Y2" s="185">
        <f t="shared" si="0"/>
        <v>24</v>
      </c>
      <c r="Z2" s="185">
        <f t="shared" si="0"/>
        <v>25</v>
      </c>
      <c r="AA2" s="185">
        <f t="shared" si="0"/>
        <v>26</v>
      </c>
      <c r="AB2" s="185">
        <f t="shared" si="0"/>
        <v>27</v>
      </c>
      <c r="AC2" s="185">
        <f t="shared" si="0"/>
        <v>28</v>
      </c>
      <c r="AD2" s="185">
        <f t="shared" si="0"/>
        <v>29</v>
      </c>
      <c r="AE2" s="185">
        <f t="shared" si="0"/>
        <v>30</v>
      </c>
      <c r="AF2" s="185">
        <f t="shared" si="0"/>
        <v>31</v>
      </c>
      <c r="AG2" s="185">
        <f t="shared" si="0"/>
        <v>32</v>
      </c>
      <c r="AH2" s="185">
        <f t="shared" si="0"/>
        <v>33</v>
      </c>
      <c r="AI2" s="185">
        <f t="shared" si="0"/>
        <v>34</v>
      </c>
      <c r="AJ2" s="185">
        <f t="shared" si="0"/>
        <v>35</v>
      </c>
      <c r="AK2" s="185">
        <f t="shared" si="0"/>
        <v>36</v>
      </c>
      <c r="AL2" s="185">
        <f t="shared" si="0"/>
        <v>37</v>
      </c>
      <c r="AM2" s="185">
        <f t="shared" si="0"/>
        <v>38</v>
      </c>
      <c r="AN2" s="185">
        <f t="shared" si="0"/>
        <v>39</v>
      </c>
      <c r="AO2" s="185">
        <f t="shared" si="0"/>
        <v>40</v>
      </c>
      <c r="AP2" s="185">
        <f t="shared" si="0"/>
        <v>41</v>
      </c>
      <c r="AQ2" s="185">
        <f t="shared" si="0"/>
        <v>42</v>
      </c>
      <c r="AR2" s="185">
        <f t="shared" si="0"/>
        <v>43</v>
      </c>
      <c r="AS2" s="185">
        <f t="shared" si="0"/>
        <v>44</v>
      </c>
      <c r="AT2" s="185">
        <f t="shared" si="0"/>
        <v>45</v>
      </c>
      <c r="AU2" s="185">
        <f t="shared" si="0"/>
        <v>46</v>
      </c>
      <c r="AV2" s="185">
        <f t="shared" si="0"/>
        <v>47</v>
      </c>
      <c r="AW2" s="185">
        <f t="shared" si="0"/>
        <v>48</v>
      </c>
      <c r="AX2" s="185">
        <f t="shared" si="0"/>
        <v>49</v>
      </c>
      <c r="AY2" s="185">
        <f t="shared" si="0"/>
        <v>50</v>
      </c>
      <c r="AZ2" s="185">
        <f t="shared" si="0"/>
        <v>51</v>
      </c>
      <c r="BA2" s="185">
        <f t="shared" si="0"/>
        <v>52</v>
      </c>
      <c r="BB2" s="185">
        <f t="shared" si="0"/>
        <v>53</v>
      </c>
      <c r="BC2" s="185">
        <f t="shared" si="0"/>
        <v>54</v>
      </c>
      <c r="BD2" s="185">
        <f t="shared" si="0"/>
        <v>55</v>
      </c>
      <c r="BE2" s="185">
        <f t="shared" si="0"/>
        <v>56</v>
      </c>
      <c r="BF2" s="185">
        <f t="shared" si="0"/>
        <v>57</v>
      </c>
      <c r="BG2" s="185">
        <f t="shared" si="0"/>
        <v>58</v>
      </c>
      <c r="BH2" s="185">
        <f t="shared" si="0"/>
        <v>59</v>
      </c>
      <c r="BI2" s="185">
        <f t="shared" si="0"/>
        <v>60</v>
      </c>
      <c r="BJ2" s="185">
        <f t="shared" si="0"/>
        <v>61</v>
      </c>
      <c r="BK2" s="185">
        <f t="shared" si="0"/>
        <v>62</v>
      </c>
      <c r="BL2" s="185">
        <f t="shared" si="0"/>
        <v>63</v>
      </c>
      <c r="BM2" s="185">
        <f t="shared" si="0"/>
        <v>64</v>
      </c>
      <c r="BN2" s="185">
        <f t="shared" si="0"/>
        <v>65</v>
      </c>
      <c r="BO2" s="185">
        <f t="shared" si="0"/>
        <v>66</v>
      </c>
      <c r="BP2" s="185">
        <f t="shared" si="0"/>
        <v>67</v>
      </c>
      <c r="BQ2" s="185">
        <f t="shared" ref="BQ2:EB2" si="1">BQ28</f>
        <v>68</v>
      </c>
      <c r="BR2" s="185">
        <f t="shared" si="1"/>
        <v>69</v>
      </c>
      <c r="BS2" s="185">
        <f t="shared" si="1"/>
        <v>70</v>
      </c>
      <c r="BT2" s="185">
        <f t="shared" si="1"/>
        <v>71</v>
      </c>
      <c r="BU2" s="185">
        <f t="shared" si="1"/>
        <v>72</v>
      </c>
      <c r="BV2" s="185">
        <f t="shared" si="1"/>
        <v>73</v>
      </c>
      <c r="BW2" s="185">
        <f t="shared" si="1"/>
        <v>74</v>
      </c>
      <c r="BX2" s="185">
        <f t="shared" si="1"/>
        <v>75</v>
      </c>
      <c r="BY2" s="185">
        <f t="shared" si="1"/>
        <v>76</v>
      </c>
      <c r="BZ2" s="185">
        <f t="shared" si="1"/>
        <v>77</v>
      </c>
      <c r="CA2" s="185">
        <f t="shared" si="1"/>
        <v>78</v>
      </c>
      <c r="CB2" s="185">
        <f t="shared" si="1"/>
        <v>79</v>
      </c>
      <c r="CC2" s="185">
        <f t="shared" si="1"/>
        <v>80</v>
      </c>
      <c r="CD2" s="185">
        <f t="shared" si="1"/>
        <v>81</v>
      </c>
      <c r="CE2" s="185">
        <f t="shared" si="1"/>
        <v>82</v>
      </c>
      <c r="CF2" s="185">
        <f t="shared" si="1"/>
        <v>83</v>
      </c>
      <c r="CG2" s="185">
        <f t="shared" si="1"/>
        <v>84</v>
      </c>
      <c r="CH2" s="185">
        <f t="shared" si="1"/>
        <v>85</v>
      </c>
      <c r="CI2" s="185">
        <f t="shared" si="1"/>
        <v>86</v>
      </c>
      <c r="CJ2" s="185">
        <f t="shared" si="1"/>
        <v>87</v>
      </c>
      <c r="CK2" s="185">
        <f t="shared" si="1"/>
        <v>88</v>
      </c>
      <c r="CL2" s="185">
        <f t="shared" si="1"/>
        <v>89</v>
      </c>
      <c r="CM2" s="185">
        <f t="shared" si="1"/>
        <v>90</v>
      </c>
      <c r="CN2" s="185">
        <f t="shared" si="1"/>
        <v>91</v>
      </c>
      <c r="CO2" s="185">
        <f t="shared" si="1"/>
        <v>92</v>
      </c>
      <c r="CP2" s="185">
        <f t="shared" si="1"/>
        <v>93</v>
      </c>
      <c r="CQ2" s="185">
        <f t="shared" si="1"/>
        <v>94</v>
      </c>
      <c r="CR2" s="185">
        <f t="shared" si="1"/>
        <v>95</v>
      </c>
      <c r="CS2" s="185">
        <f t="shared" si="1"/>
        <v>96</v>
      </c>
      <c r="CT2" s="185">
        <f t="shared" si="1"/>
        <v>97</v>
      </c>
      <c r="CU2" s="185">
        <f t="shared" si="1"/>
        <v>98</v>
      </c>
      <c r="CV2" s="185">
        <f t="shared" si="1"/>
        <v>99</v>
      </c>
      <c r="CW2" s="185">
        <f t="shared" si="1"/>
        <v>100</v>
      </c>
      <c r="CX2" s="185">
        <f t="shared" si="1"/>
        <v>101</v>
      </c>
      <c r="CY2" s="185">
        <f t="shared" si="1"/>
        <v>102</v>
      </c>
      <c r="CZ2" s="185">
        <f t="shared" si="1"/>
        <v>103</v>
      </c>
      <c r="DA2" s="185">
        <f t="shared" si="1"/>
        <v>104</v>
      </c>
      <c r="DB2" s="185">
        <f t="shared" si="1"/>
        <v>105</v>
      </c>
      <c r="DC2" s="185">
        <f t="shared" si="1"/>
        <v>106</v>
      </c>
      <c r="DD2" s="185">
        <f t="shared" si="1"/>
        <v>107</v>
      </c>
      <c r="DE2" s="185">
        <f t="shared" si="1"/>
        <v>108</v>
      </c>
      <c r="DF2" s="185">
        <f t="shared" si="1"/>
        <v>109</v>
      </c>
      <c r="DG2" s="185">
        <f t="shared" si="1"/>
        <v>110</v>
      </c>
      <c r="DH2" s="185">
        <f t="shared" si="1"/>
        <v>111</v>
      </c>
      <c r="DI2" s="185">
        <f t="shared" si="1"/>
        <v>112</v>
      </c>
      <c r="DJ2" s="185">
        <f t="shared" si="1"/>
        <v>113</v>
      </c>
      <c r="DK2" s="185">
        <f t="shared" si="1"/>
        <v>114</v>
      </c>
      <c r="DL2" s="185">
        <f t="shared" si="1"/>
        <v>115</v>
      </c>
      <c r="DM2" s="185">
        <f t="shared" si="1"/>
        <v>116</v>
      </c>
      <c r="DN2" s="185">
        <f t="shared" si="1"/>
        <v>117</v>
      </c>
      <c r="DO2" s="185">
        <f t="shared" si="1"/>
        <v>118</v>
      </c>
      <c r="DP2" s="185">
        <f t="shared" si="1"/>
        <v>119</v>
      </c>
      <c r="DQ2" s="185">
        <f t="shared" si="1"/>
        <v>120</v>
      </c>
      <c r="DR2" s="185">
        <f t="shared" si="1"/>
        <v>121</v>
      </c>
      <c r="DS2" s="185">
        <f t="shared" si="1"/>
        <v>122</v>
      </c>
      <c r="DT2" s="185">
        <f t="shared" si="1"/>
        <v>123</v>
      </c>
      <c r="DU2" s="185">
        <f t="shared" si="1"/>
        <v>124</v>
      </c>
      <c r="DV2" s="185">
        <f t="shared" si="1"/>
        <v>125</v>
      </c>
      <c r="DW2" s="185">
        <f t="shared" si="1"/>
        <v>126</v>
      </c>
      <c r="DX2" s="185">
        <f t="shared" si="1"/>
        <v>127</v>
      </c>
      <c r="DY2" s="185">
        <f t="shared" si="1"/>
        <v>128</v>
      </c>
      <c r="DZ2" s="185">
        <f t="shared" si="1"/>
        <v>129</v>
      </c>
      <c r="EA2" s="185">
        <f t="shared" si="1"/>
        <v>130</v>
      </c>
      <c r="EB2" s="185">
        <f t="shared" si="1"/>
        <v>131</v>
      </c>
      <c r="EC2" s="185">
        <f t="shared" ref="EC2:EL2" si="2">EC28</f>
        <v>132</v>
      </c>
      <c r="ED2" s="185">
        <f t="shared" si="2"/>
        <v>133</v>
      </c>
      <c r="EE2" s="185">
        <f t="shared" si="2"/>
        <v>134</v>
      </c>
      <c r="EF2" s="185">
        <f t="shared" si="2"/>
        <v>135</v>
      </c>
      <c r="EG2" s="185">
        <f t="shared" si="2"/>
        <v>136</v>
      </c>
      <c r="EH2" s="185">
        <f t="shared" si="2"/>
        <v>137</v>
      </c>
      <c r="EI2" s="185">
        <f t="shared" si="2"/>
        <v>138</v>
      </c>
      <c r="EJ2" s="185">
        <f t="shared" si="2"/>
        <v>139</v>
      </c>
      <c r="EK2" s="185">
        <f t="shared" si="2"/>
        <v>140</v>
      </c>
      <c r="EL2" s="185">
        <f t="shared" si="2"/>
        <v>141</v>
      </c>
    </row>
    <row r="3" spans="1:256" s="63" customFormat="1" ht="3.75" customHeight="1" x14ac:dyDescent="0.3">
      <c r="A3" s="62"/>
    </row>
    <row r="4" spans="1:256" s="64" customFormat="1" x14ac:dyDescent="0.3">
      <c r="A4" s="143" t="s">
        <v>33</v>
      </c>
      <c r="B4" s="72" t="s">
        <v>34</v>
      </c>
      <c r="C4" s="64" t="s">
        <v>34</v>
      </c>
      <c r="D4" s="81" t="s">
        <v>34</v>
      </c>
      <c r="E4" s="81" t="s">
        <v>34</v>
      </c>
      <c r="F4" s="81" t="s">
        <v>34</v>
      </c>
      <c r="G4" s="64" t="s">
        <v>34</v>
      </c>
      <c r="H4" s="81" t="s">
        <v>34</v>
      </c>
      <c r="I4" s="64" t="s">
        <v>34</v>
      </c>
      <c r="J4" s="81" t="s">
        <v>34</v>
      </c>
      <c r="K4" s="81" t="s">
        <v>34</v>
      </c>
      <c r="L4" s="81" t="s">
        <v>34</v>
      </c>
      <c r="M4" s="81" t="s">
        <v>34</v>
      </c>
      <c r="N4" s="81" t="s">
        <v>34</v>
      </c>
      <c r="O4" s="81" t="s">
        <v>34</v>
      </c>
      <c r="P4" s="81" t="s">
        <v>34</v>
      </c>
      <c r="Q4" s="81" t="s">
        <v>34</v>
      </c>
      <c r="R4" s="81" t="s">
        <v>34</v>
      </c>
      <c r="S4" s="81" t="s">
        <v>34</v>
      </c>
      <c r="T4" s="81" t="s">
        <v>34</v>
      </c>
      <c r="U4" s="81" t="s">
        <v>179</v>
      </c>
      <c r="V4" s="81" t="s">
        <v>179</v>
      </c>
      <c r="W4" s="81" t="s">
        <v>179</v>
      </c>
      <c r="X4" s="81" t="s">
        <v>179</v>
      </c>
      <c r="Y4" s="81" t="s">
        <v>179</v>
      </c>
      <c r="Z4" s="81" t="s">
        <v>179</v>
      </c>
      <c r="AA4" s="81" t="s">
        <v>179</v>
      </c>
      <c r="AB4" s="81" t="s">
        <v>179</v>
      </c>
      <c r="AC4" s="81" t="s">
        <v>179</v>
      </c>
      <c r="AD4" s="81" t="s">
        <v>179</v>
      </c>
      <c r="AE4" s="81" t="s">
        <v>179</v>
      </c>
      <c r="AF4" s="81" t="s">
        <v>179</v>
      </c>
      <c r="AG4" s="81" t="s">
        <v>179</v>
      </c>
      <c r="AH4" s="81" t="s">
        <v>179</v>
      </c>
      <c r="AI4" s="81" t="s">
        <v>179</v>
      </c>
      <c r="AJ4" s="81" t="s">
        <v>179</v>
      </c>
      <c r="AK4" s="81" t="s">
        <v>179</v>
      </c>
      <c r="AL4" s="81" t="s">
        <v>179</v>
      </c>
      <c r="AM4" s="81" t="s">
        <v>179</v>
      </c>
      <c r="AN4" s="81" t="s">
        <v>179</v>
      </c>
      <c r="AO4" s="81" t="s">
        <v>179</v>
      </c>
      <c r="AP4" s="81" t="s">
        <v>179</v>
      </c>
      <c r="AQ4" s="81" t="s">
        <v>179</v>
      </c>
      <c r="AR4" s="182" t="s">
        <v>179</v>
      </c>
      <c r="AS4" s="182" t="s">
        <v>179</v>
      </c>
      <c r="AT4" s="81" t="s">
        <v>34</v>
      </c>
      <c r="AU4" s="81" t="s">
        <v>179</v>
      </c>
      <c r="AV4" s="81" t="s">
        <v>179</v>
      </c>
      <c r="AW4" s="81" t="s">
        <v>179</v>
      </c>
      <c r="AX4" s="81" t="s">
        <v>179</v>
      </c>
      <c r="AY4" s="81" t="s">
        <v>179</v>
      </c>
      <c r="AZ4" s="81" t="s">
        <v>34</v>
      </c>
      <c r="BA4" s="81" t="s">
        <v>34</v>
      </c>
      <c r="BB4" s="81" t="s">
        <v>179</v>
      </c>
      <c r="BC4" s="182" t="s">
        <v>179</v>
      </c>
      <c r="BD4" s="182" t="s">
        <v>179</v>
      </c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</row>
    <row r="5" spans="1:256" s="65" customFormat="1" x14ac:dyDescent="0.3">
      <c r="A5" s="144" t="s">
        <v>58</v>
      </c>
      <c r="B5" s="73" t="s">
        <v>70</v>
      </c>
      <c r="C5" s="59" t="s">
        <v>70</v>
      </c>
      <c r="D5" s="82" t="s">
        <v>70</v>
      </c>
      <c r="E5" s="82" t="s">
        <v>70</v>
      </c>
      <c r="F5" s="82" t="s">
        <v>70</v>
      </c>
      <c r="G5" s="59" t="s">
        <v>70</v>
      </c>
      <c r="H5" s="82" t="s">
        <v>70</v>
      </c>
      <c r="I5" s="59" t="s">
        <v>70</v>
      </c>
      <c r="J5" s="82" t="s">
        <v>70</v>
      </c>
      <c r="K5" s="82" t="s">
        <v>70</v>
      </c>
      <c r="L5" s="82" t="s">
        <v>70</v>
      </c>
      <c r="M5" s="82" t="s">
        <v>70</v>
      </c>
      <c r="N5" s="82" t="s">
        <v>70</v>
      </c>
      <c r="O5" s="82" t="s">
        <v>70</v>
      </c>
      <c r="P5" s="82" t="s">
        <v>70</v>
      </c>
      <c r="Q5" s="82" t="s">
        <v>70</v>
      </c>
      <c r="R5" s="82" t="s">
        <v>70</v>
      </c>
      <c r="S5" s="82" t="s">
        <v>70</v>
      </c>
      <c r="T5" s="82" t="s">
        <v>70</v>
      </c>
      <c r="U5" s="82" t="s">
        <v>70</v>
      </c>
      <c r="V5" s="82" t="s">
        <v>70</v>
      </c>
      <c r="W5" s="82" t="s">
        <v>70</v>
      </c>
      <c r="X5" s="82" t="s">
        <v>70</v>
      </c>
      <c r="Y5" s="82" t="s">
        <v>70</v>
      </c>
      <c r="Z5" s="82" t="s">
        <v>70</v>
      </c>
      <c r="AA5" s="82" t="s">
        <v>70</v>
      </c>
      <c r="AB5" s="82" t="s">
        <v>70</v>
      </c>
      <c r="AC5" s="82" t="s">
        <v>70</v>
      </c>
      <c r="AD5" s="82" t="s">
        <v>70</v>
      </c>
      <c r="AE5" s="82" t="s">
        <v>70</v>
      </c>
      <c r="AF5" s="82" t="s">
        <v>70</v>
      </c>
      <c r="AG5" s="82" t="s">
        <v>70</v>
      </c>
      <c r="AH5" s="82" t="s">
        <v>70</v>
      </c>
      <c r="AI5" s="82" t="s">
        <v>70</v>
      </c>
      <c r="AJ5" s="82" t="s">
        <v>70</v>
      </c>
      <c r="AK5" s="82" t="s">
        <v>70</v>
      </c>
      <c r="AL5" s="82" t="s">
        <v>70</v>
      </c>
      <c r="AM5" s="82" t="s">
        <v>70</v>
      </c>
      <c r="AN5" s="82" t="s">
        <v>70</v>
      </c>
      <c r="AO5" s="82" t="s">
        <v>70</v>
      </c>
      <c r="AP5" s="82" t="s">
        <v>70</v>
      </c>
      <c r="AQ5" s="82" t="s">
        <v>70</v>
      </c>
      <c r="AR5" s="177" t="s">
        <v>70</v>
      </c>
      <c r="AS5" s="177" t="s">
        <v>70</v>
      </c>
      <c r="AT5" s="82" t="s">
        <v>70</v>
      </c>
      <c r="AU5" s="82" t="s">
        <v>70</v>
      </c>
      <c r="AV5" s="82" t="s">
        <v>70</v>
      </c>
      <c r="AW5" s="82" t="s">
        <v>70</v>
      </c>
      <c r="AX5" s="82" t="s">
        <v>70</v>
      </c>
      <c r="AY5" s="82" t="s">
        <v>70</v>
      </c>
      <c r="AZ5" s="82" t="s">
        <v>70</v>
      </c>
      <c r="BA5" s="82" t="s">
        <v>70</v>
      </c>
      <c r="BB5" s="82" t="s">
        <v>70</v>
      </c>
      <c r="BC5" s="177" t="s">
        <v>70</v>
      </c>
      <c r="BD5" s="177" t="s">
        <v>70</v>
      </c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</row>
    <row r="6" spans="1:256" s="65" customFormat="1" x14ac:dyDescent="0.3">
      <c r="A6" s="144" t="s">
        <v>59</v>
      </c>
      <c r="B6" s="73" t="s">
        <v>71</v>
      </c>
      <c r="C6" s="59" t="s">
        <v>71</v>
      </c>
      <c r="D6" s="82" t="s">
        <v>71</v>
      </c>
      <c r="E6" s="82" t="s">
        <v>71</v>
      </c>
      <c r="F6" s="82" t="s">
        <v>71</v>
      </c>
      <c r="G6" s="59" t="s">
        <v>71</v>
      </c>
      <c r="H6" s="82" t="s">
        <v>71</v>
      </c>
      <c r="I6" s="59" t="s">
        <v>71</v>
      </c>
      <c r="J6" s="82" t="s">
        <v>71</v>
      </c>
      <c r="K6" s="82" t="s">
        <v>71</v>
      </c>
      <c r="L6" s="82" t="s">
        <v>71</v>
      </c>
      <c r="M6" s="82" t="s">
        <v>71</v>
      </c>
      <c r="N6" s="82" t="s">
        <v>71</v>
      </c>
      <c r="O6" s="82" t="s">
        <v>71</v>
      </c>
      <c r="P6" s="82" t="s">
        <v>71</v>
      </c>
      <c r="Q6" s="82" t="s">
        <v>71</v>
      </c>
      <c r="R6" s="82" t="s">
        <v>71</v>
      </c>
      <c r="S6" s="82" t="s">
        <v>71</v>
      </c>
      <c r="T6" s="82" t="s">
        <v>71</v>
      </c>
      <c r="U6" s="82" t="s">
        <v>71</v>
      </c>
      <c r="V6" s="82" t="s">
        <v>71</v>
      </c>
      <c r="W6" s="82" t="s">
        <v>71</v>
      </c>
      <c r="X6" s="82" t="s">
        <v>71</v>
      </c>
      <c r="Y6" s="82" t="s">
        <v>231</v>
      </c>
      <c r="Z6" s="82" t="s">
        <v>231</v>
      </c>
      <c r="AA6" s="82" t="s">
        <v>233</v>
      </c>
      <c r="AB6" s="82" t="s">
        <v>231</v>
      </c>
      <c r="AC6" s="82" t="s">
        <v>231</v>
      </c>
      <c r="AD6" s="82" t="s">
        <v>231</v>
      </c>
      <c r="AE6" s="82" t="s">
        <v>231</v>
      </c>
      <c r="AF6" s="82" t="s">
        <v>71</v>
      </c>
      <c r="AG6" s="82" t="s">
        <v>71</v>
      </c>
      <c r="AH6" s="82" t="s">
        <v>231</v>
      </c>
      <c r="AI6" s="82" t="s">
        <v>231</v>
      </c>
      <c r="AJ6" s="82" t="s">
        <v>231</v>
      </c>
      <c r="AK6" s="82" t="s">
        <v>231</v>
      </c>
      <c r="AL6" s="82" t="s">
        <v>231</v>
      </c>
      <c r="AM6" s="82" t="s">
        <v>231</v>
      </c>
      <c r="AN6" s="82" t="s">
        <v>231</v>
      </c>
      <c r="AO6" s="82" t="s">
        <v>71</v>
      </c>
      <c r="AP6" s="82" t="s">
        <v>71</v>
      </c>
      <c r="AQ6" s="82" t="s">
        <v>231</v>
      </c>
      <c r="AR6" s="177" t="s">
        <v>231</v>
      </c>
      <c r="AS6" s="177" t="s">
        <v>231</v>
      </c>
      <c r="AT6" s="82" t="s">
        <v>231</v>
      </c>
      <c r="AU6" s="82" t="s">
        <v>71</v>
      </c>
      <c r="AV6" s="82" t="s">
        <v>71</v>
      </c>
      <c r="AW6" s="82" t="s">
        <v>71</v>
      </c>
      <c r="AX6" s="82" t="s">
        <v>71</v>
      </c>
      <c r="AY6" s="82" t="s">
        <v>71</v>
      </c>
      <c r="AZ6" s="82" t="s">
        <v>71</v>
      </c>
      <c r="BA6" s="82" t="s">
        <v>231</v>
      </c>
      <c r="BB6" s="82" t="s">
        <v>231</v>
      </c>
      <c r="BC6" s="177" t="s">
        <v>231</v>
      </c>
      <c r="BD6" s="177" t="s">
        <v>231</v>
      </c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256" s="65" customFormat="1" x14ac:dyDescent="0.3">
      <c r="A7" s="144" t="s">
        <v>60</v>
      </c>
      <c r="B7" s="74"/>
      <c r="D7" s="83"/>
      <c r="E7" s="83"/>
      <c r="F7" s="83"/>
      <c r="H7" s="83"/>
      <c r="J7" s="83"/>
      <c r="K7" s="83"/>
      <c r="L7" s="83"/>
      <c r="M7" s="83"/>
      <c r="N7" s="83"/>
      <c r="O7" s="83"/>
      <c r="P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 t="s">
        <v>211</v>
      </c>
      <c r="AR7" s="177"/>
      <c r="AS7" s="177"/>
      <c r="AT7" s="83"/>
      <c r="AU7" s="83"/>
      <c r="AV7" s="83"/>
      <c r="AW7" s="83"/>
      <c r="AX7" s="83"/>
      <c r="AY7" s="83"/>
      <c r="AZ7" s="83"/>
      <c r="BA7" s="83"/>
      <c r="BB7" s="83" t="s">
        <v>211</v>
      </c>
      <c r="BC7" s="177"/>
      <c r="BD7" s="177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</row>
    <row r="8" spans="1:256" s="66" customFormat="1" x14ac:dyDescent="0.3">
      <c r="A8" s="144" t="s">
        <v>61</v>
      </c>
      <c r="B8" s="75" t="s">
        <v>72</v>
      </c>
      <c r="C8" s="66" t="s">
        <v>72</v>
      </c>
      <c r="D8" s="84" t="s">
        <v>72</v>
      </c>
      <c r="E8" s="84" t="s">
        <v>72</v>
      </c>
      <c r="F8" s="84" t="s">
        <v>72</v>
      </c>
      <c r="G8" s="66" t="s">
        <v>72</v>
      </c>
      <c r="H8" s="84" t="s">
        <v>72</v>
      </c>
      <c r="I8" s="66" t="s">
        <v>72</v>
      </c>
      <c r="J8" s="84" t="s">
        <v>72</v>
      </c>
      <c r="K8" s="84" t="s">
        <v>72</v>
      </c>
      <c r="L8" s="84" t="s">
        <v>73</v>
      </c>
      <c r="M8" s="84" t="s">
        <v>73</v>
      </c>
      <c r="N8" s="84" t="s">
        <v>72</v>
      </c>
      <c r="O8" s="84" t="s">
        <v>72</v>
      </c>
      <c r="P8" s="84" t="s">
        <v>73</v>
      </c>
      <c r="Q8" s="66" t="s">
        <v>72</v>
      </c>
      <c r="R8" s="84" t="s">
        <v>73</v>
      </c>
      <c r="S8" s="84" t="s">
        <v>72</v>
      </c>
      <c r="T8" s="84" t="s">
        <v>73</v>
      </c>
      <c r="U8" s="84" t="s">
        <v>72</v>
      </c>
      <c r="V8" s="84" t="s">
        <v>72</v>
      </c>
      <c r="W8" s="84" t="s">
        <v>72</v>
      </c>
      <c r="X8" s="84" t="s">
        <v>72</v>
      </c>
      <c r="Y8" s="84" t="s">
        <v>73</v>
      </c>
      <c r="Z8" s="84" t="s">
        <v>73</v>
      </c>
      <c r="AA8" s="84" t="s">
        <v>73</v>
      </c>
      <c r="AB8" s="84" t="s">
        <v>73</v>
      </c>
      <c r="AC8" s="84" t="s">
        <v>73</v>
      </c>
      <c r="AD8" s="84" t="s">
        <v>73</v>
      </c>
      <c r="AE8" s="84" t="s">
        <v>73</v>
      </c>
      <c r="AF8" s="84" t="s">
        <v>72</v>
      </c>
      <c r="AG8" s="84" t="s">
        <v>72</v>
      </c>
      <c r="AH8" s="84" t="s">
        <v>72</v>
      </c>
      <c r="AI8" s="84" t="s">
        <v>73</v>
      </c>
      <c r="AJ8" s="84" t="s">
        <v>73</v>
      </c>
      <c r="AK8" s="84" t="s">
        <v>73</v>
      </c>
      <c r="AL8" s="84" t="s">
        <v>73</v>
      </c>
      <c r="AM8" s="84" t="s">
        <v>73</v>
      </c>
      <c r="AN8" s="84" t="s">
        <v>73</v>
      </c>
      <c r="AO8" s="84"/>
      <c r="AP8" s="84"/>
      <c r="AQ8" s="84" t="s">
        <v>73</v>
      </c>
      <c r="AR8" s="178" t="s">
        <v>73</v>
      </c>
      <c r="AS8" s="178" t="s">
        <v>73</v>
      </c>
      <c r="AT8" s="84" t="s">
        <v>73</v>
      </c>
      <c r="AU8" s="84"/>
      <c r="AV8" s="84"/>
      <c r="AW8" s="84"/>
      <c r="AX8" s="84"/>
      <c r="AY8" s="84"/>
      <c r="AZ8" s="84" t="s">
        <v>72</v>
      </c>
      <c r="BA8" s="84" t="s">
        <v>73</v>
      </c>
      <c r="BB8" s="84" t="s">
        <v>73</v>
      </c>
      <c r="BC8" s="178" t="s">
        <v>73</v>
      </c>
      <c r="BD8" s="178" t="s">
        <v>73</v>
      </c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</row>
    <row r="9" spans="1:256" s="96" customFormat="1" x14ac:dyDescent="0.3">
      <c r="A9" s="145" t="s">
        <v>20</v>
      </c>
      <c r="B9" s="97">
        <v>4000</v>
      </c>
      <c r="C9" s="98">
        <v>990</v>
      </c>
      <c r="D9" s="99">
        <v>1180</v>
      </c>
      <c r="E9" s="99">
        <v>6715</v>
      </c>
      <c r="F9" s="99">
        <v>194.85</v>
      </c>
      <c r="G9" s="98">
        <v>69.239999999999995</v>
      </c>
      <c r="H9" s="100">
        <v>10207</v>
      </c>
      <c r="I9" s="98">
        <v>175</v>
      </c>
      <c r="J9" s="99">
        <v>2008.61</v>
      </c>
      <c r="K9" s="99">
        <v>3120</v>
      </c>
      <c r="L9" s="99">
        <v>600</v>
      </c>
      <c r="M9" s="102">
        <v>102372.63</v>
      </c>
      <c r="N9" s="102">
        <v>900</v>
      </c>
      <c r="O9" s="102">
        <v>2385</v>
      </c>
      <c r="P9" s="102">
        <v>606807.46</v>
      </c>
      <c r="Q9" s="107">
        <v>2800</v>
      </c>
      <c r="R9" s="102">
        <v>5000000</v>
      </c>
      <c r="S9" s="102">
        <v>3141.03</v>
      </c>
      <c r="T9" s="102">
        <v>2346509</v>
      </c>
      <c r="U9" s="102">
        <v>2217</v>
      </c>
      <c r="V9" s="102">
        <v>72.69</v>
      </c>
      <c r="W9" s="102">
        <v>6390</v>
      </c>
      <c r="X9" s="102">
        <v>160</v>
      </c>
      <c r="Y9" s="102">
        <v>1686400</v>
      </c>
      <c r="Z9" s="102">
        <v>50000</v>
      </c>
      <c r="AA9" s="151">
        <v>244608</v>
      </c>
      <c r="AB9" s="151">
        <v>397080</v>
      </c>
      <c r="AC9" s="151">
        <v>899464</v>
      </c>
      <c r="AD9" s="151">
        <v>921486</v>
      </c>
      <c r="AE9" s="169">
        <v>9312</v>
      </c>
      <c r="AF9" s="169">
        <v>1858.5</v>
      </c>
      <c r="AG9" s="170">
        <v>46.51</v>
      </c>
      <c r="AH9" s="170">
        <v>35</v>
      </c>
      <c r="AI9" s="151">
        <v>654000</v>
      </c>
      <c r="AJ9" s="151">
        <v>281700</v>
      </c>
      <c r="AK9" s="151">
        <v>258240</v>
      </c>
      <c r="AL9" s="151">
        <v>746400</v>
      </c>
      <c r="AM9" s="151">
        <v>43708.6</v>
      </c>
      <c r="AN9" s="151">
        <v>43708.6</v>
      </c>
      <c r="AO9" s="151">
        <v>10200</v>
      </c>
      <c r="AP9" s="151">
        <v>175</v>
      </c>
      <c r="AQ9" s="151">
        <v>1534848</v>
      </c>
      <c r="AR9" s="183">
        <v>63600</v>
      </c>
      <c r="AS9" s="183">
        <v>757200</v>
      </c>
      <c r="AT9" s="102">
        <v>94768.6</v>
      </c>
      <c r="AU9" s="151">
        <v>2647.39</v>
      </c>
      <c r="AV9" s="151">
        <v>90.77</v>
      </c>
      <c r="AW9" s="151">
        <v>190.43</v>
      </c>
      <c r="AX9" s="151">
        <v>70.31</v>
      </c>
      <c r="AY9" s="151">
        <v>2467.84</v>
      </c>
      <c r="AZ9" s="99">
        <v>29.95</v>
      </c>
      <c r="BA9" s="102">
        <v>8864</v>
      </c>
      <c r="BB9" s="151" t="s">
        <v>342</v>
      </c>
      <c r="BC9" s="183">
        <v>848400</v>
      </c>
      <c r="BD9" s="183">
        <v>97200</v>
      </c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</row>
    <row r="10" spans="1:256" s="63" customFormat="1" x14ac:dyDescent="0.3">
      <c r="A10" s="144" t="s">
        <v>62</v>
      </c>
      <c r="B10" s="76">
        <v>37232</v>
      </c>
      <c r="C10" s="69">
        <v>37232</v>
      </c>
      <c r="D10" s="86">
        <v>37232</v>
      </c>
      <c r="E10" s="86">
        <v>37232</v>
      </c>
      <c r="F10" s="86">
        <v>37236</v>
      </c>
      <c r="G10" s="69">
        <v>37237</v>
      </c>
      <c r="H10" s="86">
        <v>37238</v>
      </c>
      <c r="I10" s="69">
        <v>37238</v>
      </c>
      <c r="J10" s="86">
        <v>37238</v>
      </c>
      <c r="K10" s="86">
        <v>37238</v>
      </c>
      <c r="L10" s="86">
        <v>37238</v>
      </c>
      <c r="M10" s="86">
        <v>37239</v>
      </c>
      <c r="N10" s="86">
        <v>37239</v>
      </c>
      <c r="O10" s="86">
        <v>37239</v>
      </c>
      <c r="P10" s="86">
        <v>37242</v>
      </c>
      <c r="Q10" s="86">
        <v>37242</v>
      </c>
      <c r="R10" s="86">
        <v>37239</v>
      </c>
      <c r="S10" s="86">
        <v>37242</v>
      </c>
      <c r="T10" s="86">
        <v>37242</v>
      </c>
      <c r="U10" s="86">
        <v>37243</v>
      </c>
      <c r="V10" s="86">
        <v>37243</v>
      </c>
      <c r="W10" s="86">
        <v>37243</v>
      </c>
      <c r="X10" s="86">
        <v>37243</v>
      </c>
      <c r="Y10" s="86">
        <v>37244</v>
      </c>
      <c r="Z10" s="86">
        <v>37244</v>
      </c>
      <c r="AA10" s="86">
        <v>37244</v>
      </c>
      <c r="AB10" s="86"/>
      <c r="AC10" s="86"/>
      <c r="AD10" s="86"/>
      <c r="AE10" s="86">
        <v>37259</v>
      </c>
      <c r="AF10" s="86">
        <v>37259</v>
      </c>
      <c r="AG10" s="86">
        <v>37259</v>
      </c>
      <c r="AH10" s="86">
        <v>37259</v>
      </c>
      <c r="AI10" s="86">
        <v>37259</v>
      </c>
      <c r="AJ10" s="86">
        <v>37259</v>
      </c>
      <c r="AK10" s="86">
        <v>37259</v>
      </c>
      <c r="AL10" s="86">
        <v>37259</v>
      </c>
      <c r="AM10" s="86">
        <v>37264</v>
      </c>
      <c r="AN10" s="86">
        <v>37264</v>
      </c>
      <c r="AO10" s="86">
        <v>37264</v>
      </c>
      <c r="AP10" s="86">
        <v>37264</v>
      </c>
      <c r="AQ10" s="86">
        <v>37265</v>
      </c>
      <c r="AR10" s="129">
        <v>37266</v>
      </c>
      <c r="AS10" s="129">
        <v>37266</v>
      </c>
      <c r="AT10" s="86">
        <v>37267</v>
      </c>
      <c r="AU10" s="86">
        <v>37267</v>
      </c>
      <c r="AV10" s="86">
        <v>37267</v>
      </c>
      <c r="AW10" s="86">
        <v>37267</v>
      </c>
      <c r="AX10" s="86">
        <v>37267</v>
      </c>
      <c r="AY10" s="86">
        <v>37267</v>
      </c>
      <c r="AZ10" s="86">
        <v>37267</v>
      </c>
      <c r="BA10" s="86">
        <v>37267</v>
      </c>
      <c r="BB10" s="86">
        <v>37271</v>
      </c>
      <c r="BC10" s="129">
        <v>37272</v>
      </c>
      <c r="BD10" s="129">
        <v>37272</v>
      </c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</row>
    <row r="11" spans="1:256" x14ac:dyDescent="0.3">
      <c r="A11" s="144" t="s">
        <v>22</v>
      </c>
      <c r="B11" s="129">
        <v>37239</v>
      </c>
      <c r="C11" s="118">
        <v>37230</v>
      </c>
      <c r="D11" s="87">
        <v>37230</v>
      </c>
      <c r="E11" s="148">
        <v>37235</v>
      </c>
      <c r="F11" s="87">
        <v>37245</v>
      </c>
      <c r="G11" s="118">
        <v>37246</v>
      </c>
      <c r="H11" s="87">
        <v>37245</v>
      </c>
      <c r="I11" s="118">
        <v>37246</v>
      </c>
      <c r="J11" s="87">
        <v>37246</v>
      </c>
      <c r="K11" s="87">
        <v>37246</v>
      </c>
      <c r="L11" s="87">
        <v>37246</v>
      </c>
      <c r="M11" s="87">
        <v>37251</v>
      </c>
      <c r="N11" s="87">
        <v>37251</v>
      </c>
      <c r="O11" s="87">
        <v>37252</v>
      </c>
      <c r="P11" s="87">
        <v>37249</v>
      </c>
      <c r="Q11" s="87">
        <v>37249</v>
      </c>
      <c r="R11" s="87">
        <v>37246</v>
      </c>
      <c r="S11" s="87">
        <v>37249</v>
      </c>
      <c r="T11" s="87">
        <v>37249</v>
      </c>
      <c r="U11" s="87">
        <v>37252</v>
      </c>
      <c r="V11" s="87">
        <v>37252</v>
      </c>
      <c r="W11" s="87">
        <v>37252</v>
      </c>
      <c r="X11" s="87">
        <v>37252</v>
      </c>
      <c r="Y11" s="87">
        <v>37244</v>
      </c>
      <c r="Z11" s="87">
        <v>37252</v>
      </c>
      <c r="AA11" s="87">
        <v>37245</v>
      </c>
      <c r="AB11" s="87"/>
      <c r="AC11" s="87"/>
      <c r="AD11" s="87"/>
      <c r="AE11" s="87">
        <v>37260</v>
      </c>
      <c r="AF11" s="87">
        <v>37267</v>
      </c>
      <c r="AG11" s="87">
        <v>37267</v>
      </c>
      <c r="AH11" s="87">
        <v>37267</v>
      </c>
      <c r="AI11" s="87">
        <v>37259</v>
      </c>
      <c r="AJ11" s="87">
        <v>37259</v>
      </c>
      <c r="AK11" s="87">
        <v>37259</v>
      </c>
      <c r="AL11" s="87">
        <v>37260</v>
      </c>
      <c r="AM11" s="87">
        <v>37264</v>
      </c>
      <c r="AN11" s="87">
        <v>37264</v>
      </c>
      <c r="AO11" s="87">
        <v>37270</v>
      </c>
      <c r="AP11" s="87">
        <v>37271</v>
      </c>
      <c r="AQ11" s="87">
        <v>37266</v>
      </c>
      <c r="AR11" s="129">
        <v>37267</v>
      </c>
      <c r="AS11" s="129">
        <v>37266</v>
      </c>
      <c r="AT11" s="87">
        <v>37274</v>
      </c>
      <c r="AU11" s="87">
        <v>37274</v>
      </c>
      <c r="AV11" s="87">
        <v>37274</v>
      </c>
      <c r="AW11" s="87">
        <v>37274</v>
      </c>
      <c r="AX11" s="87">
        <v>37274</v>
      </c>
      <c r="AY11" s="87">
        <v>37274</v>
      </c>
      <c r="AZ11" s="87">
        <v>37274</v>
      </c>
      <c r="BA11" s="87">
        <v>37274</v>
      </c>
      <c r="BB11" s="87">
        <v>37273</v>
      </c>
      <c r="BC11" s="129">
        <v>37274</v>
      </c>
      <c r="BD11" s="129">
        <v>37274</v>
      </c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</row>
    <row r="12" spans="1:256" s="64" customFormat="1" x14ac:dyDescent="0.3">
      <c r="A12" s="143" t="s">
        <v>19</v>
      </c>
      <c r="B12" s="72" t="s">
        <v>74</v>
      </c>
      <c r="C12" s="64" t="s">
        <v>23</v>
      </c>
      <c r="D12" s="81" t="s">
        <v>23</v>
      </c>
      <c r="E12" s="81" t="s">
        <v>29</v>
      </c>
      <c r="F12" s="81" t="s">
        <v>7</v>
      </c>
      <c r="G12" s="64" t="s">
        <v>36</v>
      </c>
      <c r="H12" s="81" t="s">
        <v>29</v>
      </c>
      <c r="I12" s="64" t="s">
        <v>13</v>
      </c>
      <c r="J12" s="81" t="s">
        <v>109</v>
      </c>
      <c r="K12" s="81" t="s">
        <v>104</v>
      </c>
      <c r="L12" s="81" t="s">
        <v>39</v>
      </c>
      <c r="M12" s="81" t="s">
        <v>51</v>
      </c>
      <c r="N12" s="81" t="s">
        <v>119</v>
      </c>
      <c r="O12" s="81" t="s">
        <v>23</v>
      </c>
      <c r="P12" s="81" t="s">
        <v>137</v>
      </c>
      <c r="Q12" s="64" t="s">
        <v>10</v>
      </c>
      <c r="R12" s="81" t="s">
        <v>125</v>
      </c>
      <c r="S12" s="81" t="s">
        <v>164</v>
      </c>
      <c r="T12" s="81" t="s">
        <v>171</v>
      </c>
      <c r="U12" s="81" t="s">
        <v>180</v>
      </c>
      <c r="V12" s="81" t="s">
        <v>187</v>
      </c>
      <c r="W12" s="81" t="s">
        <v>193</v>
      </c>
      <c r="X12" s="81" t="s">
        <v>199</v>
      </c>
      <c r="Y12" s="81" t="s">
        <v>220</v>
      </c>
      <c r="Z12" s="81" t="s">
        <v>230</v>
      </c>
      <c r="AA12" s="81" t="s">
        <v>238</v>
      </c>
      <c r="AB12" s="81" t="s">
        <v>268</v>
      </c>
      <c r="AC12" s="81" t="s">
        <v>269</v>
      </c>
      <c r="AD12" s="81" t="s">
        <v>270</v>
      </c>
      <c r="AE12" s="81" t="s">
        <v>230</v>
      </c>
      <c r="AF12" s="81" t="s">
        <v>249</v>
      </c>
      <c r="AG12" s="81" t="s">
        <v>187</v>
      </c>
      <c r="AH12" s="81" t="s">
        <v>272</v>
      </c>
      <c r="AI12" s="81" t="s">
        <v>238</v>
      </c>
      <c r="AJ12" s="81" t="s">
        <v>270</v>
      </c>
      <c r="AK12" s="172" t="s">
        <v>269</v>
      </c>
      <c r="AL12" s="81" t="s">
        <v>269</v>
      </c>
      <c r="AM12" s="81" t="s">
        <v>298</v>
      </c>
      <c r="AN12" s="81" t="s">
        <v>298</v>
      </c>
      <c r="AO12" s="81" t="s">
        <v>301</v>
      </c>
      <c r="AP12" s="64" t="s">
        <v>13</v>
      </c>
      <c r="AQ12" s="81" t="s">
        <v>283</v>
      </c>
      <c r="AR12" s="182" t="s">
        <v>238</v>
      </c>
      <c r="AS12" s="182" t="s">
        <v>270</v>
      </c>
      <c r="AT12" s="81" t="s">
        <v>51</v>
      </c>
      <c r="AU12" s="81" t="s">
        <v>319</v>
      </c>
      <c r="AV12" s="81" t="s">
        <v>187</v>
      </c>
      <c r="AW12" s="81" t="s">
        <v>323</v>
      </c>
      <c r="AX12" s="64" t="s">
        <v>36</v>
      </c>
      <c r="AY12" s="81" t="s">
        <v>164</v>
      </c>
      <c r="AZ12" s="81" t="s">
        <v>7</v>
      </c>
      <c r="BA12" s="81" t="s">
        <v>230</v>
      </c>
      <c r="BB12" s="81" t="s">
        <v>283</v>
      </c>
      <c r="BC12" s="182" t="s">
        <v>238</v>
      </c>
      <c r="BD12" s="182" t="s">
        <v>270</v>
      </c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</row>
    <row r="13" spans="1:256" s="65" customFormat="1" x14ac:dyDescent="0.3">
      <c r="A13" s="144" t="s">
        <v>63</v>
      </c>
      <c r="B13" s="73"/>
      <c r="C13" s="65" t="s">
        <v>79</v>
      </c>
      <c r="D13" s="83" t="s">
        <v>81</v>
      </c>
      <c r="E13" s="83" t="s">
        <v>82</v>
      </c>
      <c r="F13" s="83" t="s">
        <v>85</v>
      </c>
      <c r="G13" s="65" t="s">
        <v>89</v>
      </c>
      <c r="H13" s="83" t="s">
        <v>82</v>
      </c>
      <c r="I13" s="65" t="s">
        <v>91</v>
      </c>
      <c r="J13" s="83" t="s">
        <v>110</v>
      </c>
      <c r="K13" s="83" t="s">
        <v>103</v>
      </c>
      <c r="L13" s="83" t="s">
        <v>87</v>
      </c>
      <c r="M13" s="83" t="s">
        <v>114</v>
      </c>
      <c r="N13" s="83" t="s">
        <v>120</v>
      </c>
      <c r="O13" s="83" t="s">
        <v>81</v>
      </c>
      <c r="P13" s="83" t="s">
        <v>134</v>
      </c>
      <c r="Q13" s="65" t="s">
        <v>145</v>
      </c>
      <c r="R13" s="83"/>
      <c r="S13" s="83" t="s">
        <v>165</v>
      </c>
      <c r="T13" s="83" t="s">
        <v>174</v>
      </c>
      <c r="U13" s="83" t="s">
        <v>181</v>
      </c>
      <c r="V13" s="83" t="s">
        <v>188</v>
      </c>
      <c r="W13" s="83" t="s">
        <v>194</v>
      </c>
      <c r="X13" s="83" t="s">
        <v>200</v>
      </c>
      <c r="Y13" s="83"/>
      <c r="Z13" s="83"/>
      <c r="AA13" s="83"/>
      <c r="AB13" s="83"/>
      <c r="AC13" s="83"/>
      <c r="AD13" s="83"/>
      <c r="AE13" s="83"/>
      <c r="AF13" s="83" t="s">
        <v>288</v>
      </c>
      <c r="AG13" s="83" t="s">
        <v>188</v>
      </c>
      <c r="AH13" s="83" t="s">
        <v>273</v>
      </c>
      <c r="AI13" s="83"/>
      <c r="AJ13" s="83"/>
      <c r="AK13" s="173"/>
      <c r="AL13" s="83"/>
      <c r="AM13" s="83"/>
      <c r="AN13" s="83"/>
      <c r="AO13" s="83"/>
      <c r="AP13" s="65" t="s">
        <v>91</v>
      </c>
      <c r="AQ13" s="83"/>
      <c r="AR13" s="177"/>
      <c r="AS13" s="177"/>
      <c r="AT13" s="83" t="s">
        <v>114</v>
      </c>
      <c r="AU13" s="83" t="s">
        <v>320</v>
      </c>
      <c r="AV13" s="83" t="s">
        <v>188</v>
      </c>
      <c r="AW13" s="83" t="s">
        <v>324</v>
      </c>
      <c r="AX13" s="65" t="s">
        <v>89</v>
      </c>
      <c r="AY13" s="83" t="s">
        <v>165</v>
      </c>
      <c r="AZ13" s="83" t="s">
        <v>85</v>
      </c>
      <c r="BA13" s="83"/>
      <c r="BB13" s="83"/>
      <c r="BC13" s="177"/>
      <c r="BD13" s="177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</row>
    <row r="14" spans="1:256" s="65" customFormat="1" x14ac:dyDescent="0.3">
      <c r="A14" s="144" t="s">
        <v>64</v>
      </c>
      <c r="B14" s="74" t="s">
        <v>76</v>
      </c>
      <c r="C14" s="65" t="s">
        <v>80</v>
      </c>
      <c r="D14" s="83" t="s">
        <v>80</v>
      </c>
      <c r="E14" s="83" t="s">
        <v>83</v>
      </c>
      <c r="F14" s="83" t="s">
        <v>86</v>
      </c>
      <c r="G14" s="65" t="s">
        <v>90</v>
      </c>
      <c r="H14" s="83" t="s">
        <v>83</v>
      </c>
      <c r="I14" s="65" t="s">
        <v>92</v>
      </c>
      <c r="J14" s="83" t="s">
        <v>111</v>
      </c>
      <c r="K14" s="83" t="s">
        <v>105</v>
      </c>
      <c r="L14" s="83" t="s">
        <v>88</v>
      </c>
      <c r="M14" s="83" t="s">
        <v>107</v>
      </c>
      <c r="N14" s="83" t="s">
        <v>121</v>
      </c>
      <c r="O14" s="83" t="s">
        <v>80</v>
      </c>
      <c r="P14" s="83" t="s">
        <v>135</v>
      </c>
      <c r="Q14" s="65" t="s">
        <v>146</v>
      </c>
      <c r="R14" s="83"/>
      <c r="S14" s="83" t="s">
        <v>166</v>
      </c>
      <c r="T14" s="83" t="s">
        <v>175</v>
      </c>
      <c r="U14" s="83" t="s">
        <v>182</v>
      </c>
      <c r="V14" s="83" t="s">
        <v>189</v>
      </c>
      <c r="W14" s="83" t="s">
        <v>195</v>
      </c>
      <c r="X14" s="83" t="s">
        <v>201</v>
      </c>
      <c r="Y14" s="83"/>
      <c r="Z14" s="83"/>
      <c r="AA14" s="83"/>
      <c r="AB14" s="83"/>
      <c r="AD14" s="83"/>
      <c r="AE14" s="83"/>
      <c r="AF14" s="83" t="s">
        <v>289</v>
      </c>
      <c r="AG14" s="83" t="s">
        <v>189</v>
      </c>
      <c r="AH14" s="83" t="s">
        <v>274</v>
      </c>
      <c r="AI14" s="83"/>
      <c r="AJ14" s="83"/>
      <c r="AL14" s="83"/>
      <c r="AM14" s="83"/>
      <c r="AN14" s="83"/>
      <c r="AO14" s="83"/>
      <c r="AP14" s="65" t="s">
        <v>92</v>
      </c>
      <c r="AQ14" s="83"/>
      <c r="AR14" s="177"/>
      <c r="AS14" s="177"/>
      <c r="AT14" s="83" t="s">
        <v>107</v>
      </c>
      <c r="AU14" s="83" t="s">
        <v>111</v>
      </c>
      <c r="AV14" s="83" t="s">
        <v>189</v>
      </c>
      <c r="AW14" s="83" t="s">
        <v>325</v>
      </c>
      <c r="AX14" s="65" t="s">
        <v>90</v>
      </c>
      <c r="AY14" s="83" t="s">
        <v>166</v>
      </c>
      <c r="AZ14" s="83" t="s">
        <v>86</v>
      </c>
      <c r="BA14" s="83"/>
      <c r="BB14" s="83"/>
      <c r="BC14" s="177"/>
      <c r="BD14" s="177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</row>
    <row r="15" spans="1:256" s="66" customFormat="1" x14ac:dyDescent="0.3">
      <c r="A15" s="146" t="s">
        <v>75</v>
      </c>
      <c r="B15" s="75" t="s">
        <v>77</v>
      </c>
      <c r="C15" s="66" t="s">
        <v>84</v>
      </c>
      <c r="D15" s="84" t="s">
        <v>84</v>
      </c>
      <c r="E15" s="84"/>
      <c r="F15" s="84" t="s">
        <v>133</v>
      </c>
      <c r="H15" s="84"/>
      <c r="J15" s="84" t="s">
        <v>112</v>
      </c>
      <c r="K15" s="84" t="s">
        <v>106</v>
      </c>
      <c r="L15" s="84"/>
      <c r="M15" s="84"/>
      <c r="N15" s="84"/>
      <c r="O15" s="84" t="s">
        <v>84</v>
      </c>
      <c r="P15" s="84" t="s">
        <v>136</v>
      </c>
      <c r="Q15" s="66" t="s">
        <v>147</v>
      </c>
      <c r="R15" s="84"/>
      <c r="S15" s="84"/>
      <c r="T15" s="84" t="s">
        <v>176</v>
      </c>
      <c r="U15" s="84" t="s">
        <v>183</v>
      </c>
      <c r="V15" s="84" t="s">
        <v>190</v>
      </c>
      <c r="W15" s="84" t="s">
        <v>196</v>
      </c>
      <c r="X15" s="84" t="s">
        <v>202</v>
      </c>
      <c r="Y15" s="84"/>
      <c r="Z15" s="84"/>
      <c r="AA15" s="84"/>
      <c r="AB15" s="84"/>
      <c r="AC15" s="84"/>
      <c r="AD15" s="84"/>
      <c r="AE15" s="84"/>
      <c r="AF15" s="84" t="s">
        <v>290</v>
      </c>
      <c r="AG15" s="84" t="s">
        <v>190</v>
      </c>
      <c r="AH15" s="84" t="s">
        <v>275</v>
      </c>
      <c r="AI15" s="84"/>
      <c r="AJ15" s="84"/>
      <c r="AK15" s="174"/>
      <c r="AL15" s="84"/>
      <c r="AM15" s="84"/>
      <c r="AN15" s="84"/>
      <c r="AO15" s="84"/>
      <c r="AQ15" s="83"/>
      <c r="AR15" s="178"/>
      <c r="AS15" s="178"/>
      <c r="AT15" s="83"/>
      <c r="AU15" s="84" t="s">
        <v>321</v>
      </c>
      <c r="AV15" s="84" t="s">
        <v>190</v>
      </c>
      <c r="AW15" s="84" t="s">
        <v>326</v>
      </c>
      <c r="AY15" s="84"/>
      <c r="AZ15" s="84" t="s">
        <v>133</v>
      </c>
      <c r="BA15" s="84"/>
      <c r="BB15" s="83"/>
      <c r="BC15" s="178"/>
      <c r="BD15" s="178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</row>
    <row r="16" spans="1:256" s="70" customFormat="1" x14ac:dyDescent="0.3">
      <c r="A16" s="144" t="s">
        <v>65</v>
      </c>
      <c r="B16" s="77" t="s">
        <v>97</v>
      </c>
      <c r="C16" s="88" t="s">
        <v>159</v>
      </c>
      <c r="D16" s="88" t="s">
        <v>159</v>
      </c>
      <c r="E16" s="88" t="s">
        <v>98</v>
      </c>
      <c r="F16" s="88" t="s">
        <v>99</v>
      </c>
      <c r="G16" s="88" t="s">
        <v>99</v>
      </c>
      <c r="H16" s="88" t="s">
        <v>218</v>
      </c>
      <c r="I16" s="70" t="s">
        <v>99</v>
      </c>
      <c r="J16" s="88" t="s">
        <v>99</v>
      </c>
      <c r="K16" s="88" t="s">
        <v>99</v>
      </c>
      <c r="L16" s="88" t="s">
        <v>99</v>
      </c>
      <c r="M16" s="88" t="s">
        <v>99</v>
      </c>
      <c r="N16" s="88" t="s">
        <v>99</v>
      </c>
      <c r="O16" s="77" t="s">
        <v>159</v>
      </c>
      <c r="P16" s="88"/>
      <c r="Q16" s="70" t="s">
        <v>99</v>
      </c>
      <c r="R16" s="88" t="s">
        <v>126</v>
      </c>
      <c r="S16" s="88" t="s">
        <v>99</v>
      </c>
      <c r="T16" s="88" t="s">
        <v>159</v>
      </c>
      <c r="U16" s="88" t="s">
        <v>99</v>
      </c>
      <c r="V16" s="88" t="s">
        <v>99</v>
      </c>
      <c r="W16" s="88" t="s">
        <v>99</v>
      </c>
      <c r="X16" s="88" t="s">
        <v>99</v>
      </c>
      <c r="Y16" s="88" t="s">
        <v>159</v>
      </c>
      <c r="Z16" s="88" t="s">
        <v>159</v>
      </c>
      <c r="AA16" s="88" t="s">
        <v>159</v>
      </c>
      <c r="AB16" s="81" t="s">
        <v>159</v>
      </c>
      <c r="AC16" s="81" t="s">
        <v>159</v>
      </c>
      <c r="AD16" s="81" t="s">
        <v>159</v>
      </c>
      <c r="AE16" s="88"/>
      <c r="AF16" s="81" t="s">
        <v>99</v>
      </c>
      <c r="AG16" s="88" t="s">
        <v>99</v>
      </c>
      <c r="AH16" s="81" t="s">
        <v>99</v>
      </c>
      <c r="AI16" s="81" t="s">
        <v>159</v>
      </c>
      <c r="AJ16" s="81" t="s">
        <v>159</v>
      </c>
      <c r="AK16" s="81" t="s">
        <v>159</v>
      </c>
      <c r="AL16" s="81" t="s">
        <v>159</v>
      </c>
      <c r="AM16" s="81" t="s">
        <v>159</v>
      </c>
      <c r="AN16" s="81" t="s">
        <v>159</v>
      </c>
      <c r="AO16" s="81" t="s">
        <v>159</v>
      </c>
      <c r="AP16" s="70" t="s">
        <v>99</v>
      </c>
      <c r="AQ16" s="81" t="s">
        <v>159</v>
      </c>
      <c r="AR16" s="177" t="s">
        <v>159</v>
      </c>
      <c r="AS16" s="41" t="s">
        <v>159</v>
      </c>
      <c r="AT16" s="88" t="s">
        <v>159</v>
      </c>
      <c r="AU16" s="72" t="s">
        <v>99</v>
      </c>
      <c r="AV16" s="88" t="s">
        <v>327</v>
      </c>
      <c r="AW16" s="88" t="s">
        <v>327</v>
      </c>
      <c r="AX16" s="88" t="s">
        <v>99</v>
      </c>
      <c r="AY16" s="88" t="s">
        <v>99</v>
      </c>
      <c r="AZ16" s="88" t="s">
        <v>99</v>
      </c>
      <c r="BA16" s="88" t="s">
        <v>159</v>
      </c>
      <c r="BB16" s="81" t="s">
        <v>159</v>
      </c>
      <c r="BC16" s="177" t="s">
        <v>159</v>
      </c>
      <c r="BD16" s="41" t="s">
        <v>159</v>
      </c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</row>
    <row r="17" spans="1:142" x14ac:dyDescent="0.3">
      <c r="A17" s="144" t="s">
        <v>66</v>
      </c>
      <c r="B17" s="73"/>
      <c r="C17" s="82" t="s">
        <v>172</v>
      </c>
      <c r="D17" s="82" t="s">
        <v>172</v>
      </c>
      <c r="E17" s="85"/>
      <c r="F17" s="82"/>
      <c r="G17" s="67"/>
      <c r="H17" s="82"/>
      <c r="J17" s="82"/>
      <c r="K17" s="82"/>
      <c r="L17" s="82"/>
      <c r="M17" s="82"/>
      <c r="N17" s="82"/>
      <c r="O17" s="82" t="s">
        <v>172</v>
      </c>
      <c r="P17" s="82" t="s">
        <v>138</v>
      </c>
      <c r="R17" s="82"/>
      <c r="S17" s="82"/>
      <c r="T17" s="82" t="s">
        <v>215</v>
      </c>
      <c r="U17" s="82"/>
      <c r="V17" s="82"/>
      <c r="W17" s="82"/>
      <c r="X17" s="82"/>
      <c r="Y17" s="82" t="s">
        <v>221</v>
      </c>
      <c r="Z17" s="82" t="s">
        <v>227</v>
      </c>
      <c r="AA17" s="82" t="s">
        <v>234</v>
      </c>
      <c r="AB17" s="82" t="s">
        <v>281</v>
      </c>
      <c r="AC17" s="82" t="s">
        <v>138</v>
      </c>
      <c r="AD17" s="82" t="s">
        <v>284</v>
      </c>
      <c r="AE17" s="82" t="s">
        <v>227</v>
      </c>
      <c r="AF17" s="82"/>
      <c r="AG17" s="82"/>
      <c r="AH17" s="82"/>
      <c r="AI17" s="82" t="s">
        <v>234</v>
      </c>
      <c r="AJ17" s="82" t="s">
        <v>284</v>
      </c>
      <c r="AK17" s="82" t="s">
        <v>138</v>
      </c>
      <c r="AL17" s="82" t="s">
        <v>138</v>
      </c>
      <c r="AM17" s="82" t="s">
        <v>300</v>
      </c>
      <c r="AN17" s="82" t="s">
        <v>300</v>
      </c>
      <c r="AO17" s="177" t="s">
        <v>302</v>
      </c>
      <c r="AQ17" s="93" t="s">
        <v>312</v>
      </c>
      <c r="AR17" s="177" t="s">
        <v>234</v>
      </c>
      <c r="AS17" s="41" t="s">
        <v>284</v>
      </c>
      <c r="AT17" s="83" t="s">
        <v>317</v>
      </c>
      <c r="AU17" s="73"/>
      <c r="AV17" s="82"/>
      <c r="AW17" s="82"/>
      <c r="AX17" s="67"/>
      <c r="AY17" s="82"/>
      <c r="AZ17" s="82"/>
      <c r="BA17" s="82" t="s">
        <v>227</v>
      </c>
      <c r="BB17" s="93" t="s">
        <v>312</v>
      </c>
      <c r="BC17" s="177" t="s">
        <v>234</v>
      </c>
      <c r="BD17" s="41" t="s">
        <v>284</v>
      </c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</row>
    <row r="18" spans="1:142" x14ac:dyDescent="0.3">
      <c r="A18" s="144" t="s">
        <v>67</v>
      </c>
      <c r="B18" s="73"/>
      <c r="C18" s="82">
        <v>123000220</v>
      </c>
      <c r="D18" s="82">
        <v>123000220</v>
      </c>
      <c r="E18" s="85"/>
      <c r="F18" s="85"/>
      <c r="G18" s="67"/>
      <c r="H18" s="82"/>
      <c r="J18" s="82"/>
      <c r="K18" s="82"/>
      <c r="L18" s="82"/>
      <c r="M18" s="82"/>
      <c r="N18" s="82"/>
      <c r="O18" s="82">
        <v>123000220</v>
      </c>
      <c r="P18" s="82">
        <v>121000358</v>
      </c>
      <c r="R18" s="82"/>
      <c r="S18" s="82"/>
      <c r="T18" s="150" t="s">
        <v>216</v>
      </c>
      <c r="U18" s="82"/>
      <c r="V18" s="82"/>
      <c r="W18" s="82"/>
      <c r="X18" s="82"/>
      <c r="Y18" s="150" t="s">
        <v>223</v>
      </c>
      <c r="Z18" s="82" t="s">
        <v>228</v>
      </c>
      <c r="AA18" s="82" t="s">
        <v>235</v>
      </c>
      <c r="AB18" s="82">
        <v>123103729</v>
      </c>
      <c r="AC18" s="82">
        <v>121000358</v>
      </c>
      <c r="AD18" s="82">
        <v>121000248</v>
      </c>
      <c r="AE18" s="82" t="s">
        <v>228</v>
      </c>
      <c r="AF18" s="82"/>
      <c r="AG18" s="82"/>
      <c r="AH18" s="82"/>
      <c r="AI18" s="82" t="s">
        <v>235</v>
      </c>
      <c r="AJ18" s="82">
        <v>121000248</v>
      </c>
      <c r="AK18" s="82">
        <v>121000358</v>
      </c>
      <c r="AL18" s="82">
        <v>121000358</v>
      </c>
      <c r="AM18" s="82">
        <v>121000248</v>
      </c>
      <c r="AN18" s="82">
        <v>121000248</v>
      </c>
      <c r="AO18" s="177" t="s">
        <v>303</v>
      </c>
      <c r="AQ18" s="93" t="s">
        <v>310</v>
      </c>
      <c r="AR18" s="177" t="s">
        <v>235</v>
      </c>
      <c r="AS18" s="59">
        <v>121000248</v>
      </c>
      <c r="AT18" s="176">
        <v>123000220</v>
      </c>
      <c r="AU18" s="73"/>
      <c r="AV18" s="82"/>
      <c r="AW18" s="82"/>
      <c r="AX18" s="67"/>
      <c r="AY18" s="82"/>
      <c r="AZ18" s="85"/>
      <c r="BA18" s="82" t="s">
        <v>228</v>
      </c>
      <c r="BB18" s="93" t="s">
        <v>310</v>
      </c>
      <c r="BC18" s="177" t="s">
        <v>235</v>
      </c>
      <c r="BD18" s="59">
        <v>121000248</v>
      </c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</row>
    <row r="19" spans="1:142" x14ac:dyDescent="0.3">
      <c r="A19" s="144" t="s">
        <v>68</v>
      </c>
      <c r="B19" s="73"/>
      <c r="C19" s="130">
        <v>153603715621</v>
      </c>
      <c r="D19" s="130">
        <v>153603715621</v>
      </c>
      <c r="E19" s="82"/>
      <c r="F19" s="82"/>
      <c r="H19" s="82"/>
      <c r="J19" s="82"/>
      <c r="K19" s="82"/>
      <c r="L19" s="82"/>
      <c r="M19" s="82"/>
      <c r="N19" s="82"/>
      <c r="O19" s="130">
        <v>153603715621</v>
      </c>
      <c r="P19" s="82">
        <v>1233626208</v>
      </c>
      <c r="R19" s="82"/>
      <c r="S19" s="82"/>
      <c r="T19" s="82">
        <v>89001401</v>
      </c>
      <c r="U19" s="82"/>
      <c r="V19" s="82"/>
      <c r="W19" s="82"/>
      <c r="X19" s="82"/>
      <c r="Y19" s="82" t="s">
        <v>222</v>
      </c>
      <c r="Z19" s="82" t="s">
        <v>229</v>
      </c>
      <c r="AA19" s="82" t="s">
        <v>236</v>
      </c>
      <c r="AB19" s="82">
        <v>153390440029</v>
      </c>
      <c r="AC19" s="82">
        <v>1233026461</v>
      </c>
      <c r="AD19" s="82" t="s">
        <v>285</v>
      </c>
      <c r="AE19" s="82" t="s">
        <v>229</v>
      </c>
      <c r="AF19" s="82"/>
      <c r="AG19" s="82"/>
      <c r="AH19" s="82"/>
      <c r="AI19" s="82" t="s">
        <v>236</v>
      </c>
      <c r="AJ19" s="82" t="s">
        <v>285</v>
      </c>
      <c r="AK19" s="82">
        <v>1233026461</v>
      </c>
      <c r="AL19" s="82">
        <v>1233026461</v>
      </c>
      <c r="AM19" s="176">
        <v>4159540921</v>
      </c>
      <c r="AN19" s="176">
        <v>4159540921</v>
      </c>
      <c r="AO19" s="177" t="s">
        <v>304</v>
      </c>
      <c r="AQ19" s="93" t="s">
        <v>311</v>
      </c>
      <c r="AR19" s="177" t="s">
        <v>236</v>
      </c>
      <c r="AS19" s="41" t="s">
        <v>285</v>
      </c>
      <c r="AT19" s="130">
        <v>153600063512</v>
      </c>
      <c r="AU19" s="73"/>
      <c r="AV19" s="82"/>
      <c r="AW19" s="82"/>
      <c r="AY19" s="82"/>
      <c r="AZ19" s="82"/>
      <c r="BA19" s="82" t="s">
        <v>229</v>
      </c>
      <c r="BB19" s="93" t="s">
        <v>311</v>
      </c>
      <c r="BC19" s="177" t="s">
        <v>236</v>
      </c>
      <c r="BD19" s="41" t="s">
        <v>285</v>
      </c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</row>
    <row r="20" spans="1:142" s="71" customFormat="1" x14ac:dyDescent="0.3">
      <c r="A20" s="144" t="s">
        <v>69</v>
      </c>
      <c r="B20" s="78"/>
      <c r="C20" s="89" t="s">
        <v>173</v>
      </c>
      <c r="D20" s="89" t="s">
        <v>173</v>
      </c>
      <c r="E20" s="89"/>
      <c r="F20" s="89"/>
      <c r="H20" s="89"/>
      <c r="J20" s="89"/>
      <c r="K20" s="89"/>
      <c r="L20" s="89"/>
      <c r="M20" s="89"/>
      <c r="N20" s="89"/>
      <c r="O20" s="89" t="s">
        <v>173</v>
      </c>
      <c r="P20" s="89" t="s">
        <v>139</v>
      </c>
      <c r="R20" s="89"/>
      <c r="S20" s="89"/>
      <c r="T20" s="89" t="s">
        <v>217</v>
      </c>
      <c r="U20" s="89"/>
      <c r="V20" s="89"/>
      <c r="W20" s="89"/>
      <c r="X20" s="89"/>
      <c r="Y20" s="89" t="s">
        <v>220</v>
      </c>
      <c r="Z20" s="90" t="s">
        <v>239</v>
      </c>
      <c r="AA20" s="89" t="s">
        <v>237</v>
      </c>
      <c r="AB20" s="89" t="s">
        <v>282</v>
      </c>
      <c r="AC20" s="89" t="s">
        <v>283</v>
      </c>
      <c r="AD20" s="89" t="s">
        <v>286</v>
      </c>
      <c r="AE20" s="90" t="s">
        <v>239</v>
      </c>
      <c r="AF20" s="90"/>
      <c r="AG20" s="89"/>
      <c r="AH20" s="89"/>
      <c r="AI20" s="89" t="s">
        <v>237</v>
      </c>
      <c r="AJ20" s="89" t="s">
        <v>286</v>
      </c>
      <c r="AK20" s="89" t="s">
        <v>283</v>
      </c>
      <c r="AL20" s="89" t="s">
        <v>283</v>
      </c>
      <c r="AM20" s="89" t="s">
        <v>295</v>
      </c>
      <c r="AN20" s="89" t="s">
        <v>295</v>
      </c>
      <c r="AO20" s="178" t="s">
        <v>305</v>
      </c>
      <c r="AQ20" s="89" t="s">
        <v>283</v>
      </c>
      <c r="AR20" s="178" t="s">
        <v>237</v>
      </c>
      <c r="AS20" s="186" t="s">
        <v>286</v>
      </c>
      <c r="AT20" s="84" t="s">
        <v>318</v>
      </c>
      <c r="AU20" s="78"/>
      <c r="AV20" s="89"/>
      <c r="AW20" s="89"/>
      <c r="AY20" s="89"/>
      <c r="AZ20" s="89"/>
      <c r="BA20" s="90" t="s">
        <v>239</v>
      </c>
      <c r="BB20" s="89" t="s">
        <v>283</v>
      </c>
      <c r="BC20" s="178" t="s">
        <v>237</v>
      </c>
      <c r="BD20" s="186" t="s">
        <v>286</v>
      </c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</row>
    <row r="21" spans="1:142" s="91" customFormat="1" x14ac:dyDescent="0.25">
      <c r="A21" s="103" t="s">
        <v>25</v>
      </c>
      <c r="B21" s="92" t="s">
        <v>24</v>
      </c>
      <c r="C21" s="94" t="s">
        <v>24</v>
      </c>
      <c r="D21" s="94" t="s">
        <v>24</v>
      </c>
      <c r="E21" s="93" t="s">
        <v>24</v>
      </c>
      <c r="F21" s="93" t="s">
        <v>24</v>
      </c>
      <c r="G21" s="91" t="s">
        <v>57</v>
      </c>
      <c r="H21" s="93" t="s">
        <v>24</v>
      </c>
      <c r="I21" s="91" t="s">
        <v>24</v>
      </c>
      <c r="J21" s="91" t="s">
        <v>57</v>
      </c>
      <c r="K21" s="93" t="s">
        <v>24</v>
      </c>
      <c r="L21" s="93" t="s">
        <v>24</v>
      </c>
      <c r="M21" s="91" t="s">
        <v>57</v>
      </c>
      <c r="N21" s="93" t="s">
        <v>24</v>
      </c>
      <c r="O21" s="94" t="s">
        <v>24</v>
      </c>
      <c r="P21" s="91" t="s">
        <v>57</v>
      </c>
      <c r="Q21" s="94" t="s">
        <v>24</v>
      </c>
      <c r="R21" s="94" t="s">
        <v>24</v>
      </c>
      <c r="S21" s="94" t="s">
        <v>24</v>
      </c>
      <c r="T21" s="93" t="s">
        <v>57</v>
      </c>
      <c r="U21" s="93" t="s">
        <v>25</v>
      </c>
      <c r="V21" s="93" t="s">
        <v>24</v>
      </c>
      <c r="W21" s="93" t="s">
        <v>24</v>
      </c>
      <c r="X21" s="93" t="s">
        <v>24</v>
      </c>
      <c r="Y21" s="93" t="s">
        <v>24</v>
      </c>
      <c r="Z21" s="93" t="s">
        <v>24</v>
      </c>
      <c r="AA21" s="93" t="s">
        <v>24</v>
      </c>
      <c r="AB21" s="93" t="s">
        <v>24</v>
      </c>
      <c r="AC21" s="93" t="s">
        <v>24</v>
      </c>
      <c r="AD21" s="93" t="s">
        <v>24</v>
      </c>
      <c r="AE21" s="93" t="s">
        <v>24</v>
      </c>
      <c r="AF21" s="93" t="s">
        <v>24</v>
      </c>
      <c r="AG21" s="93" t="s">
        <v>24</v>
      </c>
      <c r="AH21" s="93" t="s">
        <v>24</v>
      </c>
      <c r="AI21" s="93" t="s">
        <v>24</v>
      </c>
      <c r="AJ21" s="93" t="s">
        <v>24</v>
      </c>
      <c r="AK21" s="93" t="s">
        <v>24</v>
      </c>
      <c r="AL21" s="93" t="s">
        <v>24</v>
      </c>
      <c r="AM21" s="93" t="s">
        <v>57</v>
      </c>
      <c r="AN21" s="93" t="s">
        <v>24</v>
      </c>
      <c r="AO21" s="179" t="s">
        <v>24</v>
      </c>
      <c r="AP21" s="91" t="s">
        <v>24</v>
      </c>
      <c r="AQ21" s="93" t="s">
        <v>24</v>
      </c>
      <c r="AR21" s="179" t="s">
        <v>24</v>
      </c>
      <c r="AS21" s="179" t="s">
        <v>24</v>
      </c>
      <c r="AT21" s="179" t="s">
        <v>24</v>
      </c>
      <c r="AU21" s="93" t="s">
        <v>24</v>
      </c>
      <c r="AV21" s="93" t="s">
        <v>24</v>
      </c>
      <c r="AW21" s="93" t="s">
        <v>24</v>
      </c>
      <c r="AX21" s="91" t="s">
        <v>57</v>
      </c>
      <c r="AY21" s="94" t="s">
        <v>24</v>
      </c>
      <c r="AZ21" s="93" t="s">
        <v>24</v>
      </c>
      <c r="BA21" s="93" t="s">
        <v>24</v>
      </c>
      <c r="BB21" s="93" t="s">
        <v>24</v>
      </c>
      <c r="BC21" s="179" t="s">
        <v>24</v>
      </c>
      <c r="BD21" s="179" t="s">
        <v>24</v>
      </c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</row>
    <row r="22" spans="1:142" s="91" customFormat="1" ht="30" x14ac:dyDescent="0.25">
      <c r="A22" s="104" t="s">
        <v>78</v>
      </c>
      <c r="B22" s="92" t="s">
        <v>5</v>
      </c>
      <c r="C22" s="93" t="s">
        <v>21</v>
      </c>
      <c r="D22" s="93" t="s">
        <v>21</v>
      </c>
      <c r="E22" s="149" t="s">
        <v>30</v>
      </c>
      <c r="F22" s="93" t="s">
        <v>31</v>
      </c>
      <c r="G22" s="91" t="s">
        <v>37</v>
      </c>
      <c r="H22" s="93" t="s">
        <v>219</v>
      </c>
      <c r="I22" s="91" t="s">
        <v>53</v>
      </c>
      <c r="J22" s="93" t="s">
        <v>113</v>
      </c>
      <c r="K22" s="93" t="s">
        <v>53</v>
      </c>
      <c r="L22" s="93" t="s">
        <v>108</v>
      </c>
      <c r="M22" s="93" t="s">
        <v>115</v>
      </c>
      <c r="N22" s="93" t="s">
        <v>122</v>
      </c>
      <c r="O22" s="93" t="s">
        <v>21</v>
      </c>
      <c r="P22" s="93" t="s">
        <v>140</v>
      </c>
      <c r="Q22" s="91" t="s">
        <v>148</v>
      </c>
      <c r="R22" s="93" t="s">
        <v>127</v>
      </c>
      <c r="S22" s="93" t="s">
        <v>169</v>
      </c>
      <c r="T22" s="93" t="s">
        <v>177</v>
      </c>
      <c r="U22" s="93" t="s">
        <v>184</v>
      </c>
      <c r="V22" s="93" t="s">
        <v>191</v>
      </c>
      <c r="W22" s="93" t="s">
        <v>197</v>
      </c>
      <c r="X22" s="93" t="s">
        <v>203</v>
      </c>
      <c r="Y22" s="93" t="s">
        <v>224</v>
      </c>
      <c r="Z22" s="93"/>
      <c r="AA22" s="93"/>
      <c r="AB22" s="93"/>
      <c r="AC22" s="93"/>
      <c r="AD22" s="93"/>
      <c r="AE22" s="93" t="s">
        <v>287</v>
      </c>
      <c r="AF22" s="93" t="s">
        <v>291</v>
      </c>
      <c r="AG22" s="93" t="s">
        <v>191</v>
      </c>
      <c r="AH22" s="93" t="s">
        <v>276</v>
      </c>
      <c r="AI22" s="93"/>
      <c r="AJ22" s="93"/>
      <c r="AK22" s="93"/>
      <c r="AL22" s="93"/>
      <c r="AM22" s="93" t="s">
        <v>297</v>
      </c>
      <c r="AN22" s="93" t="s">
        <v>297</v>
      </c>
      <c r="AO22" s="179" t="s">
        <v>219</v>
      </c>
      <c r="AP22" s="91" t="s">
        <v>53</v>
      </c>
      <c r="AQ22" s="93"/>
      <c r="AR22" s="179"/>
      <c r="AS22" s="179"/>
      <c r="AT22" s="93" t="s">
        <v>115</v>
      </c>
      <c r="AU22" s="93" t="s">
        <v>113</v>
      </c>
      <c r="AV22" s="93" t="s">
        <v>191</v>
      </c>
      <c r="AW22" s="93" t="s">
        <v>328</v>
      </c>
      <c r="AX22" s="91" t="s">
        <v>37</v>
      </c>
      <c r="AY22" s="93" t="s">
        <v>169</v>
      </c>
      <c r="AZ22" s="93" t="s">
        <v>31</v>
      </c>
      <c r="BA22" s="93"/>
      <c r="BB22" s="93"/>
      <c r="BC22" s="179"/>
      <c r="BD22" s="179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</row>
    <row r="23" spans="1:142" s="79" customFormat="1" ht="110.25" customHeight="1" x14ac:dyDescent="0.25">
      <c r="A23" s="147" t="s">
        <v>26</v>
      </c>
      <c r="B23" s="80" t="s">
        <v>27</v>
      </c>
      <c r="C23" s="93" t="s">
        <v>96</v>
      </c>
      <c r="D23" s="93" t="s">
        <v>96</v>
      </c>
      <c r="E23" s="90" t="s">
        <v>28</v>
      </c>
      <c r="F23" s="90" t="s">
        <v>32</v>
      </c>
      <c r="G23" s="79" t="s">
        <v>38</v>
      </c>
      <c r="H23" s="90" t="s">
        <v>294</v>
      </c>
      <c r="I23" s="79" t="s">
        <v>54</v>
      </c>
      <c r="J23" s="90" t="s">
        <v>55</v>
      </c>
      <c r="K23" s="90" t="s">
        <v>54</v>
      </c>
      <c r="L23" s="90" t="s">
        <v>56</v>
      </c>
      <c r="M23" s="90" t="s">
        <v>117</v>
      </c>
      <c r="N23" s="90" t="s">
        <v>123</v>
      </c>
      <c r="O23" s="93" t="s">
        <v>96</v>
      </c>
      <c r="P23" s="90" t="s">
        <v>141</v>
      </c>
      <c r="Q23" s="79" t="s">
        <v>149</v>
      </c>
      <c r="R23" s="90" t="s">
        <v>128</v>
      </c>
      <c r="S23" s="90" t="s">
        <v>170</v>
      </c>
      <c r="T23" s="90" t="s">
        <v>178</v>
      </c>
      <c r="U23" s="90" t="s">
        <v>185</v>
      </c>
      <c r="V23" s="90" t="s">
        <v>192</v>
      </c>
      <c r="W23" s="90" t="s">
        <v>198</v>
      </c>
      <c r="X23" s="90" t="s">
        <v>204</v>
      </c>
      <c r="Y23" s="90" t="s">
        <v>128</v>
      </c>
      <c r="Z23" s="90" t="s">
        <v>232</v>
      </c>
      <c r="AA23" s="90" t="s">
        <v>128</v>
      </c>
      <c r="AB23" s="90" t="s">
        <v>128</v>
      </c>
      <c r="AC23" s="90" t="s">
        <v>128</v>
      </c>
      <c r="AD23" s="90" t="s">
        <v>128</v>
      </c>
      <c r="AE23" s="90" t="s">
        <v>232</v>
      </c>
      <c r="AF23" s="90" t="s">
        <v>28</v>
      </c>
      <c r="AG23" s="90" t="s">
        <v>192</v>
      </c>
      <c r="AH23" s="90" t="s">
        <v>277</v>
      </c>
      <c r="AI23" s="90" t="s">
        <v>128</v>
      </c>
      <c r="AJ23" s="90" t="s">
        <v>128</v>
      </c>
      <c r="AK23" s="90" t="s">
        <v>128</v>
      </c>
      <c r="AL23" s="90" t="s">
        <v>128</v>
      </c>
      <c r="AM23" s="90" t="s">
        <v>296</v>
      </c>
      <c r="AN23" s="90" t="s">
        <v>296</v>
      </c>
      <c r="AO23" s="180" t="s">
        <v>294</v>
      </c>
      <c r="AP23" s="79" t="s">
        <v>54</v>
      </c>
      <c r="AQ23" s="90" t="s">
        <v>128</v>
      </c>
      <c r="AR23" s="180" t="s">
        <v>314</v>
      </c>
      <c r="AS23" s="180" t="s">
        <v>315</v>
      </c>
      <c r="AT23" s="90" t="s">
        <v>316</v>
      </c>
      <c r="AU23" s="90" t="s">
        <v>55</v>
      </c>
      <c r="AV23" s="90" t="s">
        <v>192</v>
      </c>
      <c r="AW23" s="90" t="s">
        <v>329</v>
      </c>
      <c r="AX23" s="79" t="s">
        <v>38</v>
      </c>
      <c r="AY23" s="90" t="s">
        <v>170</v>
      </c>
      <c r="AZ23" s="90" t="s">
        <v>32</v>
      </c>
      <c r="BA23" s="90" t="s">
        <v>334</v>
      </c>
      <c r="BB23" s="90" t="s">
        <v>336</v>
      </c>
      <c r="BC23" s="180" t="s">
        <v>340</v>
      </c>
      <c r="BD23" s="180" t="s">
        <v>341</v>
      </c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</row>
    <row r="24" spans="1:142" s="91" customFormat="1" ht="45" x14ac:dyDescent="0.25">
      <c r="A24" s="103" t="s">
        <v>93</v>
      </c>
      <c r="B24" s="141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 t="s">
        <v>116</v>
      </c>
      <c r="N24" s="93"/>
      <c r="O24" s="94"/>
      <c r="P24" s="93"/>
      <c r="R24" s="93" t="s">
        <v>130</v>
      </c>
      <c r="S24" s="93"/>
      <c r="T24" s="93"/>
      <c r="U24" s="93" t="s">
        <v>186</v>
      </c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179"/>
      <c r="AS24" s="179"/>
      <c r="AT24" s="94" t="s">
        <v>116</v>
      </c>
      <c r="AU24" s="93" t="s">
        <v>322</v>
      </c>
      <c r="AV24" s="93"/>
      <c r="AW24" s="93"/>
      <c r="AX24" s="93"/>
      <c r="AY24" s="93"/>
      <c r="AZ24" s="94"/>
      <c r="BA24" s="93"/>
      <c r="BB24" s="93"/>
      <c r="BC24" s="179"/>
      <c r="BD24" s="179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</row>
    <row r="25" spans="1:142" s="79" customFormat="1" ht="45" x14ac:dyDescent="0.25">
      <c r="A25" s="104" t="s">
        <v>94</v>
      </c>
      <c r="B25" s="80"/>
      <c r="C25" s="90" t="s">
        <v>95</v>
      </c>
      <c r="D25" s="90" t="s">
        <v>95</v>
      </c>
      <c r="E25" s="90"/>
      <c r="F25" s="90"/>
      <c r="G25" s="90" t="s">
        <v>132</v>
      </c>
      <c r="H25" s="90"/>
      <c r="I25" s="90"/>
      <c r="J25" s="90"/>
      <c r="K25" s="90"/>
      <c r="L25" s="90"/>
      <c r="M25" s="90"/>
      <c r="N25" s="90"/>
      <c r="O25" s="90"/>
      <c r="P25" s="90"/>
      <c r="R25" s="90" t="s">
        <v>129</v>
      </c>
      <c r="S25" s="90"/>
      <c r="T25" s="90"/>
      <c r="U25" s="90"/>
      <c r="V25" s="90"/>
      <c r="W25" s="90"/>
      <c r="X25" s="90"/>
      <c r="Y25" s="90" t="s">
        <v>226</v>
      </c>
      <c r="Z25" s="90"/>
      <c r="AA25" s="90" t="s">
        <v>240</v>
      </c>
      <c r="AB25" s="90" t="s">
        <v>240</v>
      </c>
      <c r="AC25" s="90" t="s">
        <v>240</v>
      </c>
      <c r="AD25" s="90" t="s">
        <v>240</v>
      </c>
      <c r="AE25" s="90"/>
      <c r="AF25" s="90"/>
      <c r="AG25" s="90"/>
      <c r="AH25" s="90"/>
      <c r="AI25" s="90" t="s">
        <v>279</v>
      </c>
      <c r="AJ25" s="90" t="s">
        <v>279</v>
      </c>
      <c r="AK25" s="90" t="s">
        <v>279</v>
      </c>
      <c r="AL25" s="90" t="s">
        <v>279</v>
      </c>
      <c r="AM25" s="90"/>
      <c r="AN25" s="90"/>
      <c r="AO25" s="90" t="s">
        <v>306</v>
      </c>
      <c r="AP25" s="90"/>
      <c r="AQ25" s="90" t="s">
        <v>313</v>
      </c>
      <c r="AR25" s="180" t="s">
        <v>313</v>
      </c>
      <c r="AS25" s="180" t="s">
        <v>313</v>
      </c>
      <c r="AT25" s="90"/>
      <c r="AU25" s="90"/>
      <c r="AV25" s="90"/>
      <c r="AW25" s="90"/>
      <c r="AX25" s="90"/>
      <c r="AY25" s="90"/>
      <c r="AZ25" s="90"/>
      <c r="BA25" s="90"/>
      <c r="BB25" s="90" t="s">
        <v>337</v>
      </c>
      <c r="BC25" s="180" t="s">
        <v>337</v>
      </c>
      <c r="BD25" s="180" t="s">
        <v>337</v>
      </c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</row>
    <row r="26" spans="1:142" s="95" customFormat="1" x14ac:dyDescent="0.3">
      <c r="A26" s="105" t="s">
        <v>100</v>
      </c>
      <c r="B26" s="142" t="s">
        <v>131</v>
      </c>
      <c r="C26" s="101" t="s">
        <v>131</v>
      </c>
      <c r="D26" s="101" t="s">
        <v>131</v>
      </c>
      <c r="E26" s="101" t="s">
        <v>131</v>
      </c>
      <c r="F26" s="95" t="s">
        <v>102</v>
      </c>
      <c r="G26" s="101" t="s">
        <v>271</v>
      </c>
      <c r="H26" s="101" t="s">
        <v>102</v>
      </c>
      <c r="I26" s="101" t="s">
        <v>102</v>
      </c>
      <c r="J26" s="101" t="s">
        <v>102</v>
      </c>
      <c r="K26" s="101" t="s">
        <v>102</v>
      </c>
      <c r="L26" s="101" t="s">
        <v>102</v>
      </c>
      <c r="M26" s="101" t="s">
        <v>102</v>
      </c>
      <c r="N26" s="101" t="s">
        <v>102</v>
      </c>
      <c r="O26" s="101" t="s">
        <v>101</v>
      </c>
      <c r="P26" s="101" t="s">
        <v>131</v>
      </c>
      <c r="Q26" s="101" t="s">
        <v>101</v>
      </c>
      <c r="R26" s="101" t="s">
        <v>131</v>
      </c>
      <c r="S26" s="101" t="s">
        <v>35</v>
      </c>
      <c r="T26" s="101" t="s">
        <v>271</v>
      </c>
      <c r="U26" s="101" t="s">
        <v>271</v>
      </c>
      <c r="V26" s="101" t="s">
        <v>35</v>
      </c>
      <c r="W26" s="101" t="s">
        <v>35</v>
      </c>
      <c r="X26" s="101" t="s">
        <v>271</v>
      </c>
      <c r="Y26" s="101" t="s">
        <v>131</v>
      </c>
      <c r="Z26" s="101" t="s">
        <v>131</v>
      </c>
      <c r="AA26" s="101" t="s">
        <v>131</v>
      </c>
      <c r="AB26" s="101" t="s">
        <v>131</v>
      </c>
      <c r="AC26" s="101" t="s">
        <v>131</v>
      </c>
      <c r="AD26" s="101" t="s">
        <v>131</v>
      </c>
      <c r="AE26" s="101" t="s">
        <v>131</v>
      </c>
      <c r="AF26" s="101" t="s">
        <v>35</v>
      </c>
      <c r="AG26" s="101" t="s">
        <v>35</v>
      </c>
      <c r="AH26" s="101" t="s">
        <v>35</v>
      </c>
      <c r="AI26" s="101" t="s">
        <v>131</v>
      </c>
      <c r="AJ26" s="101" t="s">
        <v>131</v>
      </c>
      <c r="AK26" s="101" t="s">
        <v>131</v>
      </c>
      <c r="AL26" s="101" t="s">
        <v>131</v>
      </c>
      <c r="AM26" s="101" t="s">
        <v>35</v>
      </c>
      <c r="AN26" s="101" t="s">
        <v>35</v>
      </c>
      <c r="AO26" s="101" t="s">
        <v>35</v>
      </c>
      <c r="AP26" s="101" t="s">
        <v>35</v>
      </c>
      <c r="AQ26" s="101" t="s">
        <v>35</v>
      </c>
      <c r="AR26" s="178" t="s">
        <v>131</v>
      </c>
      <c r="AS26" s="178" t="s">
        <v>131</v>
      </c>
      <c r="AT26" s="101" t="s">
        <v>102</v>
      </c>
      <c r="AU26" s="101" t="s">
        <v>102</v>
      </c>
      <c r="AV26" s="101" t="s">
        <v>102</v>
      </c>
      <c r="AW26" s="101" t="s">
        <v>102</v>
      </c>
      <c r="AX26" s="101"/>
      <c r="AY26" s="101"/>
      <c r="AZ26" s="95" t="s">
        <v>102</v>
      </c>
      <c r="BA26" s="95" t="s">
        <v>102</v>
      </c>
      <c r="BB26" s="101" t="s">
        <v>35</v>
      </c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</row>
    <row r="27" spans="1:142" x14ac:dyDescent="0.3">
      <c r="E27" s="67"/>
      <c r="G27" s="67"/>
      <c r="AS27" s="51"/>
    </row>
    <row r="28" spans="1:142" s="58" customFormat="1" x14ac:dyDescent="0.3">
      <c r="A28" s="58" t="s">
        <v>118</v>
      </c>
      <c r="B28" s="58">
        <v>1</v>
      </c>
      <c r="C28" s="58">
        <v>2</v>
      </c>
      <c r="D28" s="58">
        <v>3</v>
      </c>
      <c r="E28" s="58">
        <v>4</v>
      </c>
      <c r="F28" s="58">
        <v>5</v>
      </c>
      <c r="G28" s="58">
        <v>6</v>
      </c>
      <c r="H28" s="58">
        <v>7</v>
      </c>
      <c r="I28" s="58">
        <v>8</v>
      </c>
      <c r="J28" s="58">
        <v>9</v>
      </c>
      <c r="K28" s="58">
        <v>10</v>
      </c>
      <c r="L28" s="58">
        <v>11</v>
      </c>
      <c r="M28" s="58">
        <v>12</v>
      </c>
      <c r="N28" s="58">
        <v>13</v>
      </c>
      <c r="O28" s="58">
        <v>14</v>
      </c>
      <c r="P28" s="58">
        <v>15</v>
      </c>
      <c r="Q28" s="58">
        <v>16</v>
      </c>
      <c r="R28" s="58">
        <v>17</v>
      </c>
      <c r="S28" s="58">
        <v>18</v>
      </c>
      <c r="T28" s="58">
        <v>19</v>
      </c>
      <c r="U28" s="58">
        <v>20</v>
      </c>
      <c r="V28" s="58">
        <v>21</v>
      </c>
      <c r="W28" s="58">
        <v>22</v>
      </c>
      <c r="X28" s="58">
        <v>23</v>
      </c>
      <c r="Y28" s="58">
        <v>24</v>
      </c>
      <c r="Z28" s="58">
        <v>25</v>
      </c>
      <c r="AA28" s="58">
        <v>26</v>
      </c>
      <c r="AB28" s="58">
        <v>27</v>
      </c>
      <c r="AC28" s="58">
        <v>28</v>
      </c>
      <c r="AD28" s="58">
        <v>29</v>
      </c>
      <c r="AE28" s="58">
        <v>30</v>
      </c>
      <c r="AF28" s="58">
        <v>31</v>
      </c>
      <c r="AG28" s="58">
        <v>32</v>
      </c>
      <c r="AH28" s="58">
        <v>33</v>
      </c>
      <c r="AI28" s="58">
        <v>34</v>
      </c>
      <c r="AJ28" s="58">
        <v>35</v>
      </c>
      <c r="AK28" s="58">
        <v>36</v>
      </c>
      <c r="AL28" s="58">
        <v>37</v>
      </c>
      <c r="AM28" s="58">
        <v>38</v>
      </c>
      <c r="AN28" s="58">
        <v>39</v>
      </c>
      <c r="AO28" s="58">
        <v>40</v>
      </c>
      <c r="AP28" s="58">
        <v>41</v>
      </c>
      <c r="AQ28" s="58">
        <v>42</v>
      </c>
      <c r="AR28" s="58">
        <v>43</v>
      </c>
      <c r="AS28" s="62">
        <v>44</v>
      </c>
      <c r="AT28" s="58">
        <v>45</v>
      </c>
      <c r="AU28" s="58">
        <v>46</v>
      </c>
      <c r="AV28" s="58">
        <v>47</v>
      </c>
      <c r="AW28" s="58">
        <v>48</v>
      </c>
      <c r="AX28" s="58">
        <v>49</v>
      </c>
      <c r="AY28" s="58">
        <v>50</v>
      </c>
      <c r="AZ28" s="58">
        <v>51</v>
      </c>
      <c r="BA28" s="58">
        <v>52</v>
      </c>
      <c r="BB28" s="58">
        <v>53</v>
      </c>
      <c r="BC28" s="58">
        <v>54</v>
      </c>
      <c r="BD28" s="58">
        <v>55</v>
      </c>
      <c r="BE28" s="58">
        <v>56</v>
      </c>
      <c r="BF28" s="58">
        <v>57</v>
      </c>
      <c r="BG28" s="58">
        <v>58</v>
      </c>
      <c r="BH28" s="58">
        <v>59</v>
      </c>
      <c r="BI28" s="58">
        <v>60</v>
      </c>
      <c r="BJ28" s="58">
        <v>61</v>
      </c>
      <c r="BK28" s="58">
        <v>62</v>
      </c>
      <c r="BL28" s="58">
        <v>63</v>
      </c>
      <c r="BM28" s="58">
        <v>64</v>
      </c>
      <c r="BN28" s="58">
        <v>65</v>
      </c>
      <c r="BO28" s="58">
        <v>66</v>
      </c>
      <c r="BP28" s="58">
        <v>67</v>
      </c>
      <c r="BQ28" s="58">
        <v>68</v>
      </c>
      <c r="BR28" s="58">
        <v>69</v>
      </c>
      <c r="BS28" s="58">
        <v>70</v>
      </c>
      <c r="BT28" s="58">
        <v>71</v>
      </c>
      <c r="BU28" s="58">
        <v>72</v>
      </c>
      <c r="BV28" s="58">
        <v>73</v>
      </c>
      <c r="BW28" s="58">
        <v>74</v>
      </c>
      <c r="BX28" s="58">
        <v>75</v>
      </c>
      <c r="BY28" s="58">
        <v>76</v>
      </c>
      <c r="BZ28" s="58">
        <v>77</v>
      </c>
      <c r="CA28" s="58">
        <v>78</v>
      </c>
      <c r="CB28" s="58">
        <v>79</v>
      </c>
      <c r="CC28" s="58">
        <v>80</v>
      </c>
      <c r="CD28" s="58">
        <v>81</v>
      </c>
      <c r="CE28" s="58">
        <v>82</v>
      </c>
      <c r="CF28" s="58">
        <v>83</v>
      </c>
      <c r="CG28" s="58">
        <v>84</v>
      </c>
      <c r="CH28" s="58">
        <v>85</v>
      </c>
      <c r="CI28" s="58">
        <v>86</v>
      </c>
      <c r="CJ28" s="58">
        <v>87</v>
      </c>
      <c r="CK28" s="58">
        <v>88</v>
      </c>
      <c r="CL28" s="58">
        <v>89</v>
      </c>
      <c r="CM28" s="58">
        <v>90</v>
      </c>
      <c r="CN28" s="58">
        <v>91</v>
      </c>
      <c r="CO28" s="58">
        <v>92</v>
      </c>
      <c r="CP28" s="58">
        <v>93</v>
      </c>
      <c r="CQ28" s="58">
        <v>94</v>
      </c>
      <c r="CR28" s="58">
        <v>95</v>
      </c>
      <c r="CS28" s="58">
        <v>96</v>
      </c>
      <c r="CT28" s="58">
        <v>97</v>
      </c>
      <c r="CU28" s="58">
        <v>98</v>
      </c>
      <c r="CV28" s="58">
        <v>99</v>
      </c>
      <c r="CW28" s="58">
        <v>100</v>
      </c>
      <c r="CX28" s="58">
        <v>101</v>
      </c>
      <c r="CY28" s="58">
        <v>102</v>
      </c>
      <c r="CZ28" s="58">
        <v>103</v>
      </c>
      <c r="DA28" s="58">
        <v>104</v>
      </c>
      <c r="DB28" s="58">
        <v>105</v>
      </c>
      <c r="DC28" s="58">
        <v>106</v>
      </c>
      <c r="DD28" s="58">
        <v>107</v>
      </c>
      <c r="DE28" s="58">
        <v>108</v>
      </c>
      <c r="DF28" s="58">
        <v>109</v>
      </c>
      <c r="DG28" s="58">
        <v>110</v>
      </c>
      <c r="DH28" s="58">
        <v>111</v>
      </c>
      <c r="DI28" s="58">
        <v>112</v>
      </c>
      <c r="DJ28" s="58">
        <v>113</v>
      </c>
      <c r="DK28" s="58">
        <v>114</v>
      </c>
      <c r="DL28" s="58">
        <v>115</v>
      </c>
      <c r="DM28" s="58">
        <v>116</v>
      </c>
      <c r="DN28" s="58">
        <v>117</v>
      </c>
      <c r="DO28" s="58">
        <v>118</v>
      </c>
      <c r="DP28" s="58">
        <v>119</v>
      </c>
      <c r="DQ28" s="58">
        <v>120</v>
      </c>
      <c r="DR28" s="58">
        <v>121</v>
      </c>
      <c r="DS28" s="58">
        <v>122</v>
      </c>
      <c r="DT28" s="58">
        <v>123</v>
      </c>
      <c r="DU28" s="58">
        <v>124</v>
      </c>
      <c r="DV28" s="58">
        <v>125</v>
      </c>
      <c r="DW28" s="58">
        <v>126</v>
      </c>
      <c r="DX28" s="58">
        <v>127</v>
      </c>
      <c r="DY28" s="58">
        <v>128</v>
      </c>
      <c r="DZ28" s="58">
        <v>129</v>
      </c>
      <c r="EA28" s="58">
        <v>130</v>
      </c>
      <c r="EB28" s="58">
        <v>131</v>
      </c>
      <c r="EC28" s="58">
        <v>132</v>
      </c>
      <c r="ED28" s="58">
        <v>133</v>
      </c>
      <c r="EE28" s="58">
        <v>134</v>
      </c>
      <c r="EF28" s="58">
        <v>135</v>
      </c>
      <c r="EG28" s="58">
        <v>136</v>
      </c>
      <c r="EH28" s="58">
        <v>137</v>
      </c>
      <c r="EI28" s="58">
        <v>138</v>
      </c>
      <c r="EJ28" s="58">
        <v>139</v>
      </c>
      <c r="EK28" s="58">
        <v>140</v>
      </c>
      <c r="EL28" s="58">
        <v>141</v>
      </c>
    </row>
    <row r="29" spans="1:142" x14ac:dyDescent="0.3">
      <c r="D29" s="67"/>
      <c r="E29" s="68"/>
      <c r="G29" s="67"/>
    </row>
    <row r="30" spans="1:142" x14ac:dyDescent="0.3">
      <c r="D30" s="67"/>
      <c r="E30" s="68"/>
      <c r="G30" s="67"/>
    </row>
    <row r="31" spans="1:142" x14ac:dyDescent="0.3">
      <c r="D31" s="67"/>
      <c r="E31" s="67"/>
      <c r="G31" s="67"/>
    </row>
    <row r="32" spans="1:142" x14ac:dyDescent="0.3">
      <c r="D32" s="67"/>
      <c r="E32" s="68"/>
      <c r="G32" s="67"/>
    </row>
    <row r="33" spans="4:7" x14ac:dyDescent="0.3">
      <c r="E33" s="68"/>
      <c r="G33" s="67"/>
    </row>
    <row r="34" spans="4:7" x14ac:dyDescent="0.3">
      <c r="D34" s="67"/>
      <c r="E34" s="67"/>
      <c r="G34" s="68"/>
    </row>
    <row r="35" spans="4:7" x14ac:dyDescent="0.3">
      <c r="D35" s="67"/>
      <c r="E35" s="67"/>
      <c r="G35" s="68"/>
    </row>
    <row r="36" spans="4:7" x14ac:dyDescent="0.3">
      <c r="D36" s="67"/>
      <c r="E36" s="67"/>
      <c r="G36" s="67"/>
    </row>
    <row r="37" spans="4:7" x14ac:dyDescent="0.3">
      <c r="D37" s="67"/>
      <c r="E37" s="67"/>
      <c r="G37" s="67"/>
    </row>
    <row r="38" spans="4:7" x14ac:dyDescent="0.3">
      <c r="D38" s="67"/>
      <c r="E38" s="67"/>
      <c r="G38" s="67"/>
    </row>
    <row r="39" spans="4:7" x14ac:dyDescent="0.3">
      <c r="D39" s="67"/>
      <c r="E39" s="67"/>
      <c r="G39" s="68"/>
    </row>
  </sheetData>
  <phoneticPr fontId="0" type="noConversion"/>
  <pageMargins left="0.5" right="0.5" top="1" bottom="1" header="0.5" footer="0.5"/>
  <pageSetup scale="60" fitToWidth="5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tabSelected="1" view="pageBreakPreview" zoomScale="60" zoomScaleNormal="7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L34" sqref="L34"/>
    </sheetView>
  </sheetViews>
  <sheetFormatPr defaultColWidth="9.109375" defaultRowHeight="13.2" x14ac:dyDescent="0.25"/>
  <cols>
    <col min="1" max="1" width="6.88671875" style="39" customWidth="1"/>
    <col min="2" max="2" width="41.33203125" style="39" customWidth="1"/>
    <col min="3" max="4" width="14.6640625" style="39" customWidth="1"/>
    <col min="5" max="5" width="18.44140625" style="39" customWidth="1"/>
    <col min="6" max="6" width="16.5546875" style="39" customWidth="1"/>
    <col min="7" max="7" width="16.88671875" style="39" customWidth="1"/>
    <col min="8" max="8" width="17.5546875" style="39" customWidth="1"/>
    <col min="9" max="11" width="14.6640625" style="39" customWidth="1"/>
    <col min="12" max="12" width="17.5546875" style="39" customWidth="1"/>
    <col min="13" max="13" width="14.6640625" style="39" customWidth="1"/>
    <col min="14" max="14" width="16.5546875" style="39" customWidth="1"/>
    <col min="15" max="32" width="14.6640625" style="39" customWidth="1"/>
    <col min="33" max="33" width="15.109375" style="39" customWidth="1"/>
    <col min="34" max="42" width="15.6640625" style="39" customWidth="1"/>
    <col min="43" max="16384" width="9.109375" style="39"/>
  </cols>
  <sheetData>
    <row r="1" spans="1:42" ht="17.399999999999999" x14ac:dyDescent="0.3">
      <c r="A1" s="38" t="s">
        <v>4</v>
      </c>
      <c r="B1" s="38"/>
      <c r="C1" s="38"/>
      <c r="D1" s="207">
        <f ca="1">NOW()</f>
        <v>37272.620283101853</v>
      </c>
      <c r="E1" s="20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42" ht="15" x14ac:dyDescent="0.2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42" ht="16.2" thickBot="1" x14ac:dyDescent="0.35">
      <c r="A3" s="40"/>
      <c r="B3" s="41"/>
      <c r="C3" s="208" t="s">
        <v>280</v>
      </c>
      <c r="D3" s="208"/>
      <c r="E3" s="208"/>
      <c r="F3" s="208"/>
      <c r="G3" s="208"/>
      <c r="H3" s="209" t="s">
        <v>50</v>
      </c>
      <c r="I3" s="209"/>
      <c r="J3" s="209"/>
      <c r="K3" s="209"/>
      <c r="L3" s="209"/>
      <c r="M3" s="209"/>
      <c r="N3" s="210" t="s">
        <v>267</v>
      </c>
      <c r="O3" s="210"/>
      <c r="P3" s="210"/>
      <c r="Q3" s="210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3"/>
      <c r="AF3" s="41"/>
      <c r="AG3" s="41"/>
    </row>
    <row r="4" spans="1:42" ht="31.8" thickBot="1" x14ac:dyDescent="0.35">
      <c r="A4" s="44"/>
      <c r="B4" s="45"/>
      <c r="C4" s="47" t="s">
        <v>1</v>
      </c>
      <c r="D4" s="47" t="s">
        <v>0</v>
      </c>
      <c r="E4" s="47" t="s">
        <v>2</v>
      </c>
      <c r="F4" s="47" t="s">
        <v>3</v>
      </c>
      <c r="G4" s="22" t="s">
        <v>40</v>
      </c>
      <c r="H4" s="47" t="s">
        <v>41</v>
      </c>
      <c r="I4" s="47" t="s">
        <v>42</v>
      </c>
      <c r="J4" s="47" t="s">
        <v>43</v>
      </c>
      <c r="K4" s="47" t="s">
        <v>44</v>
      </c>
      <c r="L4" s="47" t="s">
        <v>45</v>
      </c>
      <c r="M4" s="23">
        <v>37258</v>
      </c>
      <c r="N4" s="154" t="s">
        <v>266</v>
      </c>
      <c r="O4" s="47" t="s">
        <v>263</v>
      </c>
      <c r="P4" s="47" t="s">
        <v>264</v>
      </c>
      <c r="Q4" s="155" t="s">
        <v>265</v>
      </c>
      <c r="R4" s="24">
        <v>37315</v>
      </c>
      <c r="S4" s="25">
        <v>37346</v>
      </c>
      <c r="T4" s="26" t="s">
        <v>46</v>
      </c>
      <c r="U4" s="27">
        <v>37376</v>
      </c>
      <c r="V4" s="28">
        <v>37407</v>
      </c>
      <c r="W4" s="28">
        <v>37437</v>
      </c>
      <c r="X4" s="29" t="s">
        <v>47</v>
      </c>
      <c r="Y4" s="28">
        <v>37468</v>
      </c>
      <c r="Z4" s="28">
        <v>37499</v>
      </c>
      <c r="AA4" s="28">
        <v>37529</v>
      </c>
      <c r="AB4" s="29" t="s">
        <v>48</v>
      </c>
      <c r="AC4" s="28">
        <v>37560</v>
      </c>
      <c r="AD4" s="28">
        <v>37590</v>
      </c>
      <c r="AE4" s="28">
        <v>37621</v>
      </c>
      <c r="AF4" s="29" t="s">
        <v>48</v>
      </c>
      <c r="AG4" s="106" t="s">
        <v>49</v>
      </c>
      <c r="AH4" s="23">
        <v>37652</v>
      </c>
      <c r="AI4" s="24">
        <v>37680</v>
      </c>
      <c r="AJ4" s="24">
        <v>37711</v>
      </c>
      <c r="AK4" s="29" t="s">
        <v>142</v>
      </c>
      <c r="AL4" s="24">
        <v>37741</v>
      </c>
      <c r="AM4" s="24">
        <v>37772</v>
      </c>
      <c r="AN4" s="24">
        <v>37802</v>
      </c>
      <c r="AO4" s="29" t="s">
        <v>143</v>
      </c>
      <c r="AP4" s="109" t="s">
        <v>144</v>
      </c>
    </row>
    <row r="5" spans="1:42" ht="15.6" x14ac:dyDescent="0.3">
      <c r="A5" s="36" t="s">
        <v>168</v>
      </c>
      <c r="B5" s="37"/>
      <c r="C5" s="48"/>
      <c r="D5" s="48"/>
      <c r="E5" s="48"/>
      <c r="F5" s="48"/>
      <c r="G5" s="30"/>
      <c r="H5" s="48"/>
      <c r="I5" s="48"/>
      <c r="J5" s="48"/>
      <c r="K5" s="48"/>
      <c r="L5" s="48"/>
      <c r="M5" s="7"/>
      <c r="N5" s="156"/>
      <c r="O5" s="48"/>
      <c r="P5" s="48"/>
      <c r="Q5" s="157"/>
      <c r="R5" s="8"/>
      <c r="S5" s="110"/>
      <c r="T5" s="11"/>
      <c r="U5" s="7"/>
      <c r="V5" s="8"/>
      <c r="W5" s="116"/>
      <c r="X5" s="114"/>
      <c r="Y5" s="8"/>
      <c r="Z5" s="8"/>
      <c r="AA5" s="8"/>
      <c r="AB5" s="17"/>
      <c r="AC5" s="8"/>
      <c r="AD5" s="8"/>
      <c r="AE5" s="9"/>
      <c r="AF5" s="14"/>
      <c r="AG5" s="19"/>
      <c r="AH5" s="1"/>
      <c r="AI5" s="2"/>
      <c r="AJ5" s="10"/>
      <c r="AK5" s="14"/>
      <c r="AL5" s="8"/>
      <c r="AM5" s="8"/>
      <c r="AN5" s="8"/>
      <c r="AO5" s="17"/>
      <c r="AP5" s="19"/>
    </row>
    <row r="6" spans="1:42" ht="15.6" x14ac:dyDescent="0.3">
      <c r="A6" s="36"/>
      <c r="B6" s="37" t="s">
        <v>11</v>
      </c>
      <c r="C6" s="49"/>
      <c r="D6" s="48">
        <v>4000</v>
      </c>
      <c r="E6" s="48"/>
      <c r="F6" s="48"/>
      <c r="G6" s="30">
        <f>SUM(C6:F6)</f>
        <v>4000</v>
      </c>
      <c r="H6" s="49"/>
      <c r="I6" s="48">
        <v>4000</v>
      </c>
      <c r="J6" s="48"/>
      <c r="K6" s="48"/>
      <c r="L6" s="48"/>
      <c r="M6" s="1">
        <f>SUM(H6:L6)</f>
        <v>4000</v>
      </c>
      <c r="N6" s="158"/>
      <c r="O6" s="48">
        <v>4000</v>
      </c>
      <c r="P6" s="48"/>
      <c r="Q6" s="157"/>
      <c r="R6" s="2">
        <f>SUM(N6:Q6)</f>
        <v>4000</v>
      </c>
      <c r="S6" s="3">
        <v>2000</v>
      </c>
      <c r="T6" s="12">
        <f>SUM(M6:S6)</f>
        <v>14000</v>
      </c>
      <c r="U6" s="1">
        <v>2000</v>
      </c>
      <c r="V6" s="2">
        <v>2000</v>
      </c>
      <c r="W6" s="117">
        <v>2000</v>
      </c>
      <c r="X6" s="115">
        <f>SUM(U6:W6)</f>
        <v>6000</v>
      </c>
      <c r="Y6" s="10">
        <v>2000</v>
      </c>
      <c r="Z6" s="10">
        <v>2000</v>
      </c>
      <c r="AA6" s="10">
        <v>2000</v>
      </c>
      <c r="AB6" s="21">
        <f>SUM(Y6:AA6)</f>
        <v>6000</v>
      </c>
      <c r="AC6" s="10">
        <v>2000</v>
      </c>
      <c r="AD6" s="10">
        <v>2000</v>
      </c>
      <c r="AE6" s="10">
        <v>2000</v>
      </c>
      <c r="AF6" s="15">
        <f>SUM(AC6:AE6)</f>
        <v>6000</v>
      </c>
      <c r="AG6" s="20">
        <f>AF6+AB6+X6+T6</f>
        <v>32000</v>
      </c>
      <c r="AH6" s="1">
        <v>2000</v>
      </c>
      <c r="AI6" s="2">
        <v>2000</v>
      </c>
      <c r="AJ6" s="10">
        <v>2000</v>
      </c>
      <c r="AK6" s="15">
        <f>SUM(AH6:AJ6)</f>
        <v>6000</v>
      </c>
      <c r="AL6" s="10">
        <v>2000</v>
      </c>
      <c r="AM6" s="10">
        <v>2000</v>
      </c>
      <c r="AN6" s="10">
        <v>2000</v>
      </c>
      <c r="AO6" s="21">
        <f>SUM(AL6:AN6)</f>
        <v>6000</v>
      </c>
      <c r="AP6" s="20">
        <f>AO6+AK6</f>
        <v>12000</v>
      </c>
    </row>
    <row r="7" spans="1:42" ht="15.6" x14ac:dyDescent="0.3">
      <c r="A7" s="36"/>
      <c r="B7" s="37" t="s">
        <v>6</v>
      </c>
      <c r="C7" s="48"/>
      <c r="D7" s="48"/>
      <c r="E7" s="41"/>
      <c r="F7" s="48">
        <v>72.69</v>
      </c>
      <c r="G7" s="30">
        <f>SUM(C7:F7)</f>
        <v>72.69</v>
      </c>
      <c r="H7" s="48">
        <v>46.51</v>
      </c>
      <c r="I7" s="48"/>
      <c r="J7" s="127">
        <v>90.77</v>
      </c>
      <c r="K7" s="48"/>
      <c r="L7" s="48"/>
      <c r="M7" s="1">
        <f t="shared" ref="M7:M27" si="0">SUM(H7:L7)</f>
        <v>137.28</v>
      </c>
      <c r="N7" s="156">
        <v>46.51</v>
      </c>
      <c r="O7" s="48"/>
      <c r="P7" s="48">
        <v>100</v>
      </c>
      <c r="Q7" s="157"/>
      <c r="R7" s="2">
        <f t="shared" ref="R7:R40" si="1">SUM(N7:Q7)</f>
        <v>146.51</v>
      </c>
      <c r="S7" s="3">
        <v>750</v>
      </c>
      <c r="T7" s="12">
        <f t="shared" ref="T7:T39" si="2">SUM(M7:S7)</f>
        <v>1180.3</v>
      </c>
      <c r="U7" s="1">
        <v>750</v>
      </c>
      <c r="V7" s="2">
        <v>750</v>
      </c>
      <c r="W7" s="3">
        <v>750</v>
      </c>
      <c r="X7" s="115">
        <f t="shared" ref="X7:X39" si="3">SUM(U7:W7)</f>
        <v>2250</v>
      </c>
      <c r="Y7" s="2">
        <v>750</v>
      </c>
      <c r="Z7" s="2">
        <v>750</v>
      </c>
      <c r="AA7" s="2">
        <v>750</v>
      </c>
      <c r="AB7" s="21">
        <f t="shared" ref="AB7:AB30" si="4">SUM(Y7:AA7)</f>
        <v>2250</v>
      </c>
      <c r="AC7" s="2">
        <v>750</v>
      </c>
      <c r="AD7" s="2">
        <v>750</v>
      </c>
      <c r="AE7" s="2"/>
      <c r="AF7" s="15">
        <f t="shared" ref="AF7:AF39" si="5">SUM(AC7:AE7)</f>
        <v>1500</v>
      </c>
      <c r="AG7" s="20">
        <f t="shared" ref="AG7:AG39" si="6">AF7+AB7+X7+T7</f>
        <v>7180.3</v>
      </c>
      <c r="AH7" s="1">
        <v>750</v>
      </c>
      <c r="AI7" s="2">
        <v>750</v>
      </c>
      <c r="AJ7" s="2">
        <v>750</v>
      </c>
      <c r="AK7" s="15">
        <f t="shared" ref="AK7:AK18" si="7">SUM(AH7:AJ7)</f>
        <v>2250</v>
      </c>
      <c r="AL7" s="2">
        <v>750</v>
      </c>
      <c r="AM7" s="2">
        <v>750</v>
      </c>
      <c r="AN7" s="2">
        <v>750</v>
      </c>
      <c r="AO7" s="21">
        <f t="shared" ref="AO7:AO18" si="8">SUM(AL7:AN7)</f>
        <v>2250</v>
      </c>
      <c r="AP7" s="20">
        <f t="shared" ref="AP7:AP39" si="9">AO7+AK7</f>
        <v>4500</v>
      </c>
    </row>
    <row r="8" spans="1:42" ht="15.6" x14ac:dyDescent="0.3">
      <c r="A8" s="36"/>
      <c r="B8" s="37" t="s">
        <v>8</v>
      </c>
      <c r="C8" s="48"/>
      <c r="D8" s="48"/>
      <c r="E8" s="48"/>
      <c r="F8" s="48"/>
      <c r="G8" s="30">
        <f t="shared" ref="G8:G35" si="10">SUM(C8:F8)</f>
        <v>0</v>
      </c>
      <c r="H8" s="48"/>
      <c r="I8" s="48"/>
      <c r="J8" s="48"/>
      <c r="K8" s="48">
        <v>2700</v>
      </c>
      <c r="L8" s="48"/>
      <c r="M8" s="1">
        <f t="shared" si="0"/>
        <v>2700</v>
      </c>
      <c r="N8" s="156"/>
      <c r="O8" s="48"/>
      <c r="P8" s="48"/>
      <c r="Q8" s="157">
        <v>2700</v>
      </c>
      <c r="R8" s="2">
        <f t="shared" si="1"/>
        <v>2700</v>
      </c>
      <c r="S8" s="3">
        <v>2700</v>
      </c>
      <c r="T8" s="12">
        <f t="shared" si="2"/>
        <v>10800</v>
      </c>
      <c r="U8" s="1">
        <v>2700</v>
      </c>
      <c r="V8" s="2">
        <v>2700</v>
      </c>
      <c r="W8" s="3">
        <v>2700</v>
      </c>
      <c r="X8" s="115">
        <f t="shared" si="3"/>
        <v>8100</v>
      </c>
      <c r="Y8" s="2">
        <v>2700</v>
      </c>
      <c r="Z8" s="2">
        <v>2700</v>
      </c>
      <c r="AA8" s="2">
        <v>2700</v>
      </c>
      <c r="AB8" s="21">
        <f t="shared" si="4"/>
        <v>8100</v>
      </c>
      <c r="AC8" s="2">
        <v>2700</v>
      </c>
      <c r="AD8" s="2">
        <v>2700</v>
      </c>
      <c r="AE8" s="2"/>
      <c r="AF8" s="15">
        <f t="shared" si="5"/>
        <v>5400</v>
      </c>
      <c r="AG8" s="20">
        <f t="shared" si="6"/>
        <v>32400</v>
      </c>
      <c r="AH8" s="1">
        <v>2700</v>
      </c>
      <c r="AI8" s="2">
        <v>2700</v>
      </c>
      <c r="AJ8" s="2">
        <v>2700</v>
      </c>
      <c r="AK8" s="15">
        <f t="shared" si="7"/>
        <v>8100</v>
      </c>
      <c r="AL8" s="2">
        <v>2700</v>
      </c>
      <c r="AM8" s="2">
        <v>2700</v>
      </c>
      <c r="AN8" s="2">
        <v>2700</v>
      </c>
      <c r="AO8" s="21">
        <f t="shared" si="8"/>
        <v>8100</v>
      </c>
      <c r="AP8" s="20">
        <f t="shared" si="9"/>
        <v>16200</v>
      </c>
    </row>
    <row r="9" spans="1:42" ht="15.6" x14ac:dyDescent="0.3">
      <c r="A9" s="36"/>
      <c r="B9" s="37" t="s">
        <v>18</v>
      </c>
      <c r="C9" s="48"/>
      <c r="D9" s="48"/>
      <c r="E9" s="48"/>
      <c r="F9" s="48"/>
      <c r="G9" s="30">
        <f t="shared" si="10"/>
        <v>0</v>
      </c>
      <c r="H9" s="48"/>
      <c r="I9" s="48"/>
      <c r="J9" s="48"/>
      <c r="K9" s="48"/>
      <c r="L9" s="48"/>
      <c r="M9" s="1">
        <v>5300</v>
      </c>
      <c r="N9" s="156"/>
      <c r="O9" s="48"/>
      <c r="P9" s="48"/>
      <c r="Q9" s="157"/>
      <c r="R9" s="2">
        <f t="shared" si="1"/>
        <v>0</v>
      </c>
      <c r="S9" s="3"/>
      <c r="T9" s="12">
        <f t="shared" si="2"/>
        <v>5300</v>
      </c>
      <c r="U9" s="1">
        <v>5300</v>
      </c>
      <c r="V9" s="2"/>
      <c r="W9" s="3"/>
      <c r="X9" s="115">
        <f t="shared" si="3"/>
        <v>5300</v>
      </c>
      <c r="Y9" s="2">
        <v>5300</v>
      </c>
      <c r="Z9" s="2"/>
      <c r="AA9" s="2"/>
      <c r="AB9" s="21">
        <f t="shared" si="4"/>
        <v>5300</v>
      </c>
      <c r="AC9" s="2">
        <v>5300</v>
      </c>
      <c r="AD9" s="2"/>
      <c r="AE9" s="2"/>
      <c r="AF9" s="15">
        <f t="shared" si="5"/>
        <v>5300</v>
      </c>
      <c r="AG9" s="20">
        <f t="shared" si="6"/>
        <v>21200</v>
      </c>
      <c r="AH9" s="1">
        <v>5300</v>
      </c>
      <c r="AI9" s="2"/>
      <c r="AJ9" s="2"/>
      <c r="AK9" s="15">
        <f t="shared" si="7"/>
        <v>5300</v>
      </c>
      <c r="AL9" s="2">
        <v>5300</v>
      </c>
      <c r="AM9" s="2"/>
      <c r="AN9" s="2"/>
      <c r="AO9" s="21">
        <f t="shared" si="8"/>
        <v>5300</v>
      </c>
      <c r="AP9" s="20">
        <f t="shared" si="9"/>
        <v>10600</v>
      </c>
    </row>
    <row r="10" spans="1:42" ht="15.6" x14ac:dyDescent="0.3">
      <c r="A10" s="36"/>
      <c r="B10" s="37" t="s">
        <v>9</v>
      </c>
      <c r="C10" s="48"/>
      <c r="D10" s="48"/>
      <c r="E10" s="48"/>
      <c r="F10" s="48"/>
      <c r="G10" s="30">
        <f t="shared" si="10"/>
        <v>0</v>
      </c>
      <c r="H10" s="48"/>
      <c r="I10" s="48"/>
      <c r="J10" s="48"/>
      <c r="K10" s="48">
        <v>4000</v>
      </c>
      <c r="L10" s="48"/>
      <c r="M10" s="1">
        <f t="shared" si="0"/>
        <v>4000</v>
      </c>
      <c r="N10" s="156"/>
      <c r="O10" s="48"/>
      <c r="P10" s="48"/>
      <c r="Q10" s="157">
        <v>4000</v>
      </c>
      <c r="R10" s="2">
        <f t="shared" si="1"/>
        <v>4000</v>
      </c>
      <c r="S10" s="3">
        <v>4000</v>
      </c>
      <c r="T10" s="12">
        <f t="shared" si="2"/>
        <v>16000</v>
      </c>
      <c r="U10" s="1">
        <v>4000</v>
      </c>
      <c r="V10" s="2">
        <v>4000</v>
      </c>
      <c r="W10" s="3">
        <v>4000</v>
      </c>
      <c r="X10" s="115">
        <f t="shared" si="3"/>
        <v>12000</v>
      </c>
      <c r="Y10" s="2">
        <v>4000</v>
      </c>
      <c r="Z10" s="2">
        <v>4000</v>
      </c>
      <c r="AA10" s="2">
        <v>4000</v>
      </c>
      <c r="AB10" s="21">
        <f t="shared" si="4"/>
        <v>12000</v>
      </c>
      <c r="AC10" s="2">
        <v>4000</v>
      </c>
      <c r="AD10" s="2">
        <v>4000</v>
      </c>
      <c r="AE10" s="2">
        <v>4000</v>
      </c>
      <c r="AF10" s="15">
        <f t="shared" si="5"/>
        <v>12000</v>
      </c>
      <c r="AG10" s="20">
        <f t="shared" si="6"/>
        <v>52000</v>
      </c>
      <c r="AH10" s="1">
        <v>4000</v>
      </c>
      <c r="AI10" s="2">
        <v>4000</v>
      </c>
      <c r="AJ10" s="2">
        <v>4000</v>
      </c>
      <c r="AK10" s="15">
        <f t="shared" si="7"/>
        <v>12000</v>
      </c>
      <c r="AL10" s="2">
        <v>4000</v>
      </c>
      <c r="AM10" s="2">
        <v>4000</v>
      </c>
      <c r="AN10" s="2">
        <v>4000</v>
      </c>
      <c r="AO10" s="21">
        <f t="shared" si="8"/>
        <v>12000</v>
      </c>
      <c r="AP10" s="20">
        <f t="shared" si="9"/>
        <v>24000</v>
      </c>
    </row>
    <row r="11" spans="1:42" ht="15.6" x14ac:dyDescent="0.3">
      <c r="A11" s="36"/>
      <c r="B11" s="37" t="s">
        <v>7</v>
      </c>
      <c r="C11" s="48"/>
      <c r="D11" s="48"/>
      <c r="E11" s="48">
        <v>194.85</v>
      </c>
      <c r="F11" s="48"/>
      <c r="G11" s="30">
        <f t="shared" si="10"/>
        <v>194.85</v>
      </c>
      <c r="H11" s="48"/>
      <c r="I11" s="48"/>
      <c r="J11" s="127">
        <v>29.95</v>
      </c>
      <c r="K11" s="48"/>
      <c r="L11" s="48"/>
      <c r="M11" s="1">
        <f t="shared" si="0"/>
        <v>29.95</v>
      </c>
      <c r="N11" s="156"/>
      <c r="O11" s="48"/>
      <c r="P11" s="48">
        <v>194.85</v>
      </c>
      <c r="Q11" s="157"/>
      <c r="R11" s="2">
        <f t="shared" si="1"/>
        <v>194.85</v>
      </c>
      <c r="S11" s="3">
        <v>800</v>
      </c>
      <c r="T11" s="12">
        <f t="shared" si="2"/>
        <v>1219.6500000000001</v>
      </c>
      <c r="U11" s="1">
        <v>800</v>
      </c>
      <c r="V11" s="2">
        <v>800</v>
      </c>
      <c r="W11" s="3">
        <v>800</v>
      </c>
      <c r="X11" s="115">
        <f t="shared" si="3"/>
        <v>2400</v>
      </c>
      <c r="Y11" s="2">
        <v>800</v>
      </c>
      <c r="Z11" s="2">
        <v>800</v>
      </c>
      <c r="AA11" s="2">
        <v>800</v>
      </c>
      <c r="AB11" s="21">
        <f t="shared" si="4"/>
        <v>2400</v>
      </c>
      <c r="AC11" s="2">
        <v>800</v>
      </c>
      <c r="AD11" s="2">
        <v>800</v>
      </c>
      <c r="AE11" s="2"/>
      <c r="AF11" s="15">
        <f t="shared" si="5"/>
        <v>1600</v>
      </c>
      <c r="AG11" s="20">
        <f t="shared" si="6"/>
        <v>7619.65</v>
      </c>
      <c r="AH11" s="1">
        <v>800</v>
      </c>
      <c r="AI11" s="2">
        <v>800</v>
      </c>
      <c r="AJ11" s="2">
        <v>800</v>
      </c>
      <c r="AK11" s="15">
        <f t="shared" si="7"/>
        <v>2400</v>
      </c>
      <c r="AL11" s="2">
        <v>800</v>
      </c>
      <c r="AM11" s="2">
        <v>800</v>
      </c>
      <c r="AN11" s="2">
        <v>800</v>
      </c>
      <c r="AO11" s="21">
        <f t="shared" si="8"/>
        <v>2400</v>
      </c>
      <c r="AP11" s="20">
        <f t="shared" si="9"/>
        <v>4800</v>
      </c>
    </row>
    <row r="12" spans="1:42" ht="15.6" x14ac:dyDescent="0.3">
      <c r="A12" s="36"/>
      <c r="B12" s="37" t="s">
        <v>13</v>
      </c>
      <c r="C12" s="49"/>
      <c r="D12" s="49"/>
      <c r="E12" s="50">
        <v>175</v>
      </c>
      <c r="F12" s="50"/>
      <c r="G12" s="30">
        <f t="shared" si="10"/>
        <v>175</v>
      </c>
      <c r="H12" s="49"/>
      <c r="I12" s="49"/>
      <c r="J12" s="50">
        <v>175</v>
      </c>
      <c r="K12" s="50"/>
      <c r="L12" s="50"/>
      <c r="M12" s="1">
        <f t="shared" si="0"/>
        <v>175</v>
      </c>
      <c r="N12" s="158"/>
      <c r="O12" s="49"/>
      <c r="P12" s="50">
        <v>175</v>
      </c>
      <c r="Q12" s="159"/>
      <c r="R12" s="2">
        <f t="shared" si="1"/>
        <v>175</v>
      </c>
      <c r="S12" s="3">
        <v>175</v>
      </c>
      <c r="T12" s="12">
        <f t="shared" si="2"/>
        <v>700</v>
      </c>
      <c r="U12" s="1">
        <v>175</v>
      </c>
      <c r="V12" s="2">
        <v>175</v>
      </c>
      <c r="W12" s="3">
        <v>175</v>
      </c>
      <c r="X12" s="115">
        <f t="shared" si="3"/>
        <v>525</v>
      </c>
      <c r="Y12" s="2">
        <v>175</v>
      </c>
      <c r="Z12" s="2">
        <v>175</v>
      </c>
      <c r="AA12" s="2">
        <v>175</v>
      </c>
      <c r="AB12" s="21">
        <f t="shared" si="4"/>
        <v>525</v>
      </c>
      <c r="AC12" s="2">
        <v>175</v>
      </c>
      <c r="AD12" s="2">
        <v>175</v>
      </c>
      <c r="AE12" s="2"/>
      <c r="AF12" s="15">
        <f t="shared" si="5"/>
        <v>350</v>
      </c>
      <c r="AG12" s="20">
        <f t="shared" si="6"/>
        <v>2100</v>
      </c>
      <c r="AH12" s="1">
        <v>175</v>
      </c>
      <c r="AI12" s="2">
        <v>175</v>
      </c>
      <c r="AJ12" s="2">
        <v>175</v>
      </c>
      <c r="AK12" s="15">
        <f t="shared" si="7"/>
        <v>525</v>
      </c>
      <c r="AL12" s="2">
        <v>175</v>
      </c>
      <c r="AM12" s="2">
        <v>175</v>
      </c>
      <c r="AN12" s="2">
        <v>175</v>
      </c>
      <c r="AO12" s="21">
        <f t="shared" si="8"/>
        <v>525</v>
      </c>
      <c r="AP12" s="20">
        <f t="shared" si="9"/>
        <v>1050</v>
      </c>
    </row>
    <row r="13" spans="1:42" ht="15.6" x14ac:dyDescent="0.3">
      <c r="A13" s="36"/>
      <c r="B13" s="37" t="s">
        <v>14</v>
      </c>
      <c r="C13" s="49"/>
      <c r="D13" s="49"/>
      <c r="E13" s="50">
        <v>2008.61</v>
      </c>
      <c r="F13" s="50"/>
      <c r="G13" s="30">
        <f t="shared" si="10"/>
        <v>2008.61</v>
      </c>
      <c r="H13" s="49"/>
      <c r="I13" s="49"/>
      <c r="J13" s="127">
        <v>2647.39</v>
      </c>
      <c r="K13" s="50"/>
      <c r="L13" s="50"/>
      <c r="M13" s="1">
        <f t="shared" si="0"/>
        <v>2647.39</v>
      </c>
      <c r="N13" s="158"/>
      <c r="O13" s="49"/>
      <c r="P13" s="50">
        <v>2000</v>
      </c>
      <c r="Q13" s="159"/>
      <c r="R13" s="2">
        <f t="shared" si="1"/>
        <v>2000</v>
      </c>
      <c r="S13" s="3">
        <v>2000</v>
      </c>
      <c r="T13" s="12">
        <f t="shared" si="2"/>
        <v>8647.39</v>
      </c>
      <c r="U13" s="1">
        <v>2000</v>
      </c>
      <c r="V13" s="2">
        <v>2000</v>
      </c>
      <c r="W13" s="3">
        <v>2000</v>
      </c>
      <c r="X13" s="115">
        <f t="shared" si="3"/>
        <v>6000</v>
      </c>
      <c r="Y13" s="2">
        <v>2000</v>
      </c>
      <c r="Z13" s="2">
        <v>2000</v>
      </c>
      <c r="AA13" s="2">
        <v>2000</v>
      </c>
      <c r="AB13" s="21">
        <f t="shared" si="4"/>
        <v>6000</v>
      </c>
      <c r="AC13" s="2">
        <v>2000</v>
      </c>
      <c r="AD13" s="2">
        <v>2000</v>
      </c>
      <c r="AE13" s="2"/>
      <c r="AF13" s="15">
        <f t="shared" si="5"/>
        <v>4000</v>
      </c>
      <c r="AG13" s="20">
        <f t="shared" si="6"/>
        <v>24647.39</v>
      </c>
      <c r="AH13" s="1">
        <v>2000</v>
      </c>
      <c r="AI13" s="2">
        <v>2000</v>
      </c>
      <c r="AJ13" s="2">
        <v>2000</v>
      </c>
      <c r="AK13" s="15">
        <f t="shared" si="7"/>
        <v>6000</v>
      </c>
      <c r="AL13" s="2">
        <v>2000</v>
      </c>
      <c r="AM13" s="2">
        <v>2000</v>
      </c>
      <c r="AN13" s="2">
        <v>2000</v>
      </c>
      <c r="AO13" s="21">
        <f t="shared" si="8"/>
        <v>6000</v>
      </c>
      <c r="AP13" s="20">
        <f t="shared" si="9"/>
        <v>12000</v>
      </c>
    </row>
    <row r="14" spans="1:42" ht="15.6" x14ac:dyDescent="0.3">
      <c r="A14" s="36"/>
      <c r="B14" s="37" t="s">
        <v>17</v>
      </c>
      <c r="C14" s="49"/>
      <c r="D14" s="50"/>
      <c r="E14" s="50">
        <v>3120</v>
      </c>
      <c r="F14" s="50"/>
      <c r="G14" s="30">
        <f t="shared" si="10"/>
        <v>3120</v>
      </c>
      <c r="H14" s="49"/>
      <c r="I14" s="50"/>
      <c r="J14" s="55"/>
      <c r="K14" s="50"/>
      <c r="L14" s="50"/>
      <c r="M14" s="1">
        <f t="shared" si="0"/>
        <v>0</v>
      </c>
      <c r="N14" s="158"/>
      <c r="O14" s="50"/>
      <c r="P14" s="160"/>
      <c r="Q14" s="159"/>
      <c r="R14" s="2">
        <f t="shared" si="1"/>
        <v>0</v>
      </c>
      <c r="S14" s="3"/>
      <c r="T14" s="12">
        <f t="shared" si="2"/>
        <v>0</v>
      </c>
      <c r="U14" s="1"/>
      <c r="V14" s="2"/>
      <c r="W14" s="3">
        <v>3120</v>
      </c>
      <c r="X14" s="115">
        <f t="shared" si="3"/>
        <v>3120</v>
      </c>
      <c r="Y14" s="2"/>
      <c r="Z14" s="2"/>
      <c r="AA14" s="2"/>
      <c r="AB14" s="21">
        <f t="shared" si="4"/>
        <v>0</v>
      </c>
      <c r="AC14" s="2"/>
      <c r="AD14" s="2"/>
      <c r="AE14" s="2">
        <v>4000</v>
      </c>
      <c r="AF14" s="15">
        <f t="shared" si="5"/>
        <v>4000</v>
      </c>
      <c r="AG14" s="20">
        <f t="shared" si="6"/>
        <v>7120</v>
      </c>
      <c r="AH14" s="1"/>
      <c r="AI14" s="2"/>
      <c r="AJ14" s="2">
        <v>3120</v>
      </c>
      <c r="AK14" s="15">
        <f t="shared" si="7"/>
        <v>3120</v>
      </c>
      <c r="AL14" s="2"/>
      <c r="AM14" s="2"/>
      <c r="AN14" s="2"/>
      <c r="AO14" s="21">
        <f t="shared" si="8"/>
        <v>0</v>
      </c>
      <c r="AP14" s="20">
        <f t="shared" si="9"/>
        <v>3120</v>
      </c>
    </row>
    <row r="15" spans="1:42" ht="15.6" x14ac:dyDescent="0.3">
      <c r="A15" s="36"/>
      <c r="B15" s="37" t="s">
        <v>12</v>
      </c>
      <c r="C15" s="50"/>
      <c r="D15" s="49"/>
      <c r="E15" s="41"/>
      <c r="F15" s="50"/>
      <c r="G15" s="30">
        <f>SUM(C15:F15)</f>
        <v>0</v>
      </c>
      <c r="H15" s="50"/>
      <c r="I15" s="49"/>
      <c r="J15" s="50">
        <v>35</v>
      </c>
      <c r="K15" s="50"/>
      <c r="L15" s="50"/>
      <c r="M15" s="1">
        <f t="shared" si="0"/>
        <v>35</v>
      </c>
      <c r="N15" s="161"/>
      <c r="O15" s="49"/>
      <c r="P15" s="50">
        <v>35</v>
      </c>
      <c r="Q15" s="159"/>
      <c r="R15" s="2">
        <f t="shared" si="1"/>
        <v>35</v>
      </c>
      <c r="S15" s="3">
        <v>35</v>
      </c>
      <c r="T15" s="12">
        <f t="shared" si="2"/>
        <v>140</v>
      </c>
      <c r="U15" s="1">
        <v>35</v>
      </c>
      <c r="V15" s="2">
        <v>35</v>
      </c>
      <c r="W15" s="3">
        <v>35</v>
      </c>
      <c r="X15" s="115">
        <f t="shared" si="3"/>
        <v>105</v>
      </c>
      <c r="Y15" s="2">
        <v>35</v>
      </c>
      <c r="Z15" s="2">
        <v>35</v>
      </c>
      <c r="AA15" s="2">
        <v>35</v>
      </c>
      <c r="AB15" s="21">
        <f t="shared" si="4"/>
        <v>105</v>
      </c>
      <c r="AC15" s="2">
        <v>35</v>
      </c>
      <c r="AD15" s="2">
        <v>35</v>
      </c>
      <c r="AE15" s="2">
        <v>35</v>
      </c>
      <c r="AF15" s="15">
        <f t="shared" si="5"/>
        <v>105</v>
      </c>
      <c r="AG15" s="20">
        <f t="shared" si="6"/>
        <v>455</v>
      </c>
      <c r="AH15" s="1">
        <v>35</v>
      </c>
      <c r="AI15" s="2">
        <v>35</v>
      </c>
      <c r="AJ15" s="2">
        <v>35</v>
      </c>
      <c r="AK15" s="15">
        <f t="shared" si="7"/>
        <v>105</v>
      </c>
      <c r="AL15" s="2">
        <v>35</v>
      </c>
      <c r="AM15" s="2">
        <v>35</v>
      </c>
      <c r="AN15" s="2">
        <v>35</v>
      </c>
      <c r="AO15" s="21">
        <f t="shared" si="8"/>
        <v>105</v>
      </c>
      <c r="AP15" s="20">
        <f t="shared" si="9"/>
        <v>210</v>
      </c>
    </row>
    <row r="16" spans="1:42" ht="15.6" x14ac:dyDescent="0.3">
      <c r="A16" s="36"/>
      <c r="B16" s="37" t="s">
        <v>16</v>
      </c>
      <c r="C16" s="50"/>
      <c r="D16" s="49"/>
      <c r="E16" s="41"/>
      <c r="F16" s="50"/>
      <c r="G16" s="30">
        <f>SUM(C16:F16)</f>
        <v>0</v>
      </c>
      <c r="H16" s="50"/>
      <c r="I16" s="49"/>
      <c r="J16" s="187">
        <v>190.43</v>
      </c>
      <c r="K16" s="50"/>
      <c r="L16" s="50"/>
      <c r="M16" s="1">
        <f t="shared" si="0"/>
        <v>190.43</v>
      </c>
      <c r="N16" s="161"/>
      <c r="O16" s="49"/>
      <c r="P16" s="50">
        <v>70</v>
      </c>
      <c r="Q16" s="159"/>
      <c r="R16" s="2">
        <f t="shared" si="1"/>
        <v>70</v>
      </c>
      <c r="S16" s="3">
        <v>70</v>
      </c>
      <c r="T16" s="12">
        <f t="shared" si="2"/>
        <v>400.43</v>
      </c>
      <c r="U16" s="1">
        <v>70</v>
      </c>
      <c r="V16" s="2">
        <v>70</v>
      </c>
      <c r="W16" s="3">
        <v>70</v>
      </c>
      <c r="X16" s="115">
        <f t="shared" si="3"/>
        <v>210</v>
      </c>
      <c r="Y16" s="2">
        <v>70</v>
      </c>
      <c r="Z16" s="2">
        <v>70</v>
      </c>
      <c r="AA16" s="2">
        <v>70</v>
      </c>
      <c r="AB16" s="21">
        <f t="shared" si="4"/>
        <v>210</v>
      </c>
      <c r="AC16" s="2">
        <v>70</v>
      </c>
      <c r="AD16" s="2">
        <v>70</v>
      </c>
      <c r="AE16" s="2">
        <v>70</v>
      </c>
      <c r="AF16" s="15">
        <f t="shared" si="5"/>
        <v>210</v>
      </c>
      <c r="AG16" s="20">
        <f t="shared" si="6"/>
        <v>1030.43</v>
      </c>
      <c r="AH16" s="1">
        <v>70</v>
      </c>
      <c r="AI16" s="2">
        <v>70</v>
      </c>
      <c r="AJ16" s="2">
        <v>70</v>
      </c>
      <c r="AK16" s="15">
        <f t="shared" si="7"/>
        <v>210</v>
      </c>
      <c r="AL16" s="2">
        <v>70</v>
      </c>
      <c r="AM16" s="2">
        <v>70</v>
      </c>
      <c r="AN16" s="2">
        <v>70</v>
      </c>
      <c r="AO16" s="21">
        <f t="shared" si="8"/>
        <v>210</v>
      </c>
      <c r="AP16" s="20">
        <f t="shared" si="9"/>
        <v>420</v>
      </c>
    </row>
    <row r="17" spans="1:42" ht="15.6" x14ac:dyDescent="0.3">
      <c r="A17" s="36"/>
      <c r="B17" s="37" t="s">
        <v>36</v>
      </c>
      <c r="C17" s="50"/>
      <c r="D17" s="49"/>
      <c r="E17" s="41"/>
      <c r="F17" s="50"/>
      <c r="G17" s="30"/>
      <c r="H17" s="50"/>
      <c r="I17" s="49"/>
      <c r="J17" s="187">
        <v>70.31</v>
      </c>
      <c r="K17" s="50"/>
      <c r="L17" s="50"/>
      <c r="M17" s="1">
        <f t="shared" si="0"/>
        <v>70.31</v>
      </c>
      <c r="N17" s="161"/>
      <c r="O17" s="49"/>
      <c r="P17" s="50"/>
      <c r="Q17" s="159"/>
      <c r="R17" s="2"/>
      <c r="S17" s="3"/>
      <c r="T17" s="12">
        <f t="shared" si="2"/>
        <v>70.31</v>
      </c>
      <c r="U17" s="1"/>
      <c r="V17" s="2"/>
      <c r="W17" s="3"/>
      <c r="X17" s="115">
        <f t="shared" si="3"/>
        <v>0</v>
      </c>
      <c r="Y17" s="2"/>
      <c r="Z17" s="2"/>
      <c r="AA17" s="2"/>
      <c r="AB17" s="21"/>
      <c r="AC17" s="2"/>
      <c r="AD17" s="2"/>
      <c r="AE17" s="2"/>
      <c r="AF17" s="15"/>
      <c r="AG17" s="20">
        <f t="shared" si="6"/>
        <v>70.31</v>
      </c>
      <c r="AH17" s="1"/>
      <c r="AI17" s="2"/>
      <c r="AJ17" s="2"/>
      <c r="AK17" s="15"/>
      <c r="AL17" s="2"/>
      <c r="AM17" s="2"/>
      <c r="AN17" s="2"/>
      <c r="AO17" s="21"/>
      <c r="AP17" s="20"/>
    </row>
    <row r="18" spans="1:42" ht="15.6" x14ac:dyDescent="0.3">
      <c r="A18" s="36"/>
      <c r="B18" s="37" t="s">
        <v>39</v>
      </c>
      <c r="C18" s="50"/>
      <c r="D18" s="49"/>
      <c r="E18" s="50">
        <v>600</v>
      </c>
      <c r="F18" s="50"/>
      <c r="G18" s="30">
        <f t="shared" si="10"/>
        <v>600</v>
      </c>
      <c r="H18" s="50"/>
      <c r="I18" s="49"/>
      <c r="J18" s="50">
        <v>600</v>
      </c>
      <c r="K18" s="50"/>
      <c r="L18" s="50"/>
      <c r="M18" s="1">
        <f t="shared" si="0"/>
        <v>600</v>
      </c>
      <c r="N18" s="161"/>
      <c r="O18" s="49"/>
      <c r="P18" s="50">
        <v>600</v>
      </c>
      <c r="Q18" s="159"/>
      <c r="R18" s="2">
        <f t="shared" si="1"/>
        <v>600</v>
      </c>
      <c r="S18" s="3">
        <v>700</v>
      </c>
      <c r="T18" s="12">
        <f t="shared" si="2"/>
        <v>2500</v>
      </c>
      <c r="U18" s="1">
        <v>700</v>
      </c>
      <c r="V18" s="2">
        <v>700</v>
      </c>
      <c r="W18" s="3">
        <v>700</v>
      </c>
      <c r="X18" s="115">
        <f t="shared" si="3"/>
        <v>2100</v>
      </c>
      <c r="Y18" s="2">
        <v>700</v>
      </c>
      <c r="Z18" s="2">
        <v>700</v>
      </c>
      <c r="AA18" s="2">
        <v>700</v>
      </c>
      <c r="AB18" s="21">
        <f t="shared" si="4"/>
        <v>2100</v>
      </c>
      <c r="AC18" s="2">
        <v>700</v>
      </c>
      <c r="AD18" s="2">
        <v>700</v>
      </c>
      <c r="AE18" s="2">
        <v>700</v>
      </c>
      <c r="AF18" s="15">
        <f t="shared" si="5"/>
        <v>2100</v>
      </c>
      <c r="AG18" s="20">
        <f t="shared" si="6"/>
        <v>8800</v>
      </c>
      <c r="AH18" s="1">
        <v>700</v>
      </c>
      <c r="AI18" s="2">
        <v>700</v>
      </c>
      <c r="AJ18" s="2">
        <v>700</v>
      </c>
      <c r="AK18" s="15">
        <f t="shared" si="7"/>
        <v>2100</v>
      </c>
      <c r="AL18" s="2">
        <v>700</v>
      </c>
      <c r="AM18" s="2">
        <v>700</v>
      </c>
      <c r="AN18" s="2">
        <v>700</v>
      </c>
      <c r="AO18" s="21">
        <f t="shared" si="8"/>
        <v>2100</v>
      </c>
      <c r="AP18" s="20">
        <f t="shared" si="9"/>
        <v>4200</v>
      </c>
    </row>
    <row r="19" spans="1:42" ht="15.6" x14ac:dyDescent="0.3">
      <c r="A19" s="36"/>
      <c r="B19" s="37" t="s">
        <v>29</v>
      </c>
      <c r="C19" s="48"/>
      <c r="D19" s="48">
        <v>6715</v>
      </c>
      <c r="E19" s="48"/>
      <c r="F19" s="49">
        <v>10207</v>
      </c>
      <c r="G19" s="30">
        <f>SUM(C19:F19)</f>
        <v>16922</v>
      </c>
      <c r="H19" s="48"/>
      <c r="I19" s="48"/>
      <c r="J19" s="48">
        <v>3400</v>
      </c>
      <c r="K19" s="49">
        <f>J19</f>
        <v>3400</v>
      </c>
      <c r="L19" s="49">
        <f>K19</f>
        <v>3400</v>
      </c>
      <c r="M19" s="1">
        <f>SUM(H19:L19)</f>
        <v>10200</v>
      </c>
      <c r="N19" s="156">
        <v>3400</v>
      </c>
      <c r="O19" s="48">
        <f>N19</f>
        <v>3400</v>
      </c>
      <c r="P19" s="48">
        <f>O19</f>
        <v>3400</v>
      </c>
      <c r="Q19" s="162">
        <f>P19</f>
        <v>3400</v>
      </c>
      <c r="R19" s="2">
        <f t="shared" si="1"/>
        <v>13600</v>
      </c>
      <c r="S19" s="3">
        <f>R19</f>
        <v>13600</v>
      </c>
      <c r="T19" s="12">
        <f t="shared" si="2"/>
        <v>51000</v>
      </c>
      <c r="U19" s="1">
        <f>S19</f>
        <v>13600</v>
      </c>
      <c r="V19" s="2">
        <f>U19</f>
        <v>13600</v>
      </c>
      <c r="W19" s="3">
        <f>V19</f>
        <v>13600</v>
      </c>
      <c r="X19" s="115">
        <f t="shared" si="3"/>
        <v>40800</v>
      </c>
      <c r="Y19" s="2">
        <f>W19</f>
        <v>13600</v>
      </c>
      <c r="Z19" s="2">
        <f>X19</f>
        <v>40800</v>
      </c>
      <c r="AA19" s="2">
        <f>Y19</f>
        <v>13600</v>
      </c>
      <c r="AB19" s="21">
        <f>SUM(Y19:AA19)</f>
        <v>68000</v>
      </c>
      <c r="AC19" s="2">
        <f>AA19</f>
        <v>13600</v>
      </c>
      <c r="AD19" s="2">
        <f>AB19</f>
        <v>68000</v>
      </c>
      <c r="AE19" s="2">
        <f>AC19</f>
        <v>13600</v>
      </c>
      <c r="AF19" s="15">
        <f>SUM(AC19:AE19)</f>
        <v>95200</v>
      </c>
      <c r="AG19" s="20">
        <f t="shared" si="6"/>
        <v>255000</v>
      </c>
      <c r="AH19" s="1">
        <f>AF19</f>
        <v>95200</v>
      </c>
      <c r="AI19" s="2">
        <f>AH19</f>
        <v>95200</v>
      </c>
      <c r="AJ19" s="2">
        <f>AI19</f>
        <v>95200</v>
      </c>
      <c r="AK19" s="15">
        <f>SUM(AH19:AJ19)</f>
        <v>285600</v>
      </c>
      <c r="AL19" s="2">
        <f>AJ19</f>
        <v>95200</v>
      </c>
      <c r="AM19" s="2">
        <f>AK19</f>
        <v>285600</v>
      </c>
      <c r="AN19" s="2">
        <f>AL19</f>
        <v>95200</v>
      </c>
      <c r="AO19" s="21">
        <f>SUM(AL19:AN19)</f>
        <v>476000</v>
      </c>
      <c r="AP19" s="20">
        <f t="shared" si="9"/>
        <v>761600</v>
      </c>
    </row>
    <row r="20" spans="1:42" ht="15.6" x14ac:dyDescent="0.3">
      <c r="A20" s="36"/>
      <c r="B20" s="37" t="s">
        <v>193</v>
      </c>
      <c r="C20" s="48"/>
      <c r="D20" s="48"/>
      <c r="E20" s="48"/>
      <c r="F20" s="49">
        <v>6390</v>
      </c>
      <c r="G20" s="30">
        <f>SUM(C20:F20)</f>
        <v>6390</v>
      </c>
      <c r="H20" s="48"/>
      <c r="I20" s="48"/>
      <c r="J20" s="48"/>
      <c r="K20" s="49"/>
      <c r="L20" s="49"/>
      <c r="M20" s="1">
        <f>SUM(H20:L20)</f>
        <v>0</v>
      </c>
      <c r="N20" s="156"/>
      <c r="O20" s="48"/>
      <c r="P20" s="48"/>
      <c r="Q20" s="162"/>
      <c r="R20" s="2">
        <f t="shared" si="1"/>
        <v>0</v>
      </c>
      <c r="S20" s="3"/>
      <c r="T20" s="12">
        <f t="shared" si="2"/>
        <v>0</v>
      </c>
      <c r="U20" s="1"/>
      <c r="V20" s="2"/>
      <c r="W20" s="3"/>
      <c r="X20" s="115">
        <f t="shared" si="3"/>
        <v>0</v>
      </c>
      <c r="Y20" s="2"/>
      <c r="Z20" s="2"/>
      <c r="AA20" s="2"/>
      <c r="AB20" s="21"/>
      <c r="AC20" s="2"/>
      <c r="AD20" s="2"/>
      <c r="AE20" s="2"/>
      <c r="AF20" s="15"/>
      <c r="AG20" s="20">
        <f t="shared" si="6"/>
        <v>0</v>
      </c>
      <c r="AH20" s="1"/>
      <c r="AI20" s="2"/>
      <c r="AJ20" s="2"/>
      <c r="AK20" s="15"/>
      <c r="AL20" s="2"/>
      <c r="AM20" s="2"/>
      <c r="AN20" s="2"/>
      <c r="AO20" s="21"/>
      <c r="AP20" s="20"/>
    </row>
    <row r="21" spans="1:42" ht="15.6" x14ac:dyDescent="0.3">
      <c r="A21" s="36"/>
      <c r="B21" s="37" t="s">
        <v>52</v>
      </c>
      <c r="C21" s="50"/>
      <c r="D21" s="49"/>
      <c r="E21" s="50"/>
      <c r="F21" s="50">
        <v>900</v>
      </c>
      <c r="G21" s="30">
        <f t="shared" si="10"/>
        <v>900</v>
      </c>
      <c r="H21" s="50"/>
      <c r="I21" s="49"/>
      <c r="J21" s="50"/>
      <c r="K21" s="50"/>
      <c r="L21" s="50">
        <v>2250</v>
      </c>
      <c r="M21" s="1">
        <f t="shared" si="0"/>
        <v>2250</v>
      </c>
      <c r="N21" s="161"/>
      <c r="O21" s="49"/>
      <c r="P21" s="50"/>
      <c r="Q21" s="159">
        <v>2250</v>
      </c>
      <c r="R21" s="2">
        <f t="shared" si="1"/>
        <v>2250</v>
      </c>
      <c r="S21" s="3">
        <f>R21</f>
        <v>2250</v>
      </c>
      <c r="T21" s="12">
        <f t="shared" si="2"/>
        <v>9000</v>
      </c>
      <c r="U21" s="1">
        <f>S21</f>
        <v>2250</v>
      </c>
      <c r="V21" s="2">
        <f>U21</f>
        <v>2250</v>
      </c>
      <c r="W21" s="3">
        <f>V21</f>
        <v>2250</v>
      </c>
      <c r="X21" s="115">
        <f t="shared" si="3"/>
        <v>6750</v>
      </c>
      <c r="Y21" s="2">
        <f>W21</f>
        <v>2250</v>
      </c>
      <c r="Z21" s="2">
        <f>Y21</f>
        <v>2250</v>
      </c>
      <c r="AA21" s="2">
        <f>Z21</f>
        <v>2250</v>
      </c>
      <c r="AB21" s="21">
        <f t="shared" si="4"/>
        <v>6750</v>
      </c>
      <c r="AC21" s="2">
        <f>AA21</f>
        <v>2250</v>
      </c>
      <c r="AD21" s="2">
        <f>AC21</f>
        <v>2250</v>
      </c>
      <c r="AE21" s="2">
        <f>AD21</f>
        <v>2250</v>
      </c>
      <c r="AF21" s="15">
        <f t="shared" si="5"/>
        <v>6750</v>
      </c>
      <c r="AG21" s="20">
        <f t="shared" si="6"/>
        <v>29250</v>
      </c>
      <c r="AH21" s="1">
        <f>AF21</f>
        <v>6750</v>
      </c>
      <c r="AI21" s="2">
        <f>AH21</f>
        <v>6750</v>
      </c>
      <c r="AJ21" s="2">
        <f>AI21</f>
        <v>6750</v>
      </c>
      <c r="AK21" s="15">
        <f>SUM(AH21:AJ21)</f>
        <v>20250</v>
      </c>
      <c r="AL21" s="2">
        <f>AJ21</f>
        <v>6750</v>
      </c>
      <c r="AM21" s="2">
        <f>AL21</f>
        <v>6750</v>
      </c>
      <c r="AN21" s="2">
        <f>AM21</f>
        <v>6750</v>
      </c>
      <c r="AO21" s="21">
        <f>SUM(AL21:AN21)</f>
        <v>20250</v>
      </c>
      <c r="AP21" s="20">
        <f t="shared" si="9"/>
        <v>40500</v>
      </c>
    </row>
    <row r="22" spans="1:42" ht="15.6" x14ac:dyDescent="0.3">
      <c r="A22" s="36"/>
      <c r="B22" s="37" t="s">
        <v>162</v>
      </c>
      <c r="C22" s="50"/>
      <c r="D22" s="49"/>
      <c r="E22" s="50"/>
      <c r="F22" s="50">
        <v>3141.03</v>
      </c>
      <c r="G22" s="30">
        <f t="shared" si="10"/>
        <v>3141.03</v>
      </c>
      <c r="H22" s="50"/>
      <c r="I22" s="49"/>
      <c r="J22" s="188">
        <v>7737.41</v>
      </c>
      <c r="K22" s="50"/>
      <c r="L22" s="50">
        <v>2000</v>
      </c>
      <c r="M22" s="1">
        <f t="shared" si="0"/>
        <v>9737.41</v>
      </c>
      <c r="N22" s="161"/>
      <c r="O22" s="49"/>
      <c r="P22" s="50"/>
      <c r="Q22" s="159">
        <v>2000</v>
      </c>
      <c r="R22" s="2">
        <f t="shared" si="1"/>
        <v>2000</v>
      </c>
      <c r="S22" s="3">
        <f>R22</f>
        <v>2000</v>
      </c>
      <c r="T22" s="12">
        <f t="shared" si="2"/>
        <v>15737.41</v>
      </c>
      <c r="U22" s="1">
        <f>S22</f>
        <v>2000</v>
      </c>
      <c r="V22" s="2">
        <f>U22</f>
        <v>2000</v>
      </c>
      <c r="W22" s="3">
        <f>V22</f>
        <v>2000</v>
      </c>
      <c r="X22" s="115">
        <f t="shared" si="3"/>
        <v>6000</v>
      </c>
      <c r="Y22" s="2">
        <f>W22</f>
        <v>2000</v>
      </c>
      <c r="Z22" s="2">
        <f>Y22</f>
        <v>2000</v>
      </c>
      <c r="AA22" s="2">
        <f>Z22</f>
        <v>2000</v>
      </c>
      <c r="AB22" s="21">
        <f>SUM(Y22:AA22)</f>
        <v>6000</v>
      </c>
      <c r="AC22" s="2">
        <f>AA22</f>
        <v>2000</v>
      </c>
      <c r="AD22" s="2">
        <f>AC22</f>
        <v>2000</v>
      </c>
      <c r="AE22" s="2">
        <f>AD22</f>
        <v>2000</v>
      </c>
      <c r="AF22" s="15">
        <f>SUM(AC22:AE22)</f>
        <v>6000</v>
      </c>
      <c r="AG22" s="20">
        <f t="shared" si="6"/>
        <v>33737.410000000003</v>
      </c>
      <c r="AH22" s="1"/>
      <c r="AI22" s="2"/>
      <c r="AJ22" s="2"/>
      <c r="AK22" s="15"/>
      <c r="AL22" s="2"/>
      <c r="AM22" s="2"/>
      <c r="AN22" s="2"/>
      <c r="AO22" s="21"/>
      <c r="AP22" s="20"/>
    </row>
    <row r="23" spans="1:42" ht="15.6" x14ac:dyDescent="0.3">
      <c r="A23" s="36"/>
      <c r="B23" s="37" t="s">
        <v>249</v>
      </c>
      <c r="C23" s="50"/>
      <c r="D23" s="49"/>
      <c r="E23" s="50"/>
      <c r="F23" s="50"/>
      <c r="G23" s="30"/>
      <c r="H23" s="50">
        <v>1858.5</v>
      </c>
      <c r="I23" s="49"/>
      <c r="J23" s="50"/>
      <c r="K23" s="50"/>
      <c r="L23" s="50"/>
      <c r="M23" s="1">
        <f t="shared" si="0"/>
        <v>1858.5</v>
      </c>
      <c r="N23" s="161">
        <v>1858.5</v>
      </c>
      <c r="O23" s="49"/>
      <c r="P23" s="50"/>
      <c r="Q23" s="159"/>
      <c r="R23" s="2">
        <f t="shared" si="1"/>
        <v>1858.5</v>
      </c>
      <c r="S23" s="3"/>
      <c r="T23" s="12">
        <f t="shared" si="2"/>
        <v>5575.5</v>
      </c>
      <c r="U23" s="1"/>
      <c r="V23" s="2"/>
      <c r="W23" s="3"/>
      <c r="X23" s="115">
        <f t="shared" si="3"/>
        <v>0</v>
      </c>
      <c r="Y23" s="2"/>
      <c r="Z23" s="2"/>
      <c r="AA23" s="2"/>
      <c r="AB23" s="21"/>
      <c r="AC23" s="2"/>
      <c r="AD23" s="2"/>
      <c r="AE23" s="2"/>
      <c r="AF23" s="15"/>
      <c r="AG23" s="20">
        <f t="shared" si="6"/>
        <v>5575.5</v>
      </c>
      <c r="AH23" s="1"/>
      <c r="AI23" s="2"/>
      <c r="AJ23" s="2"/>
      <c r="AK23" s="15"/>
      <c r="AL23" s="2"/>
      <c r="AM23" s="2"/>
      <c r="AN23" s="2"/>
      <c r="AO23" s="21"/>
      <c r="AP23" s="20"/>
    </row>
    <row r="24" spans="1:42" ht="15.6" x14ac:dyDescent="0.3">
      <c r="A24" s="36"/>
      <c r="B24" s="37" t="s">
        <v>293</v>
      </c>
      <c r="C24" s="50"/>
      <c r="D24" s="49"/>
      <c r="E24" s="50"/>
      <c r="F24" s="127"/>
      <c r="G24" s="30">
        <f t="shared" si="10"/>
        <v>0</v>
      </c>
      <c r="H24" s="50"/>
      <c r="I24" s="49"/>
      <c r="J24" s="50"/>
      <c r="K24" s="50"/>
      <c r="L24" s="50"/>
      <c r="M24" s="1">
        <f t="shared" si="0"/>
        <v>0</v>
      </c>
      <c r="N24" s="161"/>
      <c r="O24" s="49"/>
      <c r="P24" s="50"/>
      <c r="Q24" s="159"/>
      <c r="R24" s="2">
        <f t="shared" si="1"/>
        <v>0</v>
      </c>
      <c r="S24" s="3"/>
      <c r="T24" s="12">
        <f t="shared" si="2"/>
        <v>0</v>
      </c>
      <c r="U24" s="1"/>
      <c r="V24" s="2"/>
      <c r="W24" s="3"/>
      <c r="X24" s="115">
        <f t="shared" si="3"/>
        <v>0</v>
      </c>
      <c r="Y24" s="2"/>
      <c r="Z24" s="2"/>
      <c r="AA24" s="2"/>
      <c r="AB24" s="21"/>
      <c r="AC24" s="2"/>
      <c r="AD24" s="2"/>
      <c r="AE24" s="2"/>
      <c r="AF24" s="15"/>
      <c r="AG24" s="20">
        <f t="shared" si="6"/>
        <v>0</v>
      </c>
      <c r="AH24" s="1"/>
      <c r="AI24" s="2"/>
      <c r="AJ24" s="2"/>
      <c r="AK24" s="15"/>
      <c r="AL24" s="2"/>
      <c r="AM24" s="2"/>
      <c r="AN24" s="2"/>
      <c r="AO24" s="21"/>
      <c r="AP24" s="20"/>
    </row>
    <row r="25" spans="1:42" ht="15.6" x14ac:dyDescent="0.3">
      <c r="A25" s="36"/>
      <c r="B25" s="37" t="s">
        <v>10</v>
      </c>
      <c r="C25" s="48"/>
      <c r="D25" s="49"/>
      <c r="E25" s="51"/>
      <c r="F25" s="48"/>
      <c r="G25" s="30"/>
      <c r="H25" s="48"/>
      <c r="I25" s="49"/>
      <c r="J25" s="49"/>
      <c r="K25" s="49"/>
      <c r="L25" s="48">
        <f>F25</f>
        <v>0</v>
      </c>
      <c r="M25" s="1">
        <f t="shared" si="0"/>
        <v>0</v>
      </c>
      <c r="N25" s="156"/>
      <c r="O25" s="49"/>
      <c r="P25" s="49"/>
      <c r="Q25" s="157">
        <f>K25</f>
        <v>0</v>
      </c>
      <c r="R25" s="2">
        <f t="shared" si="1"/>
        <v>0</v>
      </c>
      <c r="S25" s="3">
        <v>2800</v>
      </c>
      <c r="T25" s="12">
        <f t="shared" si="2"/>
        <v>2800</v>
      </c>
      <c r="U25" s="1">
        <v>2800</v>
      </c>
      <c r="V25" s="2">
        <v>2800</v>
      </c>
      <c r="W25" s="3">
        <v>2800</v>
      </c>
      <c r="X25" s="115">
        <f t="shared" si="3"/>
        <v>8400</v>
      </c>
      <c r="Y25" s="2">
        <v>2800</v>
      </c>
      <c r="Z25" s="2">
        <v>2800</v>
      </c>
      <c r="AA25" s="2">
        <v>2800</v>
      </c>
      <c r="AB25" s="21">
        <f t="shared" si="4"/>
        <v>8400</v>
      </c>
      <c r="AC25" s="2">
        <v>2800</v>
      </c>
      <c r="AD25" s="2">
        <v>2800</v>
      </c>
      <c r="AE25" s="2">
        <f>AD25</f>
        <v>2800</v>
      </c>
      <c r="AF25" s="15">
        <f t="shared" si="5"/>
        <v>8400</v>
      </c>
      <c r="AG25" s="20">
        <f t="shared" si="6"/>
        <v>28000</v>
      </c>
      <c r="AH25" s="1">
        <v>2800</v>
      </c>
      <c r="AI25" s="2">
        <v>2800</v>
      </c>
      <c r="AJ25" s="2">
        <v>2800</v>
      </c>
      <c r="AK25" s="15">
        <f>SUM(AH25:AJ25)</f>
        <v>8400</v>
      </c>
      <c r="AL25" s="2">
        <v>2800</v>
      </c>
      <c r="AM25" s="2">
        <v>2800</v>
      </c>
      <c r="AN25" s="2">
        <v>2800</v>
      </c>
      <c r="AO25" s="21">
        <f t="shared" ref="AO25:AO30" si="11">SUM(AL25:AN25)</f>
        <v>8400</v>
      </c>
      <c r="AP25" s="20">
        <f t="shared" si="9"/>
        <v>16800</v>
      </c>
    </row>
    <row r="26" spans="1:42" ht="15.6" x14ac:dyDescent="0.3">
      <c r="A26" s="36"/>
      <c r="B26" s="37" t="s">
        <v>272</v>
      </c>
      <c r="C26" s="49"/>
      <c r="D26" s="52"/>
      <c r="E26" s="48"/>
      <c r="F26" s="49"/>
      <c r="G26" s="30">
        <f t="shared" si="10"/>
        <v>0</v>
      </c>
      <c r="H26" s="52"/>
      <c r="I26" s="168">
        <v>35</v>
      </c>
      <c r="J26" s="48"/>
      <c r="K26" s="49"/>
      <c r="L26" s="49"/>
      <c r="M26" s="1">
        <f t="shared" si="0"/>
        <v>35</v>
      </c>
      <c r="N26" s="156">
        <v>3660</v>
      </c>
      <c r="O26" s="41"/>
      <c r="P26" s="48"/>
      <c r="Q26" s="162"/>
      <c r="R26" s="2">
        <f t="shared" si="1"/>
        <v>3660</v>
      </c>
      <c r="S26" s="3">
        <f>R26</f>
        <v>3660</v>
      </c>
      <c r="T26" s="12">
        <f t="shared" si="2"/>
        <v>11015</v>
      </c>
      <c r="U26" s="1">
        <f>S26</f>
        <v>3660</v>
      </c>
      <c r="V26" s="2">
        <f>U26</f>
        <v>3660</v>
      </c>
      <c r="W26" s="3">
        <f>V26</f>
        <v>3660</v>
      </c>
      <c r="X26" s="115">
        <f t="shared" si="3"/>
        <v>10980</v>
      </c>
      <c r="Y26" s="2">
        <f>W26</f>
        <v>3660</v>
      </c>
      <c r="Z26" s="2">
        <f>Y26</f>
        <v>3660</v>
      </c>
      <c r="AA26" s="2">
        <f>Z26</f>
        <v>3660</v>
      </c>
      <c r="AB26" s="21">
        <f t="shared" si="4"/>
        <v>10980</v>
      </c>
      <c r="AC26" s="2">
        <f>AA26</f>
        <v>3660</v>
      </c>
      <c r="AD26" s="2">
        <f>AC26</f>
        <v>3660</v>
      </c>
      <c r="AE26" s="2">
        <f>AD26</f>
        <v>3660</v>
      </c>
      <c r="AF26" s="15">
        <f t="shared" si="5"/>
        <v>10980</v>
      </c>
      <c r="AG26" s="20">
        <f t="shared" si="6"/>
        <v>43955</v>
      </c>
      <c r="AH26" s="1">
        <f>AF26</f>
        <v>10980</v>
      </c>
      <c r="AI26" s="2">
        <f>AH26</f>
        <v>10980</v>
      </c>
      <c r="AJ26" s="2">
        <f>AI26</f>
        <v>10980</v>
      </c>
      <c r="AK26" s="15">
        <f>SUM(AH26:AJ26)</f>
        <v>32940</v>
      </c>
      <c r="AL26" s="2">
        <f>AJ26</f>
        <v>10980</v>
      </c>
      <c r="AM26" s="2">
        <f>AL26</f>
        <v>10980</v>
      </c>
      <c r="AN26" s="2">
        <f>AM26</f>
        <v>10980</v>
      </c>
      <c r="AO26" s="21">
        <f t="shared" si="11"/>
        <v>32940</v>
      </c>
      <c r="AP26" s="20">
        <f t="shared" si="9"/>
        <v>65880</v>
      </c>
    </row>
    <row r="27" spans="1:42" ht="14.25" customHeight="1" x14ac:dyDescent="0.3">
      <c r="A27" s="36"/>
      <c r="B27" s="37" t="s">
        <v>23</v>
      </c>
      <c r="C27" s="49"/>
      <c r="D27" s="52">
        <v>2170</v>
      </c>
      <c r="E27" s="48"/>
      <c r="F27" s="48"/>
      <c r="G27" s="30">
        <f t="shared" si="10"/>
        <v>2170</v>
      </c>
      <c r="H27" s="52">
        <v>2385</v>
      </c>
      <c r="I27" s="51"/>
      <c r="J27" s="48"/>
      <c r="K27" s="48"/>
      <c r="L27" s="48"/>
      <c r="M27" s="1">
        <f t="shared" si="0"/>
        <v>2385</v>
      </c>
      <c r="N27" s="175">
        <v>2540</v>
      </c>
      <c r="O27" s="41"/>
      <c r="P27" s="48"/>
      <c r="Q27" s="157"/>
      <c r="R27" s="2">
        <f t="shared" si="1"/>
        <v>2540</v>
      </c>
      <c r="S27" s="3">
        <f>R27</f>
        <v>2540</v>
      </c>
      <c r="T27" s="12">
        <f t="shared" si="2"/>
        <v>10005</v>
      </c>
      <c r="U27" s="1">
        <f>S27</f>
        <v>2540</v>
      </c>
      <c r="V27" s="2">
        <f>S27</f>
        <v>2540</v>
      </c>
      <c r="W27" s="3">
        <f>V27</f>
        <v>2540</v>
      </c>
      <c r="X27" s="115">
        <f t="shared" si="3"/>
        <v>7620</v>
      </c>
      <c r="Y27" s="2">
        <f>W27</f>
        <v>2540</v>
      </c>
      <c r="Z27" s="2">
        <f>Y27</f>
        <v>2540</v>
      </c>
      <c r="AA27" s="2">
        <f>Z27</f>
        <v>2540</v>
      </c>
      <c r="AB27" s="21">
        <f t="shared" si="4"/>
        <v>7620</v>
      </c>
      <c r="AC27" s="2">
        <f>AA27</f>
        <v>2540</v>
      </c>
      <c r="AD27" s="2">
        <f>AC27</f>
        <v>2540</v>
      </c>
      <c r="AE27" s="2">
        <f>AD27</f>
        <v>2540</v>
      </c>
      <c r="AF27" s="15">
        <f t="shared" si="5"/>
        <v>7620</v>
      </c>
      <c r="AG27" s="20">
        <f t="shared" si="6"/>
        <v>32865</v>
      </c>
      <c r="AH27" s="1">
        <f>AF27</f>
        <v>7620</v>
      </c>
      <c r="AI27" s="2">
        <f>AF27</f>
        <v>7620</v>
      </c>
      <c r="AJ27" s="2">
        <f>AI27</f>
        <v>7620</v>
      </c>
      <c r="AK27" s="15">
        <f>SUM(AH27:AJ27)</f>
        <v>22860</v>
      </c>
      <c r="AL27" s="2">
        <f>AJ27</f>
        <v>7620</v>
      </c>
      <c r="AM27" s="2">
        <f>AL27</f>
        <v>7620</v>
      </c>
      <c r="AN27" s="2">
        <f>AM27</f>
        <v>7620</v>
      </c>
      <c r="AO27" s="21">
        <f t="shared" si="11"/>
        <v>22860</v>
      </c>
      <c r="AP27" s="20">
        <f t="shared" si="9"/>
        <v>45720</v>
      </c>
    </row>
    <row r="28" spans="1:42" ht="15.6" x14ac:dyDescent="0.3">
      <c r="A28" s="36"/>
      <c r="B28" s="37"/>
      <c r="C28" s="48"/>
      <c r="D28" s="48"/>
      <c r="E28" s="48"/>
      <c r="F28" s="48"/>
      <c r="G28" s="30">
        <f t="shared" si="10"/>
        <v>0</v>
      </c>
      <c r="H28" s="48"/>
      <c r="I28" s="48"/>
      <c r="J28" s="48"/>
      <c r="K28" s="48"/>
      <c r="L28" s="48"/>
      <c r="M28" s="1"/>
      <c r="N28" s="156"/>
      <c r="O28" s="48"/>
      <c r="P28" s="48"/>
      <c r="Q28" s="157"/>
      <c r="R28" s="2">
        <f t="shared" si="1"/>
        <v>0</v>
      </c>
      <c r="S28" s="3"/>
      <c r="T28" s="12">
        <f t="shared" si="2"/>
        <v>0</v>
      </c>
      <c r="U28" s="1"/>
      <c r="V28" s="2"/>
      <c r="W28" s="3"/>
      <c r="X28" s="115">
        <f t="shared" si="3"/>
        <v>0</v>
      </c>
      <c r="Y28" s="2"/>
      <c r="Z28" s="2"/>
      <c r="AA28" s="2"/>
      <c r="AB28" s="21">
        <f t="shared" si="4"/>
        <v>0</v>
      </c>
      <c r="AC28" s="2"/>
      <c r="AD28" s="2"/>
      <c r="AE28" s="2"/>
      <c r="AF28" s="15">
        <f t="shared" si="5"/>
        <v>0</v>
      </c>
      <c r="AG28" s="20">
        <f t="shared" si="6"/>
        <v>0</v>
      </c>
      <c r="AH28" s="1"/>
      <c r="AI28" s="2"/>
      <c r="AJ28" s="2"/>
      <c r="AK28" s="15">
        <f t="shared" ref="AK28:AK35" si="12">SUM(AH28:AJ28)</f>
        <v>0</v>
      </c>
      <c r="AL28" s="2"/>
      <c r="AM28" s="2"/>
      <c r="AN28" s="2"/>
      <c r="AO28" s="21">
        <f t="shared" si="11"/>
        <v>0</v>
      </c>
      <c r="AP28" s="20">
        <f t="shared" si="9"/>
        <v>0</v>
      </c>
    </row>
    <row r="29" spans="1:42" ht="15.6" x14ac:dyDescent="0.3">
      <c r="A29" s="36" t="s">
        <v>167</v>
      </c>
      <c r="B29" s="37"/>
      <c r="C29" s="48"/>
      <c r="D29" s="48"/>
      <c r="E29" s="48"/>
      <c r="F29" s="48"/>
      <c r="G29" s="30">
        <f t="shared" si="10"/>
        <v>0</v>
      </c>
      <c r="H29" s="48"/>
      <c r="I29" s="48"/>
      <c r="J29" s="48"/>
      <c r="K29" s="48"/>
      <c r="L29" s="48"/>
      <c r="M29" s="1"/>
      <c r="N29" s="156"/>
      <c r="O29" s="48"/>
      <c r="P29" s="48"/>
      <c r="Q29" s="157"/>
      <c r="R29" s="2">
        <f t="shared" si="1"/>
        <v>0</v>
      </c>
      <c r="S29" s="3"/>
      <c r="T29" s="12">
        <f t="shared" si="2"/>
        <v>0</v>
      </c>
      <c r="U29" s="1"/>
      <c r="V29" s="2"/>
      <c r="W29" s="3"/>
      <c r="X29" s="115">
        <f t="shared" si="3"/>
        <v>0</v>
      </c>
      <c r="Y29" s="2"/>
      <c r="Z29" s="2"/>
      <c r="AA29" s="2"/>
      <c r="AB29" s="21">
        <f t="shared" si="4"/>
        <v>0</v>
      </c>
      <c r="AC29" s="2"/>
      <c r="AD29" s="2"/>
      <c r="AE29" s="2"/>
      <c r="AF29" s="15">
        <f t="shared" si="5"/>
        <v>0</v>
      </c>
      <c r="AG29" s="20">
        <f t="shared" si="6"/>
        <v>0</v>
      </c>
      <c r="AH29" s="1"/>
      <c r="AI29" s="2"/>
      <c r="AJ29" s="2"/>
      <c r="AK29" s="15">
        <f t="shared" si="12"/>
        <v>0</v>
      </c>
      <c r="AL29" s="2"/>
      <c r="AM29" s="2"/>
      <c r="AN29" s="2"/>
      <c r="AO29" s="21">
        <f t="shared" si="11"/>
        <v>0</v>
      </c>
      <c r="AP29" s="20">
        <f t="shared" si="9"/>
        <v>0</v>
      </c>
    </row>
    <row r="30" spans="1:42" ht="15.6" x14ac:dyDescent="0.3">
      <c r="A30" s="36"/>
      <c r="B30" s="37" t="s">
        <v>124</v>
      </c>
      <c r="C30" s="48"/>
      <c r="D30" s="48"/>
      <c r="E30" s="48">
        <v>5000000</v>
      </c>
      <c r="F30" s="48"/>
      <c r="G30" s="30">
        <f t="shared" si="10"/>
        <v>5000000</v>
      </c>
      <c r="H30" s="48"/>
      <c r="I30" s="48"/>
      <c r="J30" s="48">
        <v>2000000</v>
      </c>
      <c r="K30" s="48">
        <v>2000000</v>
      </c>
      <c r="L30" s="48">
        <v>2000000</v>
      </c>
      <c r="M30" s="1">
        <f t="shared" ref="M30:M38" si="13">SUM(H30:L30)</f>
        <v>6000000</v>
      </c>
      <c r="N30" s="156">
        <f>L30</f>
        <v>2000000</v>
      </c>
      <c r="O30" s="48">
        <f>N30</f>
        <v>2000000</v>
      </c>
      <c r="P30" s="48">
        <f>O30</f>
        <v>2000000</v>
      </c>
      <c r="Q30" s="157">
        <f>P30</f>
        <v>2000000</v>
      </c>
      <c r="R30" s="2">
        <f t="shared" si="1"/>
        <v>8000000</v>
      </c>
      <c r="S30" s="3">
        <f>R30</f>
        <v>8000000</v>
      </c>
      <c r="T30" s="12">
        <f t="shared" si="2"/>
        <v>30000000</v>
      </c>
      <c r="U30" s="1">
        <f>S30</f>
        <v>8000000</v>
      </c>
      <c r="V30" s="2">
        <f>U30</f>
        <v>8000000</v>
      </c>
      <c r="W30" s="3">
        <f>V30</f>
        <v>8000000</v>
      </c>
      <c r="X30" s="115">
        <f t="shared" si="3"/>
        <v>24000000</v>
      </c>
      <c r="Y30" s="2">
        <f>W30</f>
        <v>8000000</v>
      </c>
      <c r="Z30" s="2">
        <f>W30</f>
        <v>8000000</v>
      </c>
      <c r="AA30" s="2">
        <f>Z30</f>
        <v>8000000</v>
      </c>
      <c r="AB30" s="21">
        <f t="shared" si="4"/>
        <v>24000000</v>
      </c>
      <c r="AC30" s="2">
        <f>AA30</f>
        <v>8000000</v>
      </c>
      <c r="AD30" s="2">
        <f>AC30</f>
        <v>8000000</v>
      </c>
      <c r="AE30" s="2">
        <f>AD30</f>
        <v>8000000</v>
      </c>
      <c r="AF30" s="15">
        <f t="shared" si="5"/>
        <v>24000000</v>
      </c>
      <c r="AG30" s="20">
        <f t="shared" si="6"/>
        <v>102000000</v>
      </c>
      <c r="AH30" s="1">
        <f>AE30</f>
        <v>8000000</v>
      </c>
      <c r="AI30" s="2">
        <f>AH30</f>
        <v>8000000</v>
      </c>
      <c r="AJ30" s="2">
        <f>AI30</f>
        <v>8000000</v>
      </c>
      <c r="AK30" s="15">
        <f t="shared" si="12"/>
        <v>24000000</v>
      </c>
      <c r="AL30" s="2">
        <f>AJ30</f>
        <v>8000000</v>
      </c>
      <c r="AM30" s="2">
        <f>AL30</f>
        <v>8000000</v>
      </c>
      <c r="AN30" s="2">
        <f>AM30</f>
        <v>8000000</v>
      </c>
      <c r="AO30" s="21">
        <f t="shared" si="11"/>
        <v>24000000</v>
      </c>
      <c r="AP30" s="20">
        <f t="shared" si="9"/>
        <v>48000000</v>
      </c>
    </row>
    <row r="31" spans="1:42" ht="15.6" x14ac:dyDescent="0.3">
      <c r="A31" s="36"/>
      <c r="B31" s="37" t="s">
        <v>225</v>
      </c>
      <c r="C31" s="48"/>
      <c r="D31" s="48"/>
      <c r="E31" s="48">
        <v>1686400</v>
      </c>
      <c r="F31" s="48"/>
      <c r="G31" s="30">
        <f t="shared" si="10"/>
        <v>1686400</v>
      </c>
      <c r="H31" s="48"/>
      <c r="I31" s="48"/>
      <c r="J31" s="48"/>
      <c r="K31" s="48"/>
      <c r="L31" s="48"/>
      <c r="M31" s="1">
        <f t="shared" si="13"/>
        <v>0</v>
      </c>
      <c r="N31" s="156"/>
      <c r="O31" s="48"/>
      <c r="P31" s="48"/>
      <c r="Q31" s="157"/>
      <c r="R31" s="2">
        <f t="shared" si="1"/>
        <v>0</v>
      </c>
      <c r="S31" s="3"/>
      <c r="T31" s="12">
        <f t="shared" si="2"/>
        <v>0</v>
      </c>
      <c r="U31" s="1"/>
      <c r="V31" s="2"/>
      <c r="W31" s="3"/>
      <c r="X31" s="115">
        <f t="shared" si="3"/>
        <v>0</v>
      </c>
      <c r="Y31" s="2"/>
      <c r="Z31" s="2"/>
      <c r="AA31" s="2"/>
      <c r="AB31" s="21"/>
      <c r="AC31" s="2"/>
      <c r="AD31" s="2"/>
      <c r="AE31" s="2"/>
      <c r="AF31" s="15"/>
      <c r="AG31" s="20">
        <f t="shared" si="6"/>
        <v>0</v>
      </c>
      <c r="AH31" s="1"/>
      <c r="AI31" s="2"/>
      <c r="AJ31" s="2"/>
      <c r="AK31" s="15">
        <f t="shared" si="12"/>
        <v>0</v>
      </c>
      <c r="AL31" s="2"/>
      <c r="AM31" s="2"/>
      <c r="AN31" s="2"/>
      <c r="AO31" s="21"/>
      <c r="AP31" s="20">
        <f t="shared" si="9"/>
        <v>0</v>
      </c>
    </row>
    <row r="32" spans="1:42" ht="15.6" x14ac:dyDescent="0.3">
      <c r="A32" s="36"/>
      <c r="B32" s="37" t="s">
        <v>238</v>
      </c>
      <c r="C32" s="48"/>
      <c r="D32" s="48"/>
      <c r="E32" s="48"/>
      <c r="F32" s="48">
        <v>2000000</v>
      </c>
      <c r="G32" s="30">
        <f t="shared" si="10"/>
        <v>2000000</v>
      </c>
      <c r="H32" s="152">
        <v>-40768</v>
      </c>
      <c r="I32" s="48">
        <v>63600</v>
      </c>
      <c r="J32" s="48"/>
      <c r="K32" s="48">
        <v>848400</v>
      </c>
      <c r="L32" s="48"/>
      <c r="M32" s="1">
        <f t="shared" si="13"/>
        <v>871232</v>
      </c>
      <c r="N32" s="163"/>
      <c r="O32" s="48"/>
      <c r="P32" s="48"/>
      <c r="Q32" s="157"/>
      <c r="R32" s="2">
        <f t="shared" si="1"/>
        <v>0</v>
      </c>
      <c r="S32" s="3"/>
      <c r="T32" s="12">
        <f t="shared" si="2"/>
        <v>871232</v>
      </c>
      <c r="U32" s="1"/>
      <c r="V32" s="2"/>
      <c r="W32" s="3"/>
      <c r="X32" s="115">
        <f t="shared" si="3"/>
        <v>0</v>
      </c>
      <c r="Y32" s="2"/>
      <c r="Z32" s="2"/>
      <c r="AA32" s="2"/>
      <c r="AB32" s="21"/>
      <c r="AC32" s="2"/>
      <c r="AD32" s="2"/>
      <c r="AE32" s="2"/>
      <c r="AF32" s="15"/>
      <c r="AG32" s="20">
        <f t="shared" si="6"/>
        <v>871232</v>
      </c>
      <c r="AH32" s="1"/>
      <c r="AI32" s="2"/>
      <c r="AJ32" s="2"/>
      <c r="AK32" s="15">
        <f t="shared" si="12"/>
        <v>0</v>
      </c>
      <c r="AL32" s="2"/>
      <c r="AM32" s="2"/>
      <c r="AN32" s="2"/>
      <c r="AO32" s="21"/>
      <c r="AP32" s="20">
        <f t="shared" si="9"/>
        <v>0</v>
      </c>
    </row>
    <row r="33" spans="1:42" ht="15.6" x14ac:dyDescent="0.3">
      <c r="A33" s="36"/>
      <c r="B33" s="37" t="s">
        <v>292</v>
      </c>
      <c r="C33" s="48"/>
      <c r="D33" s="48"/>
      <c r="E33" s="48"/>
      <c r="F33" s="48"/>
      <c r="G33" s="30"/>
      <c r="H33" s="152"/>
      <c r="I33" s="188">
        <v>1534848</v>
      </c>
      <c r="J33" s="187">
        <v>1242036</v>
      </c>
      <c r="K33" s="48">
        <v>1500000</v>
      </c>
      <c r="L33" s="48"/>
      <c r="M33" s="1">
        <f t="shared" si="13"/>
        <v>4276884</v>
      </c>
      <c r="N33" s="163"/>
      <c r="O33" s="48"/>
      <c r="P33" s="48"/>
      <c r="Q33" s="157"/>
      <c r="R33" s="2"/>
      <c r="S33" s="3"/>
      <c r="T33" s="12">
        <f t="shared" si="2"/>
        <v>4276884</v>
      </c>
      <c r="U33" s="1"/>
      <c r="V33" s="2"/>
      <c r="W33" s="3"/>
      <c r="X33" s="115">
        <f t="shared" si="3"/>
        <v>0</v>
      </c>
      <c r="Y33" s="2"/>
      <c r="Z33" s="2"/>
      <c r="AA33" s="2"/>
      <c r="AB33" s="21"/>
      <c r="AC33" s="2"/>
      <c r="AD33" s="2"/>
      <c r="AE33" s="2"/>
      <c r="AF33" s="15"/>
      <c r="AG33" s="20">
        <f t="shared" si="6"/>
        <v>4276884</v>
      </c>
      <c r="AH33" s="1"/>
      <c r="AI33" s="2"/>
      <c r="AJ33" s="2"/>
      <c r="AK33" s="15"/>
      <c r="AL33" s="2"/>
      <c r="AM33" s="2"/>
      <c r="AN33" s="2"/>
      <c r="AO33" s="21"/>
      <c r="AP33" s="20"/>
    </row>
    <row r="34" spans="1:42" ht="15.6" x14ac:dyDescent="0.3">
      <c r="A34" s="36"/>
      <c r="B34" s="37" t="s">
        <v>270</v>
      </c>
      <c r="C34" s="48"/>
      <c r="D34" s="48"/>
      <c r="E34" s="48"/>
      <c r="F34" s="48"/>
      <c r="G34" s="30"/>
      <c r="H34" s="152"/>
      <c r="I34" s="48">
        <v>757200</v>
      </c>
      <c r="J34" s="48"/>
      <c r="K34" s="48">
        <v>97200</v>
      </c>
      <c r="L34" s="48"/>
      <c r="M34" s="1">
        <f t="shared" si="13"/>
        <v>854400</v>
      </c>
      <c r="N34" s="163"/>
      <c r="O34" s="48"/>
      <c r="P34" s="48"/>
      <c r="Q34" s="157"/>
      <c r="R34" s="2"/>
      <c r="S34" s="3"/>
      <c r="T34" s="12">
        <f t="shared" si="2"/>
        <v>854400</v>
      </c>
      <c r="U34" s="1"/>
      <c r="V34" s="2"/>
      <c r="W34" s="3"/>
      <c r="X34" s="115">
        <f t="shared" si="3"/>
        <v>0</v>
      </c>
      <c r="Y34" s="2"/>
      <c r="Z34" s="2"/>
      <c r="AA34" s="2"/>
      <c r="AB34" s="21"/>
      <c r="AC34" s="2"/>
      <c r="AD34" s="2"/>
      <c r="AE34" s="2"/>
      <c r="AF34" s="15"/>
      <c r="AG34" s="20">
        <f t="shared" si="6"/>
        <v>854400</v>
      </c>
      <c r="AH34" s="1"/>
      <c r="AI34" s="2"/>
      <c r="AJ34" s="2"/>
      <c r="AK34" s="15"/>
      <c r="AL34" s="2"/>
      <c r="AM34" s="2"/>
      <c r="AN34" s="2"/>
      <c r="AO34" s="21"/>
      <c r="AP34" s="20"/>
    </row>
    <row r="35" spans="1:42" ht="15.6" x14ac:dyDescent="0.3">
      <c r="A35" s="36"/>
      <c r="B35" s="37" t="s">
        <v>230</v>
      </c>
      <c r="C35" s="48"/>
      <c r="D35" s="48"/>
      <c r="E35" s="48"/>
      <c r="F35" s="48">
        <v>50000</v>
      </c>
      <c r="G35" s="30">
        <f t="shared" si="10"/>
        <v>50000</v>
      </c>
      <c r="H35" s="184">
        <v>9312</v>
      </c>
      <c r="I35" s="48"/>
      <c r="J35" s="127">
        <v>8864</v>
      </c>
      <c r="K35" s="48"/>
      <c r="L35" s="48"/>
      <c r="M35" s="1">
        <f t="shared" si="13"/>
        <v>18176</v>
      </c>
      <c r="N35" s="156"/>
      <c r="O35" s="48"/>
      <c r="P35" s="48"/>
      <c r="Q35" s="157"/>
      <c r="R35" s="2">
        <f t="shared" si="1"/>
        <v>0</v>
      </c>
      <c r="S35" s="3"/>
      <c r="T35" s="12">
        <f t="shared" si="2"/>
        <v>18176</v>
      </c>
      <c r="U35" s="1"/>
      <c r="V35" s="2"/>
      <c r="W35" s="3"/>
      <c r="X35" s="115">
        <f t="shared" si="3"/>
        <v>0</v>
      </c>
      <c r="Y35" s="2"/>
      <c r="Z35" s="2"/>
      <c r="AA35" s="2"/>
      <c r="AB35" s="21"/>
      <c r="AC35" s="2"/>
      <c r="AD35" s="2"/>
      <c r="AE35" s="2"/>
      <c r="AF35" s="15"/>
      <c r="AG35" s="20">
        <f t="shared" si="6"/>
        <v>18176</v>
      </c>
      <c r="AH35" s="1"/>
      <c r="AI35" s="2"/>
      <c r="AJ35" s="2"/>
      <c r="AK35" s="15">
        <f t="shared" si="12"/>
        <v>0</v>
      </c>
      <c r="AL35" s="2"/>
      <c r="AM35" s="2"/>
      <c r="AN35" s="2"/>
      <c r="AO35" s="21"/>
      <c r="AP35" s="20">
        <f t="shared" si="9"/>
        <v>0</v>
      </c>
    </row>
    <row r="36" spans="1:42" ht="15.6" x14ac:dyDescent="0.3">
      <c r="A36" s="36"/>
      <c r="B36" s="37" t="s">
        <v>295</v>
      </c>
      <c r="C36" s="48"/>
      <c r="D36" s="48"/>
      <c r="E36" s="48"/>
      <c r="F36" s="48"/>
      <c r="G36" s="30"/>
      <c r="H36" s="171"/>
      <c r="I36" s="48">
        <v>8071.2</v>
      </c>
      <c r="J36" s="48">
        <v>43708.6</v>
      </c>
      <c r="K36" s="48"/>
      <c r="L36" s="48"/>
      <c r="M36" s="1">
        <f t="shared" si="13"/>
        <v>51779.799999999996</v>
      </c>
      <c r="N36" s="156"/>
      <c r="O36" s="48"/>
      <c r="P36" s="48"/>
      <c r="Q36" s="157"/>
      <c r="R36" s="2">
        <f>SUM(N36:Q36)</f>
        <v>0</v>
      </c>
      <c r="S36" s="3"/>
      <c r="T36" s="12">
        <f t="shared" si="2"/>
        <v>51779.799999999996</v>
      </c>
      <c r="U36" s="1"/>
      <c r="V36" s="2"/>
      <c r="W36" s="3"/>
      <c r="X36" s="115">
        <f t="shared" si="3"/>
        <v>0</v>
      </c>
      <c r="Y36" s="2"/>
      <c r="Z36" s="2"/>
      <c r="AA36" s="2"/>
      <c r="AB36" s="21"/>
      <c r="AC36" s="2"/>
      <c r="AD36" s="2"/>
      <c r="AE36" s="2"/>
      <c r="AF36" s="15"/>
      <c r="AG36" s="20">
        <f t="shared" si="6"/>
        <v>51779.799999999996</v>
      </c>
      <c r="AH36" s="1"/>
      <c r="AI36" s="2"/>
      <c r="AJ36" s="2"/>
      <c r="AK36" s="15"/>
      <c r="AL36" s="2"/>
      <c r="AM36" s="2"/>
      <c r="AN36" s="2"/>
      <c r="AO36" s="21"/>
      <c r="AP36" s="20"/>
    </row>
    <row r="37" spans="1:42" ht="15.6" x14ac:dyDescent="0.3">
      <c r="A37" s="36"/>
      <c r="B37" s="37" t="s">
        <v>51</v>
      </c>
      <c r="C37" s="50"/>
      <c r="D37" s="49"/>
      <c r="E37" s="50"/>
      <c r="F37" s="50"/>
      <c r="G37" s="30">
        <f>SUM(C37:F37)</f>
        <v>0</v>
      </c>
      <c r="H37" s="50"/>
      <c r="I37" s="49"/>
      <c r="J37" s="127">
        <v>94768.6</v>
      </c>
      <c r="K37" s="50"/>
      <c r="L37" s="50">
        <v>102372.63</v>
      </c>
      <c r="M37" s="1">
        <f t="shared" si="13"/>
        <v>197141.23</v>
      </c>
      <c r="N37" s="161"/>
      <c r="O37" s="49"/>
      <c r="P37" s="50"/>
      <c r="Q37" s="159">
        <v>102372.63</v>
      </c>
      <c r="R37" s="2">
        <f t="shared" si="1"/>
        <v>102372.63</v>
      </c>
      <c r="S37" s="113">
        <v>102372.63</v>
      </c>
      <c r="T37" s="12">
        <f t="shared" si="2"/>
        <v>504259.12</v>
      </c>
      <c r="U37" s="111">
        <v>102372.63</v>
      </c>
      <c r="V37" s="112">
        <v>102372.63</v>
      </c>
      <c r="W37" s="113">
        <v>102372.63</v>
      </c>
      <c r="X37" s="115">
        <f t="shared" si="3"/>
        <v>307117.89</v>
      </c>
      <c r="Y37" s="111">
        <v>102372.63</v>
      </c>
      <c r="Z37" s="112">
        <v>102372.63</v>
      </c>
      <c r="AA37" s="112">
        <v>102372.63</v>
      </c>
      <c r="AB37" s="15">
        <f>SUM(Y37:AA37)</f>
        <v>307117.89</v>
      </c>
      <c r="AC37" s="111">
        <v>102372.63</v>
      </c>
      <c r="AD37" s="112">
        <v>102372.63</v>
      </c>
      <c r="AE37" s="112">
        <v>102372.63</v>
      </c>
      <c r="AF37" s="15">
        <f>SUM(AC37:AE37)</f>
        <v>307117.89</v>
      </c>
      <c r="AG37" s="20">
        <f t="shared" si="6"/>
        <v>1425612.79</v>
      </c>
      <c r="AH37" s="111">
        <v>102372.63</v>
      </c>
      <c r="AI37" s="112">
        <v>102372.63</v>
      </c>
      <c r="AJ37" s="112">
        <v>102372.63</v>
      </c>
      <c r="AK37" s="15">
        <f>SUM(AH37:AJ37)</f>
        <v>307117.89</v>
      </c>
      <c r="AL37" s="111">
        <v>102372.63</v>
      </c>
      <c r="AM37" s="112">
        <v>102372.63</v>
      </c>
      <c r="AN37" s="112">
        <v>102372.63</v>
      </c>
      <c r="AO37" s="15">
        <f>SUM(AL37:AN37)</f>
        <v>307117.89</v>
      </c>
      <c r="AP37" s="20">
        <f t="shared" si="9"/>
        <v>614235.78</v>
      </c>
    </row>
    <row r="38" spans="1:42" ht="15.6" x14ac:dyDescent="0.3">
      <c r="A38" s="36"/>
      <c r="B38" s="37" t="s">
        <v>139</v>
      </c>
      <c r="C38" s="50"/>
      <c r="D38" s="49"/>
      <c r="E38" s="50"/>
      <c r="F38" s="50">
        <v>606807.46</v>
      </c>
      <c r="G38" s="30">
        <f>SUM(C38:F38)</f>
        <v>606807.46</v>
      </c>
      <c r="H38" s="50"/>
      <c r="I38" s="49"/>
      <c r="J38" s="50"/>
      <c r="K38" s="50"/>
      <c r="L38" s="50"/>
      <c r="M38" s="1">
        <f t="shared" si="13"/>
        <v>0</v>
      </c>
      <c r="N38" s="161"/>
      <c r="O38" s="49"/>
      <c r="P38" s="50"/>
      <c r="Q38" s="159"/>
      <c r="R38" s="2">
        <f t="shared" si="1"/>
        <v>0</v>
      </c>
      <c r="S38" s="3"/>
      <c r="T38" s="12">
        <f t="shared" si="2"/>
        <v>0</v>
      </c>
      <c r="U38" s="1"/>
      <c r="V38" s="2"/>
      <c r="W38" s="3"/>
      <c r="X38" s="115">
        <f t="shared" si="3"/>
        <v>0</v>
      </c>
      <c r="Y38" s="2"/>
      <c r="Z38" s="2"/>
      <c r="AA38" s="2"/>
      <c r="AB38" s="21"/>
      <c r="AC38" s="2"/>
      <c r="AD38" s="2"/>
      <c r="AE38" s="2"/>
      <c r="AF38" s="15"/>
      <c r="AG38" s="20">
        <f t="shared" si="6"/>
        <v>0</v>
      </c>
      <c r="AH38" s="1"/>
      <c r="AI38" s="2"/>
      <c r="AJ38" s="2"/>
      <c r="AK38" s="15"/>
      <c r="AL38" s="2"/>
      <c r="AM38" s="2"/>
      <c r="AN38" s="2"/>
      <c r="AO38" s="21"/>
      <c r="AP38" s="20">
        <f t="shared" si="9"/>
        <v>0</v>
      </c>
    </row>
    <row r="39" spans="1:42" ht="16.2" thickBot="1" x14ac:dyDescent="0.35">
      <c r="A39" s="36"/>
      <c r="B39" s="37"/>
      <c r="C39" s="53"/>
      <c r="D39" s="53"/>
      <c r="E39" s="53"/>
      <c r="F39" s="53"/>
      <c r="G39" s="30"/>
      <c r="H39" s="49"/>
      <c r="I39" s="49"/>
      <c r="J39" s="49"/>
      <c r="K39" s="49"/>
      <c r="L39" s="49"/>
      <c r="M39" s="4"/>
      <c r="N39" s="158"/>
      <c r="O39" s="49"/>
      <c r="P39" s="49"/>
      <c r="Q39" s="162"/>
      <c r="R39" s="2">
        <f t="shared" si="1"/>
        <v>0</v>
      </c>
      <c r="S39" s="166"/>
      <c r="T39" s="12">
        <f t="shared" si="2"/>
        <v>0</v>
      </c>
      <c r="U39" s="4"/>
      <c r="V39" s="5"/>
      <c r="W39" s="6"/>
      <c r="X39" s="115">
        <f t="shared" si="3"/>
        <v>0</v>
      </c>
      <c r="Y39" s="5"/>
      <c r="Z39" s="5"/>
      <c r="AA39" s="5"/>
      <c r="AB39" s="18"/>
      <c r="AC39" s="5"/>
      <c r="AD39" s="5"/>
      <c r="AE39" s="5"/>
      <c r="AF39" s="15">
        <f t="shared" si="5"/>
        <v>0</v>
      </c>
      <c r="AG39" s="20">
        <f t="shared" si="6"/>
        <v>0</v>
      </c>
      <c r="AH39" s="4"/>
      <c r="AI39" s="5"/>
      <c r="AJ39" s="5"/>
      <c r="AK39" s="16"/>
      <c r="AL39" s="5"/>
      <c r="AM39" s="5"/>
      <c r="AN39" s="5"/>
      <c r="AO39" s="18"/>
      <c r="AP39" s="20">
        <f t="shared" si="9"/>
        <v>0</v>
      </c>
    </row>
    <row r="40" spans="1:42" ht="16.2" thickBot="1" x14ac:dyDescent="0.35">
      <c r="A40" s="56"/>
      <c r="B40" s="57" t="s">
        <v>15</v>
      </c>
      <c r="C40" s="54">
        <f>SUM(C6:C29)</f>
        <v>0</v>
      </c>
      <c r="D40" s="54">
        <f>SUM(D6:D29)</f>
        <v>12885</v>
      </c>
      <c r="E40" s="54">
        <f>SUM(E6:E29)</f>
        <v>6098.46</v>
      </c>
      <c r="F40" s="54">
        <f>SUM(F6:F29)</f>
        <v>20710.72</v>
      </c>
      <c r="G40" s="31">
        <f>SUM(G5:G39)</f>
        <v>9382901.6400000006</v>
      </c>
      <c r="H40" s="54">
        <f>SUM(H5:H39)</f>
        <v>-27165.989999999998</v>
      </c>
      <c r="I40" s="54">
        <f t="shared" ref="I40:AG40" si="14">SUM(I5:I39)</f>
        <v>2367754.2000000002</v>
      </c>
      <c r="J40" s="54">
        <f t="shared" si="14"/>
        <v>3404353.46</v>
      </c>
      <c r="K40" s="54">
        <f t="shared" si="14"/>
        <v>4455700</v>
      </c>
      <c r="L40" s="54">
        <f t="shared" si="14"/>
        <v>2110022.63</v>
      </c>
      <c r="M40" s="32">
        <f t="shared" si="14"/>
        <v>12315964.300000001</v>
      </c>
      <c r="N40" s="164"/>
      <c r="O40" s="54"/>
      <c r="P40" s="54"/>
      <c r="Q40" s="54"/>
      <c r="R40" s="167">
        <f t="shared" si="1"/>
        <v>0</v>
      </c>
      <c r="S40" s="34">
        <f t="shared" si="14"/>
        <v>8142452.6299999999</v>
      </c>
      <c r="T40" s="165">
        <f t="shared" si="14"/>
        <v>36742821.909999989</v>
      </c>
      <c r="U40" s="4">
        <f t="shared" si="14"/>
        <v>8147752.6299999999</v>
      </c>
      <c r="V40" s="5">
        <f t="shared" si="14"/>
        <v>8142452.6299999999</v>
      </c>
      <c r="W40" s="6">
        <f t="shared" si="14"/>
        <v>8145572.6299999999</v>
      </c>
      <c r="X40" s="13">
        <f t="shared" si="14"/>
        <v>24435777.890000001</v>
      </c>
      <c r="Y40" s="33">
        <f t="shared" si="14"/>
        <v>8147752.6299999999</v>
      </c>
      <c r="Z40" s="33">
        <f t="shared" si="14"/>
        <v>8169652.6299999999</v>
      </c>
      <c r="AA40" s="33">
        <f t="shared" si="14"/>
        <v>8142452.6299999999</v>
      </c>
      <c r="AB40" s="13">
        <f t="shared" si="14"/>
        <v>24459857.890000001</v>
      </c>
      <c r="AC40" s="33">
        <f t="shared" si="14"/>
        <v>8147752.6299999999</v>
      </c>
      <c r="AD40" s="33">
        <f t="shared" si="14"/>
        <v>8196852.6299999999</v>
      </c>
      <c r="AE40" s="33">
        <f t="shared" si="14"/>
        <v>8140027.6299999999</v>
      </c>
      <c r="AF40" s="13">
        <f t="shared" si="14"/>
        <v>24484632.890000001</v>
      </c>
      <c r="AG40" s="35">
        <f t="shared" si="14"/>
        <v>110123090.58</v>
      </c>
      <c r="AH40" s="32">
        <f t="shared" ref="AH40:AP40" si="15">SUM(AH5:AH39)</f>
        <v>8244252.6299999999</v>
      </c>
      <c r="AI40" s="33">
        <f t="shared" si="15"/>
        <v>8238952.6299999999</v>
      </c>
      <c r="AJ40" s="33">
        <f t="shared" si="15"/>
        <v>8242072.6299999999</v>
      </c>
      <c r="AK40" s="13">
        <f t="shared" si="15"/>
        <v>24725277.890000001</v>
      </c>
      <c r="AL40" s="33">
        <f t="shared" si="15"/>
        <v>8244252.6299999999</v>
      </c>
      <c r="AM40" s="33">
        <f t="shared" si="15"/>
        <v>8429352.6300000008</v>
      </c>
      <c r="AN40" s="33">
        <f t="shared" si="15"/>
        <v>8238952.6299999999</v>
      </c>
      <c r="AO40" s="13">
        <f t="shared" si="15"/>
        <v>24912557.890000001</v>
      </c>
      <c r="AP40" s="35">
        <f t="shared" si="15"/>
        <v>49637835.780000001</v>
      </c>
    </row>
    <row r="41" spans="1:42" ht="15" x14ac:dyDescent="0.25">
      <c r="A41" s="41"/>
      <c r="B41" s="41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1"/>
      <c r="X41" s="41"/>
      <c r="Y41" s="46"/>
      <c r="Z41" s="46"/>
      <c r="AA41" s="46"/>
      <c r="AB41" s="41"/>
      <c r="AC41" s="46"/>
      <c r="AD41" s="46"/>
      <c r="AE41" s="46"/>
      <c r="AF41" s="46"/>
      <c r="AG41" s="46"/>
    </row>
  </sheetData>
  <mergeCells count="4">
    <mergeCell ref="D1:E1"/>
    <mergeCell ref="C3:G3"/>
    <mergeCell ref="H3:M3"/>
    <mergeCell ref="N3:Q3"/>
  </mergeCells>
  <phoneticPr fontId="0" type="noConversion"/>
  <pageMargins left="0.75" right="0.75" top="1" bottom="1" header="0.5" footer="0.5"/>
  <pageSetup scale="53" fitToWidth="3" orientation="landscape" horizontalDpi="355" verticalDpi="464" r:id="rId1"/>
  <headerFooter alignWithMargins="0"/>
  <colBreaks count="2" manualBreakCount="2">
    <brk id="8" max="35" man="1"/>
    <brk id="24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I27" sqref="I27"/>
    </sheetView>
  </sheetViews>
  <sheetFormatPr defaultRowHeight="13.2" x14ac:dyDescent="0.25"/>
  <cols>
    <col min="2" max="2" width="5.5546875" customWidth="1"/>
  </cols>
  <sheetData>
    <row r="2" spans="2:10" x14ac:dyDescent="0.25">
      <c r="F2" t="s">
        <v>243</v>
      </c>
      <c r="H2" t="s">
        <v>244</v>
      </c>
    </row>
    <row r="3" spans="2:10" x14ac:dyDescent="0.25">
      <c r="B3" t="s">
        <v>206</v>
      </c>
    </row>
    <row r="4" spans="2:10" x14ac:dyDescent="0.25">
      <c r="C4" t="s">
        <v>207</v>
      </c>
      <c r="F4" t="s">
        <v>250</v>
      </c>
      <c r="H4" t="s">
        <v>253</v>
      </c>
    </row>
    <row r="5" spans="2:10" x14ac:dyDescent="0.25">
      <c r="C5" t="s">
        <v>160</v>
      </c>
      <c r="F5" t="s">
        <v>246</v>
      </c>
    </row>
    <row r="6" spans="2:10" x14ac:dyDescent="0.25">
      <c r="C6" t="s">
        <v>208</v>
      </c>
      <c r="F6" t="s">
        <v>251</v>
      </c>
    </row>
    <row r="7" spans="2:10" x14ac:dyDescent="0.25">
      <c r="C7" t="s">
        <v>213</v>
      </c>
      <c r="F7" t="s">
        <v>252</v>
      </c>
    </row>
    <row r="11" spans="2:10" x14ac:dyDescent="0.25">
      <c r="B11" t="s">
        <v>212</v>
      </c>
    </row>
    <row r="12" spans="2:10" x14ac:dyDescent="0.25">
      <c r="C12" t="s">
        <v>209</v>
      </c>
      <c r="F12" t="s">
        <v>256</v>
      </c>
      <c r="H12" t="s">
        <v>259</v>
      </c>
      <c r="J12" t="s">
        <v>245</v>
      </c>
    </row>
    <row r="13" spans="2:10" x14ac:dyDescent="0.25">
      <c r="C13" t="s">
        <v>210</v>
      </c>
      <c r="F13" t="s">
        <v>241</v>
      </c>
    </row>
    <row r="14" spans="2:10" x14ac:dyDescent="0.25">
      <c r="C14" t="s">
        <v>257</v>
      </c>
      <c r="F14" t="s">
        <v>258</v>
      </c>
    </row>
    <row r="15" spans="2:10" x14ac:dyDescent="0.25">
      <c r="C15" t="s">
        <v>211</v>
      </c>
      <c r="F15" t="s">
        <v>242</v>
      </c>
    </row>
    <row r="18" spans="2:8" x14ac:dyDescent="0.25">
      <c r="B18" t="s">
        <v>248</v>
      </c>
    </row>
    <row r="19" spans="2:8" x14ac:dyDescent="0.25">
      <c r="C19" t="s">
        <v>247</v>
      </c>
    </row>
    <row r="20" spans="2:8" x14ac:dyDescent="0.25">
      <c r="C20" t="s">
        <v>231</v>
      </c>
      <c r="F20" t="s">
        <v>260</v>
      </c>
      <c r="H20" t="s">
        <v>308</v>
      </c>
    </row>
    <row r="21" spans="2:8" ht="20.399999999999999" x14ac:dyDescent="0.25">
      <c r="C21" t="s">
        <v>71</v>
      </c>
      <c r="F21" t="s">
        <v>214</v>
      </c>
      <c r="H21" s="181" t="s">
        <v>309</v>
      </c>
    </row>
    <row r="22" spans="2:8" x14ac:dyDescent="0.25">
      <c r="C22" t="s">
        <v>254</v>
      </c>
      <c r="F22" t="s">
        <v>262</v>
      </c>
    </row>
    <row r="23" spans="2:8" x14ac:dyDescent="0.25">
      <c r="C23" t="s">
        <v>255</v>
      </c>
      <c r="F23" t="s">
        <v>261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Day</vt:lpstr>
      <vt:lpstr> Approval Requests</vt:lpstr>
      <vt:lpstr>PDX Trading</vt:lpstr>
      <vt:lpstr>Contact List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Havlíček Jan</cp:lastModifiedBy>
  <cp:lastPrinted>2001-12-19T00:52:56Z</cp:lastPrinted>
  <dcterms:created xsi:type="dcterms:W3CDTF">2001-12-05T00:33:07Z</dcterms:created>
  <dcterms:modified xsi:type="dcterms:W3CDTF">2023-09-10T11:02:27Z</dcterms:modified>
</cp:coreProperties>
</file>