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AR GT 30 DAYS " sheetId="2" r:id="rId1"/>
  </sheets>
  <definedNames>
    <definedName name="_xlnm.Print_Titles" localSheetId="0">'AR GT 30 DAYS '!$1:$5</definedName>
  </definedNames>
  <calcPr calcId="92512" fullCalcOnLoad="1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C18" i="2"/>
  <c r="D18" i="2"/>
  <c r="E18" i="2"/>
  <c r="F1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E60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C84" i="2"/>
  <c r="D84" i="2"/>
  <c r="E84" i="2"/>
  <c r="F84" i="2"/>
  <c r="G84" i="2"/>
  <c r="C86" i="2"/>
  <c r="D86" i="2"/>
  <c r="E86" i="2"/>
  <c r="F86" i="2"/>
  <c r="G86" i="2"/>
</calcChain>
</file>

<file path=xl/sharedStrings.xml><?xml version="1.0" encoding="utf-8"?>
<sst xmlns="http://schemas.openxmlformats.org/spreadsheetml/2006/main" count="243" uniqueCount="112">
  <si>
    <t xml:space="preserve"> Customer Name</t>
  </si>
  <si>
    <t>Year</t>
  </si>
  <si>
    <t>IMBL</t>
  </si>
  <si>
    <t>LPAY</t>
  </si>
  <si>
    <t>TRAN</t>
  </si>
  <si>
    <t>UNAPL</t>
  </si>
  <si>
    <t>Over 30 Days</t>
  </si>
  <si>
    <t>TERROL ENERGY, INC</t>
  </si>
  <si>
    <t>WEST TEXAS GAS, INC.</t>
  </si>
  <si>
    <t>KN PROCESSING, INC.</t>
  </si>
  <si>
    <t>AMERICAN PROCESSING, L.P.</t>
  </si>
  <si>
    <t>ENRIGHT GAS &amp; OIL, INC.</t>
  </si>
  <si>
    <t>BP ENERGY CO</t>
  </si>
  <si>
    <t>DUKE ENERGY FUELS, L.P.</t>
  </si>
  <si>
    <t>DYNEGY GAS TRANSPORTATION, INC.</t>
  </si>
  <si>
    <t>DYNEGY MARKETING AND TRADE</t>
  </si>
  <si>
    <t>KN INTERSTATE GAS TRANSMISSION COMP</t>
  </si>
  <si>
    <t>KN MARKETING, L.P.</t>
  </si>
  <si>
    <t>MINNESOTA MINING &amp; MANUFACTURING CO</t>
  </si>
  <si>
    <t>PAN-ALBERTA GAS (U.S.), INC.</t>
  </si>
  <si>
    <t>PHILLIPS NATURAL GAS COMPANY</t>
  </si>
  <si>
    <t>POST ROCK GAS, INC.</t>
  </si>
  <si>
    <t>WILLIAMS GAS MARKETING</t>
  </si>
  <si>
    <t>AMARILLO NATURAL GAS COMPANY, INC.</t>
  </si>
  <si>
    <t>ARCO OIL &amp; GAS COMPANY</t>
  </si>
  <si>
    <t>AURORA NATURAL GAS, LLC</t>
  </si>
  <si>
    <t>BARRETT RESOURCES CORPORATION</t>
  </si>
  <si>
    <t>CHEYENNE PETROLEUM COMPANY</t>
  </si>
  <si>
    <t>CITY OF HARTLEY, IOWA</t>
  </si>
  <si>
    <t>CITY OF TIPTON</t>
  </si>
  <si>
    <t>CONOCO, INC.</t>
  </si>
  <si>
    <t>ENA UPSTREAM CO LLC</t>
  </si>
  <si>
    <t>ENRON NORTH AMERICA CORP. (FKA ECT)</t>
  </si>
  <si>
    <t>ENRON OIL &amp; GAS MARKETING</t>
  </si>
  <si>
    <t>EXXON CORPORATION</t>
  </si>
  <si>
    <t>GEARY ENERGY, LLC</t>
  </si>
  <si>
    <t>GPM GAS CORPORATION</t>
  </si>
  <si>
    <t>HUTCHINSON UTILITY COMMISSION</t>
  </si>
  <si>
    <t>IES INDUSTRIES, INC.</t>
  </si>
  <si>
    <t>KANSAS CITY POWER &amp; LIGHT</t>
  </si>
  <si>
    <t>LACLEDE ENERGY RESOURCES, INC.</t>
  </si>
  <si>
    <t>LAMAR POWER PARTNERS, LP.</t>
  </si>
  <si>
    <t>LG&amp;E NATURAL GATHERING &amp; PROCESSING</t>
  </si>
  <si>
    <t>LG&amp;E NATURAL PIPELINE CO.</t>
  </si>
  <si>
    <t>METROPOLITAN UTILITIES DISTRICT</t>
  </si>
  <si>
    <t>MIDAMERICAN ENERGY COMPANY</t>
  </si>
  <si>
    <t>MN CORN PROCESSORS</t>
  </si>
  <si>
    <t>NORTHWESTERN PUBLIC SERVICE COMPANY</t>
  </si>
  <si>
    <t>ONEOK ENERGY MARKETING &amp; TRADING</t>
  </si>
  <si>
    <t>ONEOK FIELD SERVICES COMPANY</t>
  </si>
  <si>
    <t>OWATONNA PUBLIC UTILITIES</t>
  </si>
  <si>
    <t>POWER-TEX JOINT VENTURE</t>
  </si>
  <si>
    <t>RELIANT ENERGY RETAIL, INC.</t>
  </si>
  <si>
    <t>SONAT EXPLORATION COMPANY</t>
  </si>
  <si>
    <t>SOUTHWESTERN PUBLIC SERVICE CO</t>
  </si>
  <si>
    <t>TEXACO EXPLORATION AND PRODUCTION,</t>
  </si>
  <si>
    <t>THE HOUSTON EXPLORATION COMPANY</t>
  </si>
  <si>
    <t>UNITED STATES GYPSUM COMPANY</t>
  </si>
  <si>
    <t>UTILICORP UNITED, INC.</t>
  </si>
  <si>
    <t>VIRGINIA POWER ENERGY MARKETING</t>
  </si>
  <si>
    <t>WILLIAMS ENERGY MARKETING &amp; TRADING</t>
  </si>
  <si>
    <t>WISCONSIN POWER AND LIGHT COMPANY</t>
  </si>
  <si>
    <t>WPS ENERGY SERVICES, INC.</t>
  </si>
  <si>
    <t>WTG GAS MARKETING, INC.</t>
  </si>
  <si>
    <t>Included in write off package.</t>
  </si>
  <si>
    <t>Bankruptcy. Must leave on AR.</t>
  </si>
  <si>
    <t>Shipper agreed to pay.</t>
  </si>
  <si>
    <t>PPA to be reversed January 2002 accounting.</t>
  </si>
  <si>
    <t>Liquid invoices. Sturr to collect.</t>
  </si>
  <si>
    <t>Woodson to collect.</t>
  </si>
  <si>
    <t>Sturr to collect</t>
  </si>
  <si>
    <t>Forbish to clear by 1/11/02.</t>
  </si>
  <si>
    <t>Benningfield to collect.</t>
  </si>
  <si>
    <t>Forbish to collect.</t>
  </si>
  <si>
    <t>Enright pays $600/month with prompting from credit.</t>
  </si>
  <si>
    <t>Shipper has not requested payment per R. Janzen.</t>
  </si>
  <si>
    <t>Jean Blair to collect.</t>
  </si>
  <si>
    <t>To be paid to KN Processing.</t>
  </si>
  <si>
    <t>Callans to apply to future invoices.</t>
  </si>
  <si>
    <t>Jean Adams to review.</t>
  </si>
  <si>
    <t>Janet McDaniel to apply with Conoco cash.</t>
  </si>
  <si>
    <t>Callans to net with 01/02 demand.</t>
  </si>
  <si>
    <t>Jean Blair to clear.</t>
  </si>
  <si>
    <t>Linhart to collect.</t>
  </si>
  <si>
    <t>Forbish to clear.</t>
  </si>
  <si>
    <t>Forbish will net with future invoices.</t>
  </si>
  <si>
    <t>CCI bankruptcy.</t>
  </si>
  <si>
    <t>Rick Dietz negotiating with shipper for payment.</t>
  </si>
  <si>
    <t>Woodson to collect. Shipper agreed to pay by 1/31/02.</t>
  </si>
  <si>
    <t>Surlock to collect.</t>
  </si>
  <si>
    <t>Washington to refund over payment to shipper.</t>
  </si>
  <si>
    <t>Northern Natural Gas</t>
  </si>
  <si>
    <t>Write Off (Y/N)</t>
  </si>
  <si>
    <t>N</t>
  </si>
  <si>
    <t>Y</t>
  </si>
  <si>
    <t>Contract issue. Raetta Zadow and Frank Semin to resolve.</t>
  </si>
  <si>
    <t>Include in write off package.</t>
  </si>
  <si>
    <t>Janet McDaniel applied Conoco cash. Balance Mar01 commodity.</t>
  </si>
  <si>
    <t>Shipper overpaid. MSR will net with Feb02 demand.</t>
  </si>
  <si>
    <t>Jan01 demand. Shipper agreed to pay by 1/29/01.</t>
  </si>
  <si>
    <t>O/standing items to be written off</t>
  </si>
  <si>
    <t>Incorrect measurement for July 1999 to October 2000. Marketing negotiating to resolve.</t>
  </si>
  <si>
    <t>Cash applied to LGE &amp; Power-Tex. Add'l cash to be applied by 1/30.</t>
  </si>
  <si>
    <t>Comments</t>
  </si>
  <si>
    <t>Mike Barry to decide whether to include in write off.</t>
  </si>
  <si>
    <t xml:space="preserve">Disputed measurement. Vicki Berg to meet with shipper to resolve. Larry Berger and MSR reviewing JV entries. </t>
  </si>
  <si>
    <t>Will be netted with Jan02 commodity invoices.</t>
  </si>
  <si>
    <t>Kathy Sturr to collect.</t>
  </si>
  <si>
    <t>Carr to apply.</t>
  </si>
  <si>
    <t xml:space="preserve">Outstanding Transportation Accounts Receivable as of 01/28/02 </t>
  </si>
  <si>
    <t>Nancy Callans to book PPA with Jan02 demand to clear.</t>
  </si>
  <si>
    <t>Alternate point invoices disputed totals $143,291. Remaining balance is rate disputes for Oct and Nov 2001 commodity invoices. Courtney Barker is reviewing to determine problem and will notify Kathy Washington if contract to be repathed.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</si>
</sst>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Continuous" vertical="top"/>
    </xf>
    <xf numFmtId="39" fontId="3" fillId="0" borderId="0" xfId="0" applyNumberFormat="1" applyFont="1" applyAlignment="1">
      <alignment horizontal="centerContinuous"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39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3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39" fontId="4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39" fontId="3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39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39" fontId="6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39" fontId="3" fillId="0" borderId="0" xfId="0" applyNumberFormat="1" applyFont="1" applyAlignment="1">
      <alignment vertical="top"/>
    </xf>
    <xf numFmtId="39" fontId="3" fillId="0" borderId="0" xfId="0" applyNumberFormat="1" applyFont="1" applyBorder="1" applyAlignment="1">
      <alignment vertical="top"/>
    </xf>
    <xf numFmtId="39" fontId="3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pane ySplit="5" topLeftCell="A6" activePane="bottomLeft" state="frozen"/>
      <selection pane="bottomLeft" activeCell="H54" sqref="H54"/>
    </sheetView>
  </sheetViews>
  <sheetFormatPr defaultColWidth="29.44140625" defaultRowHeight="10.199999999999999" x14ac:dyDescent="0.25"/>
  <cols>
    <col min="1" max="1" width="33.88671875" style="4" bestFit="1" customWidth="1"/>
    <col min="2" max="2" width="4.5546875" style="4" bestFit="1" customWidth="1"/>
    <col min="3" max="3" width="10.5546875" style="5" bestFit="1" customWidth="1"/>
    <col min="4" max="4" width="8.44140625" style="5" bestFit="1" customWidth="1"/>
    <col min="5" max="6" width="9.88671875" style="5" bestFit="1" customWidth="1"/>
    <col min="7" max="7" width="11" style="5" bestFit="1" customWidth="1"/>
    <col min="8" max="8" width="47.109375" style="6" bestFit="1" customWidth="1"/>
    <col min="9" max="9" width="11.88671875" style="4" hidden="1" customWidth="1"/>
    <col min="10" max="16384" width="29.44140625" style="4"/>
  </cols>
  <sheetData>
    <row r="1" spans="1:9" x14ac:dyDescent="0.25">
      <c r="A1" s="1" t="s">
        <v>91</v>
      </c>
      <c r="B1" s="1"/>
      <c r="C1" s="2"/>
      <c r="D1" s="2"/>
      <c r="E1" s="2"/>
      <c r="F1" s="2"/>
      <c r="G1" s="2"/>
      <c r="H1" s="3"/>
    </row>
    <row r="2" spans="1:9" x14ac:dyDescent="0.25">
      <c r="A2" s="1" t="s">
        <v>109</v>
      </c>
      <c r="B2" s="1"/>
      <c r="C2" s="2"/>
      <c r="D2" s="2"/>
      <c r="E2" s="2"/>
      <c r="F2" s="2"/>
      <c r="G2" s="2"/>
      <c r="H2" s="3"/>
    </row>
    <row r="3" spans="1:9" x14ac:dyDescent="0.25">
      <c r="A3" s="1"/>
      <c r="B3" s="1"/>
      <c r="C3" s="2"/>
      <c r="D3" s="2"/>
      <c r="E3" s="2"/>
      <c r="F3" s="2"/>
      <c r="G3" s="2"/>
      <c r="H3" s="3"/>
    </row>
    <row r="5" spans="1:9" s="7" customFormat="1" x14ac:dyDescent="0.25">
      <c r="A5" s="7" t="s">
        <v>0</v>
      </c>
      <c r="B5" s="7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103</v>
      </c>
      <c r="I5" s="7" t="s">
        <v>92</v>
      </c>
    </row>
    <row r="6" spans="1:9" x14ac:dyDescent="0.25">
      <c r="A6" s="4" t="s">
        <v>10</v>
      </c>
      <c r="B6" s="4">
        <v>1999</v>
      </c>
      <c r="C6" s="5">
        <v>89213.02</v>
      </c>
      <c r="E6" s="5">
        <v>-5616.46</v>
      </c>
      <c r="G6" s="5">
        <f t="shared" ref="G6:G17" si="0">+C6+D6+E6+F6</f>
        <v>83596.56</v>
      </c>
      <c r="H6" s="6" t="s">
        <v>64</v>
      </c>
      <c r="I6" s="4" t="s">
        <v>94</v>
      </c>
    </row>
    <row r="7" spans="1:9" x14ac:dyDescent="0.25">
      <c r="A7" s="4" t="s">
        <v>10</v>
      </c>
      <c r="B7" s="4">
        <v>2000</v>
      </c>
      <c r="C7" s="5">
        <v>6308.93</v>
      </c>
      <c r="E7" s="5">
        <v>7805.84</v>
      </c>
      <c r="G7" s="5">
        <f t="shared" si="0"/>
        <v>14114.77</v>
      </c>
      <c r="H7" s="6" t="s">
        <v>64</v>
      </c>
      <c r="I7" s="4" t="s">
        <v>94</v>
      </c>
    </row>
    <row r="8" spans="1:9" s="10" customFormat="1" x14ac:dyDescent="0.25">
      <c r="A8" s="10" t="s">
        <v>26</v>
      </c>
      <c r="B8" s="10">
        <v>2001</v>
      </c>
      <c r="C8" s="11"/>
      <c r="D8" s="11"/>
      <c r="E8" s="11"/>
      <c r="F8" s="11">
        <v>-8113.11</v>
      </c>
      <c r="G8" s="5">
        <f t="shared" si="0"/>
        <v>-8113.11</v>
      </c>
      <c r="H8" s="12" t="s">
        <v>64</v>
      </c>
      <c r="I8" s="10" t="s">
        <v>94</v>
      </c>
    </row>
    <row r="9" spans="1:9" s="10" customFormat="1" x14ac:dyDescent="0.25">
      <c r="A9" s="10" t="s">
        <v>33</v>
      </c>
      <c r="B9" s="10">
        <v>2001</v>
      </c>
      <c r="C9" s="11"/>
      <c r="D9" s="11"/>
      <c r="E9" s="11">
        <v>-231.56</v>
      </c>
      <c r="F9" s="11"/>
      <c r="G9" s="5">
        <f t="shared" si="0"/>
        <v>-231.56</v>
      </c>
      <c r="H9" s="12" t="s">
        <v>96</v>
      </c>
      <c r="I9" s="10" t="s">
        <v>94</v>
      </c>
    </row>
    <row r="10" spans="1:9" x14ac:dyDescent="0.25">
      <c r="A10" s="4" t="s">
        <v>16</v>
      </c>
      <c r="B10" s="4">
        <v>2000</v>
      </c>
      <c r="F10" s="5">
        <v>-164.7</v>
      </c>
      <c r="G10" s="5">
        <f t="shared" si="0"/>
        <v>-164.7</v>
      </c>
      <c r="H10" s="6" t="s">
        <v>64</v>
      </c>
      <c r="I10" s="4" t="s">
        <v>94</v>
      </c>
    </row>
    <row r="11" spans="1:9" x14ac:dyDescent="0.25">
      <c r="A11" s="4" t="s">
        <v>17</v>
      </c>
      <c r="B11" s="4">
        <v>2000</v>
      </c>
      <c r="E11" s="5">
        <v>-115934.78</v>
      </c>
      <c r="G11" s="5">
        <f t="shared" si="0"/>
        <v>-115934.78</v>
      </c>
      <c r="H11" s="6" t="s">
        <v>64</v>
      </c>
      <c r="I11" s="4" t="s">
        <v>94</v>
      </c>
    </row>
    <row r="12" spans="1:9" x14ac:dyDescent="0.25">
      <c r="A12" s="4" t="s">
        <v>17</v>
      </c>
      <c r="B12" s="4">
        <v>2001</v>
      </c>
      <c r="F12" s="5">
        <v>-3841.26</v>
      </c>
      <c r="G12" s="5">
        <f t="shared" si="0"/>
        <v>-3841.26</v>
      </c>
      <c r="H12" s="6" t="s">
        <v>64</v>
      </c>
      <c r="I12" s="4" t="s">
        <v>94</v>
      </c>
    </row>
    <row r="13" spans="1:9" x14ac:dyDescent="0.25">
      <c r="A13" s="4" t="s">
        <v>20</v>
      </c>
      <c r="B13" s="4">
        <v>2000</v>
      </c>
      <c r="C13" s="5">
        <v>1249.51</v>
      </c>
      <c r="E13" s="5">
        <v>387.52</v>
      </c>
      <c r="G13" s="5">
        <f t="shared" si="0"/>
        <v>1637.03</v>
      </c>
      <c r="H13" s="6" t="s">
        <v>64</v>
      </c>
      <c r="I13" s="4" t="s">
        <v>94</v>
      </c>
    </row>
    <row r="14" spans="1:9" x14ac:dyDescent="0.25">
      <c r="A14" s="4" t="s">
        <v>7</v>
      </c>
      <c r="B14" s="4">
        <v>1995</v>
      </c>
      <c r="E14" s="5">
        <v>25776.400000000001</v>
      </c>
      <c r="G14" s="5">
        <f t="shared" si="0"/>
        <v>25776.400000000001</v>
      </c>
      <c r="H14" s="6" t="s">
        <v>64</v>
      </c>
      <c r="I14" s="4" t="s">
        <v>94</v>
      </c>
    </row>
    <row r="15" spans="1:9" x14ac:dyDescent="0.25">
      <c r="A15" s="4" t="s">
        <v>7</v>
      </c>
      <c r="B15" s="4">
        <v>1996</v>
      </c>
      <c r="E15" s="5">
        <v>-450</v>
      </c>
      <c r="G15" s="5">
        <f t="shared" si="0"/>
        <v>-450</v>
      </c>
      <c r="H15" s="6" t="s">
        <v>64</v>
      </c>
      <c r="I15" s="4" t="s">
        <v>94</v>
      </c>
    </row>
    <row r="16" spans="1:9" x14ac:dyDescent="0.25">
      <c r="A16" s="4" t="s">
        <v>7</v>
      </c>
      <c r="B16" s="4">
        <v>1997</v>
      </c>
      <c r="E16" s="5">
        <v>-900</v>
      </c>
      <c r="G16" s="5">
        <f t="shared" si="0"/>
        <v>-900</v>
      </c>
      <c r="H16" s="6" t="s">
        <v>64</v>
      </c>
      <c r="I16" s="4" t="s">
        <v>94</v>
      </c>
    </row>
    <row r="17" spans="1:9" x14ac:dyDescent="0.25">
      <c r="A17" s="4" t="s">
        <v>22</v>
      </c>
      <c r="B17" s="4">
        <v>2000</v>
      </c>
      <c r="E17" s="5">
        <v>1023.9</v>
      </c>
      <c r="G17" s="5">
        <f t="shared" si="0"/>
        <v>1023.9</v>
      </c>
      <c r="H17" s="6" t="s">
        <v>64</v>
      </c>
      <c r="I17" s="4" t="s">
        <v>94</v>
      </c>
    </row>
    <row r="18" spans="1:9" s="14" customFormat="1" x14ac:dyDescent="0.25">
      <c r="A18" s="13" t="s">
        <v>100</v>
      </c>
      <c r="C18" s="15">
        <f>SUM(C6:C17)</f>
        <v>96771.46</v>
      </c>
      <c r="D18" s="15">
        <f>SUM(D6:D17)</f>
        <v>0</v>
      </c>
      <c r="E18" s="15">
        <f>SUM(E6:E17)</f>
        <v>-88139.139999999985</v>
      </c>
      <c r="F18" s="15">
        <f>SUM(F6:F17)</f>
        <v>-12119.07</v>
      </c>
      <c r="G18" s="15">
        <f>SUM(G6:G17)</f>
        <v>-3486.7499999999941</v>
      </c>
      <c r="H18" s="3"/>
    </row>
    <row r="19" spans="1:9" s="10" customFormat="1" x14ac:dyDescent="0.25">
      <c r="A19" s="10" t="s">
        <v>23</v>
      </c>
      <c r="B19" s="10">
        <v>2001</v>
      </c>
      <c r="C19" s="11"/>
      <c r="D19" s="11"/>
      <c r="E19" s="11"/>
      <c r="F19" s="11">
        <v>-97.71</v>
      </c>
      <c r="G19" s="5">
        <f t="shared" ref="G19:G40" si="1">+C19+D19+E19+F19</f>
        <v>-97.71</v>
      </c>
      <c r="H19" s="12" t="s">
        <v>106</v>
      </c>
      <c r="I19" s="10" t="s">
        <v>93</v>
      </c>
    </row>
    <row r="20" spans="1:9" x14ac:dyDescent="0.25">
      <c r="A20" s="4" t="s">
        <v>24</v>
      </c>
      <c r="B20" s="4">
        <v>2001</v>
      </c>
      <c r="D20" s="5">
        <v>62.82</v>
      </c>
      <c r="E20" s="5">
        <v>655.82</v>
      </c>
      <c r="F20" s="5">
        <v>54.34</v>
      </c>
      <c r="G20" s="5">
        <f t="shared" si="1"/>
        <v>772.98000000000013</v>
      </c>
      <c r="H20" s="6" t="s">
        <v>70</v>
      </c>
      <c r="I20" s="4" t="s">
        <v>93</v>
      </c>
    </row>
    <row r="21" spans="1:9" x14ac:dyDescent="0.25">
      <c r="A21" s="4" t="s">
        <v>25</v>
      </c>
      <c r="B21" s="4">
        <v>2001</v>
      </c>
      <c r="F21" s="5">
        <v>-1847.08</v>
      </c>
      <c r="G21" s="5">
        <f t="shared" si="1"/>
        <v>-1847.08</v>
      </c>
      <c r="H21" s="6" t="s">
        <v>65</v>
      </c>
      <c r="I21" s="4" t="s">
        <v>93</v>
      </c>
    </row>
    <row r="22" spans="1:9" x14ac:dyDescent="0.25">
      <c r="A22" s="4" t="s">
        <v>12</v>
      </c>
      <c r="B22" s="4">
        <v>2000</v>
      </c>
      <c r="C22" s="5">
        <v>-11028.59</v>
      </c>
      <c r="E22" s="5">
        <v>3340.54</v>
      </c>
      <c r="G22" s="5">
        <f t="shared" si="1"/>
        <v>-7688.05</v>
      </c>
      <c r="H22" s="6" t="s">
        <v>69</v>
      </c>
      <c r="I22" s="4" t="s">
        <v>93</v>
      </c>
    </row>
    <row r="23" spans="1:9" x14ac:dyDescent="0.25">
      <c r="A23" s="4" t="s">
        <v>12</v>
      </c>
      <c r="B23" s="4">
        <v>2001</v>
      </c>
      <c r="C23" s="5">
        <v>333.52</v>
      </c>
      <c r="D23" s="5">
        <v>15967.7</v>
      </c>
      <c r="E23" s="5">
        <v>50803.35</v>
      </c>
      <c r="F23" s="5">
        <v>-20159.560000000001</v>
      </c>
      <c r="G23" s="5">
        <f t="shared" si="1"/>
        <v>46945.010000000009</v>
      </c>
      <c r="H23" s="6" t="s">
        <v>69</v>
      </c>
      <c r="I23" s="4" t="s">
        <v>93</v>
      </c>
    </row>
    <row r="24" spans="1:9" x14ac:dyDescent="0.25">
      <c r="A24" s="4" t="s">
        <v>27</v>
      </c>
      <c r="B24" s="4">
        <v>2001</v>
      </c>
      <c r="E24" s="5">
        <v>7951.79</v>
      </c>
      <c r="G24" s="5">
        <f t="shared" si="1"/>
        <v>7951.79</v>
      </c>
      <c r="H24" s="6" t="s">
        <v>66</v>
      </c>
      <c r="I24" s="4" t="s">
        <v>93</v>
      </c>
    </row>
    <row r="25" spans="1:9" x14ac:dyDescent="0.25">
      <c r="A25" s="4" t="s">
        <v>28</v>
      </c>
      <c r="B25" s="4">
        <v>2001</v>
      </c>
      <c r="E25" s="5">
        <v>5526.79</v>
      </c>
      <c r="G25" s="5">
        <f t="shared" si="1"/>
        <v>5526.79</v>
      </c>
      <c r="H25" s="6" t="s">
        <v>67</v>
      </c>
      <c r="I25" s="4" t="s">
        <v>93</v>
      </c>
    </row>
    <row r="26" spans="1:9" x14ac:dyDescent="0.25">
      <c r="A26" s="4" t="s">
        <v>29</v>
      </c>
      <c r="B26" s="4">
        <v>2001</v>
      </c>
      <c r="C26" s="5">
        <v>7689.45</v>
      </c>
      <c r="G26" s="5">
        <f t="shared" si="1"/>
        <v>7689.45</v>
      </c>
      <c r="H26" s="6" t="s">
        <v>71</v>
      </c>
      <c r="I26" s="4" t="s">
        <v>93</v>
      </c>
    </row>
    <row r="27" spans="1:9" x14ac:dyDescent="0.25">
      <c r="A27" s="10" t="s">
        <v>30</v>
      </c>
      <c r="B27" s="4">
        <v>2001</v>
      </c>
      <c r="C27" s="5">
        <v>-45793.86</v>
      </c>
      <c r="D27" s="17">
        <v>243.32</v>
      </c>
      <c r="E27" s="5">
        <v>19457.27</v>
      </c>
      <c r="F27" s="5">
        <v>-15113.83</v>
      </c>
      <c r="G27" s="5">
        <f t="shared" si="1"/>
        <v>-41207.1</v>
      </c>
      <c r="H27" s="6" t="s">
        <v>102</v>
      </c>
      <c r="I27" s="4" t="s">
        <v>93</v>
      </c>
    </row>
    <row r="28" spans="1:9" x14ac:dyDescent="0.25">
      <c r="A28" s="4" t="s">
        <v>13</v>
      </c>
      <c r="B28" s="4">
        <v>2000</v>
      </c>
      <c r="D28" s="5">
        <v>814.61</v>
      </c>
      <c r="E28" s="5">
        <v>1682.74</v>
      </c>
      <c r="G28" s="5">
        <f t="shared" si="1"/>
        <v>2497.35</v>
      </c>
      <c r="H28" s="6" t="s">
        <v>72</v>
      </c>
      <c r="I28" s="4" t="s">
        <v>93</v>
      </c>
    </row>
    <row r="29" spans="1:9" x14ac:dyDescent="0.25">
      <c r="A29" s="4" t="s">
        <v>13</v>
      </c>
      <c r="B29" s="4">
        <v>2001</v>
      </c>
      <c r="E29" s="5">
        <v>3365.48</v>
      </c>
      <c r="G29" s="5">
        <f t="shared" si="1"/>
        <v>3365.48</v>
      </c>
      <c r="H29" s="6" t="s">
        <v>72</v>
      </c>
      <c r="I29" s="4" t="s">
        <v>93</v>
      </c>
    </row>
    <row r="30" spans="1:9" x14ac:dyDescent="0.25">
      <c r="A30" s="4" t="s">
        <v>14</v>
      </c>
      <c r="B30" s="4">
        <v>2000</v>
      </c>
      <c r="E30" s="5">
        <v>211.74</v>
      </c>
      <c r="G30" s="5">
        <f t="shared" si="1"/>
        <v>211.74</v>
      </c>
      <c r="H30" s="6" t="s">
        <v>73</v>
      </c>
      <c r="I30" s="4" t="s">
        <v>93</v>
      </c>
    </row>
    <row r="31" spans="1:9" x14ac:dyDescent="0.25">
      <c r="A31" s="4" t="s">
        <v>14</v>
      </c>
      <c r="B31" s="4">
        <v>2001</v>
      </c>
      <c r="D31" s="5">
        <v>1841.36</v>
      </c>
      <c r="E31" s="5">
        <v>2116</v>
      </c>
      <c r="F31" s="5">
        <v>-406.5</v>
      </c>
      <c r="G31" s="5">
        <f t="shared" si="1"/>
        <v>3550.8599999999997</v>
      </c>
      <c r="H31" s="6" t="s">
        <v>73</v>
      </c>
      <c r="I31" s="4" t="s">
        <v>93</v>
      </c>
    </row>
    <row r="32" spans="1:9" x14ac:dyDescent="0.25">
      <c r="A32" s="4" t="s">
        <v>15</v>
      </c>
      <c r="B32" s="4">
        <v>2000</v>
      </c>
      <c r="C32" s="5">
        <v>148.62</v>
      </c>
      <c r="G32" s="5">
        <f t="shared" si="1"/>
        <v>148.62</v>
      </c>
      <c r="H32" s="6" t="s">
        <v>73</v>
      </c>
      <c r="I32" s="4" t="s">
        <v>93</v>
      </c>
    </row>
    <row r="33" spans="1:9" x14ac:dyDescent="0.25">
      <c r="A33" s="4" t="s">
        <v>15</v>
      </c>
      <c r="B33" s="4">
        <v>2001</v>
      </c>
      <c r="C33" s="5">
        <v>0</v>
      </c>
      <c r="D33" s="5">
        <v>269.82</v>
      </c>
      <c r="E33" s="5">
        <v>427</v>
      </c>
      <c r="G33" s="5">
        <f t="shared" si="1"/>
        <v>696.81999999999994</v>
      </c>
      <c r="H33" s="6" t="s">
        <v>73</v>
      </c>
      <c r="I33" s="4" t="s">
        <v>93</v>
      </c>
    </row>
    <row r="34" spans="1:9" x14ac:dyDescent="0.25">
      <c r="A34" s="4" t="s">
        <v>31</v>
      </c>
      <c r="B34" s="4">
        <v>2001</v>
      </c>
      <c r="C34" s="5">
        <v>-176.15</v>
      </c>
      <c r="E34" s="5">
        <v>7016.34</v>
      </c>
      <c r="G34" s="5">
        <f t="shared" si="1"/>
        <v>6840.1900000000005</v>
      </c>
      <c r="H34" s="6" t="s">
        <v>65</v>
      </c>
      <c r="I34" s="4" t="s">
        <v>93</v>
      </c>
    </row>
    <row r="35" spans="1:9" x14ac:dyDescent="0.25">
      <c r="A35" s="4" t="s">
        <v>11</v>
      </c>
      <c r="B35" s="4">
        <v>1999</v>
      </c>
      <c r="E35" s="5">
        <v>46516.08</v>
      </c>
      <c r="G35" s="5">
        <f t="shared" si="1"/>
        <v>46516.08</v>
      </c>
      <c r="H35" s="6" t="s">
        <v>74</v>
      </c>
      <c r="I35" s="4" t="s">
        <v>93</v>
      </c>
    </row>
    <row r="36" spans="1:9" x14ac:dyDescent="0.25">
      <c r="A36" s="4" t="s">
        <v>11</v>
      </c>
      <c r="B36" s="4">
        <v>2000</v>
      </c>
      <c r="E36" s="5">
        <v>-3600</v>
      </c>
      <c r="G36" s="5">
        <f t="shared" si="1"/>
        <v>-3600</v>
      </c>
      <c r="H36" s="6" t="s">
        <v>74</v>
      </c>
      <c r="I36" s="4" t="s">
        <v>93</v>
      </c>
    </row>
    <row r="37" spans="1:9" x14ac:dyDescent="0.25">
      <c r="A37" s="4" t="s">
        <v>11</v>
      </c>
      <c r="B37" s="4">
        <v>2001</v>
      </c>
      <c r="E37" s="5">
        <v>-3000</v>
      </c>
      <c r="F37" s="5">
        <v>0</v>
      </c>
      <c r="G37" s="5">
        <f t="shared" si="1"/>
        <v>-3000</v>
      </c>
      <c r="H37" s="6" t="s">
        <v>74</v>
      </c>
      <c r="I37" s="4" t="s">
        <v>93</v>
      </c>
    </row>
    <row r="38" spans="1:9" x14ac:dyDescent="0.25">
      <c r="A38" s="4" t="s">
        <v>32</v>
      </c>
      <c r="B38" s="4">
        <v>2001</v>
      </c>
      <c r="C38" s="5">
        <v>3373.03</v>
      </c>
      <c r="E38" s="5">
        <v>47706.35</v>
      </c>
      <c r="F38" s="5">
        <v>-63754.1</v>
      </c>
      <c r="G38" s="5">
        <f t="shared" si="1"/>
        <v>-12674.720000000001</v>
      </c>
      <c r="H38" s="6" t="s">
        <v>65</v>
      </c>
      <c r="I38" s="4" t="s">
        <v>93</v>
      </c>
    </row>
    <row r="39" spans="1:9" s="10" customFormat="1" x14ac:dyDescent="0.25">
      <c r="A39" s="10" t="s">
        <v>34</v>
      </c>
      <c r="B39" s="10">
        <v>2001</v>
      </c>
      <c r="C39" s="11"/>
      <c r="D39" s="11">
        <v>126.08</v>
      </c>
      <c r="E39" s="11"/>
      <c r="F39" s="11"/>
      <c r="G39" s="5">
        <f t="shared" si="1"/>
        <v>126.08</v>
      </c>
      <c r="H39" s="12" t="s">
        <v>107</v>
      </c>
      <c r="I39" s="10" t="s">
        <v>93</v>
      </c>
    </row>
    <row r="40" spans="1:9" x14ac:dyDescent="0.25">
      <c r="A40" s="4" t="s">
        <v>35</v>
      </c>
      <c r="B40" s="4">
        <v>2001</v>
      </c>
      <c r="F40" s="5">
        <v>-1258.5</v>
      </c>
      <c r="G40" s="5">
        <f t="shared" si="1"/>
        <v>-1258.5</v>
      </c>
      <c r="H40" s="6" t="s">
        <v>90</v>
      </c>
      <c r="I40" s="4" t="s">
        <v>93</v>
      </c>
    </row>
    <row r="41" spans="1:9" x14ac:dyDescent="0.25">
      <c r="A41" s="4" t="s">
        <v>36</v>
      </c>
      <c r="B41" s="4">
        <v>2001</v>
      </c>
      <c r="C41" s="5">
        <v>-31467.57</v>
      </c>
      <c r="D41" s="5">
        <v>1906.99</v>
      </c>
      <c r="E41" s="5">
        <v>0</v>
      </c>
      <c r="F41" s="5">
        <v>-4680</v>
      </c>
      <c r="G41" s="5">
        <f t="shared" ref="G41:G54" si="2">+C41+D41+E41+F41</f>
        <v>-34240.58</v>
      </c>
      <c r="H41" s="6" t="s">
        <v>75</v>
      </c>
      <c r="I41" s="4" t="s">
        <v>93</v>
      </c>
    </row>
    <row r="42" spans="1:9" s="21" customFormat="1" ht="20.399999999999999" x14ac:dyDescent="0.25">
      <c r="A42" s="19" t="s">
        <v>37</v>
      </c>
      <c r="B42" s="10">
        <v>2001</v>
      </c>
      <c r="C42" s="11">
        <v>82472.820000000007</v>
      </c>
      <c r="D42" s="11"/>
      <c r="E42" s="11">
        <v>58332.29</v>
      </c>
      <c r="F42" s="11">
        <v>115510.67</v>
      </c>
      <c r="G42" s="20">
        <f t="shared" si="2"/>
        <v>256315.78000000003</v>
      </c>
      <c r="H42" s="12" t="s">
        <v>105</v>
      </c>
      <c r="I42" s="21" t="s">
        <v>93</v>
      </c>
    </row>
    <row r="43" spans="1:9" ht="20.399999999999999" x14ac:dyDescent="0.25">
      <c r="A43" s="14" t="s">
        <v>38</v>
      </c>
      <c r="B43" s="4">
        <v>2001</v>
      </c>
      <c r="C43" s="5">
        <v>907243.61</v>
      </c>
      <c r="E43" s="5">
        <v>25342.3</v>
      </c>
      <c r="G43" s="22">
        <f t="shared" si="2"/>
        <v>932585.91</v>
      </c>
      <c r="H43" s="6" t="s">
        <v>101</v>
      </c>
      <c r="I43" s="4" t="s">
        <v>93</v>
      </c>
    </row>
    <row r="44" spans="1:9" x14ac:dyDescent="0.25">
      <c r="A44" s="4" t="s">
        <v>39</v>
      </c>
      <c r="B44" s="4">
        <v>2001</v>
      </c>
      <c r="E44" s="5">
        <v>55.82</v>
      </c>
      <c r="G44" s="5">
        <f t="shared" si="2"/>
        <v>55.82</v>
      </c>
      <c r="H44" s="6" t="s">
        <v>76</v>
      </c>
      <c r="I44" s="4" t="s">
        <v>93</v>
      </c>
    </row>
    <row r="45" spans="1:9" x14ac:dyDescent="0.25">
      <c r="A45" s="4" t="s">
        <v>9</v>
      </c>
      <c r="B45" s="4">
        <v>1998</v>
      </c>
      <c r="C45" s="5">
        <v>-14492.42</v>
      </c>
      <c r="G45" s="5">
        <f t="shared" si="2"/>
        <v>-14492.42</v>
      </c>
      <c r="H45" s="6" t="s">
        <v>77</v>
      </c>
      <c r="I45" s="4" t="s">
        <v>93</v>
      </c>
    </row>
    <row r="46" spans="1:9" x14ac:dyDescent="0.25">
      <c r="A46" s="4" t="s">
        <v>9</v>
      </c>
      <c r="B46" s="4">
        <v>1999</v>
      </c>
      <c r="C46" s="5">
        <v>-81510.09</v>
      </c>
      <c r="E46" s="5">
        <v>15451.56</v>
      </c>
      <c r="G46" s="5">
        <f t="shared" si="2"/>
        <v>-66058.53</v>
      </c>
      <c r="H46" s="6" t="s">
        <v>77</v>
      </c>
      <c r="I46" s="4" t="s">
        <v>93</v>
      </c>
    </row>
    <row r="47" spans="1:9" x14ac:dyDescent="0.25">
      <c r="A47" s="4" t="s">
        <v>9</v>
      </c>
      <c r="B47" s="4">
        <v>2000</v>
      </c>
      <c r="D47" s="5">
        <v>13498.91</v>
      </c>
      <c r="E47" s="5">
        <v>-6863.11</v>
      </c>
      <c r="F47" s="5">
        <v>291.89999999999998</v>
      </c>
      <c r="G47" s="5">
        <f t="shared" si="2"/>
        <v>6927.7</v>
      </c>
      <c r="H47" s="6" t="s">
        <v>77</v>
      </c>
      <c r="I47" s="4" t="s">
        <v>93</v>
      </c>
    </row>
    <row r="48" spans="1:9" x14ac:dyDescent="0.25">
      <c r="A48" s="4" t="s">
        <v>9</v>
      </c>
      <c r="B48" s="4">
        <v>2001</v>
      </c>
      <c r="F48" s="5">
        <v>-9816.1299999999992</v>
      </c>
      <c r="G48" s="5">
        <f t="shared" si="2"/>
        <v>-9816.1299999999992</v>
      </c>
      <c r="H48" s="6" t="s">
        <v>77</v>
      </c>
      <c r="I48" s="4" t="s">
        <v>93</v>
      </c>
    </row>
    <row r="49" spans="1:9" x14ac:dyDescent="0.25">
      <c r="A49" s="4" t="s">
        <v>40</v>
      </c>
      <c r="B49" s="4">
        <v>2001</v>
      </c>
      <c r="F49" s="5">
        <v>-1292</v>
      </c>
      <c r="G49" s="5">
        <f t="shared" si="2"/>
        <v>-1292</v>
      </c>
      <c r="H49" s="6" t="s">
        <v>78</v>
      </c>
      <c r="I49" s="4" t="s">
        <v>93</v>
      </c>
    </row>
    <row r="50" spans="1:9" x14ac:dyDescent="0.25">
      <c r="A50" s="4" t="s">
        <v>41</v>
      </c>
      <c r="B50" s="4">
        <v>2001</v>
      </c>
      <c r="E50" s="5">
        <v>-1106.57</v>
      </c>
      <c r="F50" s="5">
        <v>-5215.8500000000004</v>
      </c>
      <c r="G50" s="5">
        <f t="shared" si="2"/>
        <v>-6322.42</v>
      </c>
      <c r="H50" s="6" t="s">
        <v>79</v>
      </c>
      <c r="I50" s="4" t="s">
        <v>93</v>
      </c>
    </row>
    <row r="51" spans="1:9" x14ac:dyDescent="0.25">
      <c r="A51" s="4" t="s">
        <v>42</v>
      </c>
      <c r="B51" s="4">
        <v>2001</v>
      </c>
      <c r="C51" s="5">
        <v>4985.41</v>
      </c>
      <c r="D51" s="5">
        <v>52.08</v>
      </c>
      <c r="E51" s="5">
        <v>9120</v>
      </c>
      <c r="G51" s="5">
        <f t="shared" si="2"/>
        <v>14157.49</v>
      </c>
      <c r="H51" s="6" t="s">
        <v>80</v>
      </c>
      <c r="I51" s="4" t="s">
        <v>93</v>
      </c>
    </row>
    <row r="52" spans="1:9" x14ac:dyDescent="0.25">
      <c r="A52" s="4" t="s">
        <v>43</v>
      </c>
      <c r="B52" s="4">
        <v>2001</v>
      </c>
      <c r="C52" s="5">
        <v>1752.36</v>
      </c>
      <c r="E52" s="5">
        <v>6031.5</v>
      </c>
      <c r="G52" s="5">
        <f t="shared" si="2"/>
        <v>7783.86</v>
      </c>
      <c r="H52" s="6" t="s">
        <v>80</v>
      </c>
      <c r="I52" s="4" t="s">
        <v>93</v>
      </c>
    </row>
    <row r="53" spans="1:9" x14ac:dyDescent="0.25">
      <c r="A53" s="4" t="s">
        <v>44</v>
      </c>
      <c r="B53" s="4">
        <v>2001</v>
      </c>
      <c r="E53" s="5">
        <v>55.31</v>
      </c>
      <c r="G53" s="5">
        <f t="shared" si="2"/>
        <v>55.31</v>
      </c>
      <c r="H53" s="6" t="s">
        <v>81</v>
      </c>
      <c r="I53" s="4" t="s">
        <v>93</v>
      </c>
    </row>
    <row r="54" spans="1:9" s="10" customFormat="1" ht="40.799999999999997" x14ac:dyDescent="0.25">
      <c r="A54" s="19" t="s">
        <v>45</v>
      </c>
      <c r="B54" s="10">
        <v>2001</v>
      </c>
      <c r="C54" s="11"/>
      <c r="D54" s="11"/>
      <c r="E54" s="11">
        <v>276498.84000000003</v>
      </c>
      <c r="F54" s="11"/>
      <c r="G54" s="20">
        <f t="shared" si="2"/>
        <v>276498.84000000003</v>
      </c>
      <c r="H54" s="12" t="s">
        <v>111</v>
      </c>
      <c r="I54" s="10" t="s">
        <v>93</v>
      </c>
    </row>
    <row r="55" spans="1:9" x14ac:dyDescent="0.25">
      <c r="A55" s="4" t="s">
        <v>18</v>
      </c>
      <c r="B55" s="4">
        <v>2000</v>
      </c>
      <c r="C55" s="5">
        <v>-3399.11</v>
      </c>
      <c r="D55" s="5">
        <v>412.52</v>
      </c>
      <c r="E55" s="5">
        <v>9322.15</v>
      </c>
      <c r="F55" s="5">
        <v>-1789</v>
      </c>
      <c r="G55" s="5">
        <f t="shared" ref="G55:G83" si="3">+C55+D55+E55+F55</f>
        <v>4546.5599999999995</v>
      </c>
      <c r="H55" s="6" t="s">
        <v>82</v>
      </c>
      <c r="I55" s="4" t="s">
        <v>93</v>
      </c>
    </row>
    <row r="56" spans="1:9" x14ac:dyDescent="0.25">
      <c r="A56" s="4" t="s">
        <v>18</v>
      </c>
      <c r="B56" s="4">
        <v>2001</v>
      </c>
      <c r="C56" s="5">
        <v>-12754.41</v>
      </c>
      <c r="D56" s="5">
        <v>223.18</v>
      </c>
      <c r="E56" s="5">
        <v>9823.69</v>
      </c>
      <c r="F56" s="5">
        <v>-3581.9</v>
      </c>
      <c r="G56" s="5">
        <f t="shared" si="3"/>
        <v>-6289.4399999999987</v>
      </c>
      <c r="H56" s="6" t="s">
        <v>82</v>
      </c>
      <c r="I56" s="4" t="s">
        <v>93</v>
      </c>
    </row>
    <row r="57" spans="1:9" s="16" customFormat="1" x14ac:dyDescent="0.25">
      <c r="A57" s="16" t="s">
        <v>46</v>
      </c>
      <c r="B57" s="16">
        <v>2001</v>
      </c>
      <c r="C57" s="17"/>
      <c r="D57" s="17"/>
      <c r="E57" s="17"/>
      <c r="F57" s="17">
        <v>7219.67</v>
      </c>
      <c r="G57" s="17">
        <f t="shared" si="3"/>
        <v>7219.67</v>
      </c>
      <c r="H57" s="18" t="s">
        <v>104</v>
      </c>
      <c r="I57" s="16" t="s">
        <v>93</v>
      </c>
    </row>
    <row r="58" spans="1:9" x14ac:dyDescent="0.25">
      <c r="A58" s="4" t="s">
        <v>47</v>
      </c>
      <c r="B58" s="4">
        <v>2001</v>
      </c>
      <c r="D58" s="11">
        <v>380.41</v>
      </c>
      <c r="G58" s="5">
        <f t="shared" si="3"/>
        <v>380.41</v>
      </c>
      <c r="H58" s="6" t="s">
        <v>83</v>
      </c>
      <c r="I58" s="4" t="s">
        <v>93</v>
      </c>
    </row>
    <row r="59" spans="1:9" x14ac:dyDescent="0.25">
      <c r="A59" s="4" t="s">
        <v>48</v>
      </c>
      <c r="B59" s="4">
        <v>2001</v>
      </c>
      <c r="C59" s="5">
        <v>0</v>
      </c>
      <c r="D59" s="5">
        <v>209.84</v>
      </c>
      <c r="E59" s="5">
        <v>35163.870000000003</v>
      </c>
      <c r="F59" s="5">
        <v>-30415.09</v>
      </c>
      <c r="G59" s="5">
        <f t="shared" si="3"/>
        <v>4958.619999999999</v>
      </c>
      <c r="H59" s="6" t="s">
        <v>83</v>
      </c>
      <c r="I59" s="4" t="s">
        <v>93</v>
      </c>
    </row>
    <row r="60" spans="1:9" s="10" customFormat="1" x14ac:dyDescent="0.25">
      <c r="A60" s="10" t="s">
        <v>49</v>
      </c>
      <c r="B60" s="10">
        <v>2001</v>
      </c>
      <c r="C60" s="11"/>
      <c r="D60" s="11"/>
      <c r="E60" s="11">
        <f>94164-15750-77175</f>
        <v>1239</v>
      </c>
      <c r="F60" s="11"/>
      <c r="G60" s="11">
        <f t="shared" si="3"/>
        <v>1239</v>
      </c>
      <c r="H60" s="12" t="s">
        <v>99</v>
      </c>
      <c r="I60" s="10" t="s">
        <v>93</v>
      </c>
    </row>
    <row r="61" spans="1:9" x14ac:dyDescent="0.25">
      <c r="A61" s="4" t="s">
        <v>50</v>
      </c>
      <c r="B61" s="4">
        <v>2001</v>
      </c>
      <c r="E61" s="5">
        <v>-647.21</v>
      </c>
      <c r="G61" s="5">
        <f t="shared" si="3"/>
        <v>-647.21</v>
      </c>
      <c r="H61" s="6" t="s">
        <v>84</v>
      </c>
      <c r="I61" s="4" t="s">
        <v>93</v>
      </c>
    </row>
    <row r="62" spans="1:9" x14ac:dyDescent="0.25">
      <c r="A62" s="4" t="s">
        <v>19</v>
      </c>
      <c r="B62" s="4">
        <v>2000</v>
      </c>
      <c r="E62" s="5">
        <v>1880.31</v>
      </c>
      <c r="G62" s="5">
        <f t="shared" si="3"/>
        <v>1880.31</v>
      </c>
      <c r="H62" s="6" t="s">
        <v>89</v>
      </c>
      <c r="I62" s="4" t="s">
        <v>93</v>
      </c>
    </row>
    <row r="63" spans="1:9" x14ac:dyDescent="0.25">
      <c r="A63" s="4" t="s">
        <v>21</v>
      </c>
      <c r="B63" s="4">
        <v>2000</v>
      </c>
      <c r="E63" s="5">
        <v>859.98</v>
      </c>
      <c r="G63" s="5">
        <f t="shared" si="3"/>
        <v>859.98</v>
      </c>
      <c r="H63" s="6" t="s">
        <v>95</v>
      </c>
      <c r="I63" s="4" t="s">
        <v>93</v>
      </c>
    </row>
    <row r="64" spans="1:9" x14ac:dyDescent="0.25">
      <c r="A64" s="4" t="s">
        <v>21</v>
      </c>
      <c r="B64" s="4">
        <v>2001</v>
      </c>
      <c r="E64" s="5">
        <v>4278.38</v>
      </c>
      <c r="G64" s="5">
        <f t="shared" si="3"/>
        <v>4278.38</v>
      </c>
      <c r="H64" s="6" t="s">
        <v>95</v>
      </c>
      <c r="I64" s="4" t="s">
        <v>93</v>
      </c>
    </row>
    <row r="65" spans="1:9" x14ac:dyDescent="0.25">
      <c r="A65" s="4" t="s">
        <v>51</v>
      </c>
      <c r="B65" s="4">
        <v>2001</v>
      </c>
      <c r="C65" s="5">
        <v>-1752.36</v>
      </c>
      <c r="E65" s="5">
        <v>262.62</v>
      </c>
      <c r="G65" s="5">
        <f t="shared" si="3"/>
        <v>-1489.7399999999998</v>
      </c>
      <c r="H65" s="6" t="s">
        <v>97</v>
      </c>
      <c r="I65" s="4" t="s">
        <v>93</v>
      </c>
    </row>
    <row r="66" spans="1:9" x14ac:dyDescent="0.25">
      <c r="A66" s="4" t="s">
        <v>52</v>
      </c>
      <c r="B66" s="4">
        <v>2001</v>
      </c>
      <c r="E66" s="5">
        <v>14.2</v>
      </c>
      <c r="F66" s="5">
        <v>-989.78</v>
      </c>
      <c r="G66" s="5">
        <f t="shared" si="3"/>
        <v>-975.57999999999993</v>
      </c>
      <c r="H66" s="6" t="s">
        <v>98</v>
      </c>
      <c r="I66" s="4" t="s">
        <v>93</v>
      </c>
    </row>
    <row r="67" spans="1:9" x14ac:dyDescent="0.25">
      <c r="A67" s="4" t="s">
        <v>53</v>
      </c>
      <c r="B67" s="4">
        <v>2001</v>
      </c>
      <c r="E67" s="5">
        <v>558.09</v>
      </c>
      <c r="G67" s="5">
        <f t="shared" si="3"/>
        <v>558.09</v>
      </c>
      <c r="H67" s="6" t="s">
        <v>68</v>
      </c>
      <c r="I67" s="4" t="s">
        <v>93</v>
      </c>
    </row>
    <row r="68" spans="1:9" x14ac:dyDescent="0.25">
      <c r="A68" s="4" t="s">
        <v>54</v>
      </c>
      <c r="B68" s="4">
        <v>2001</v>
      </c>
      <c r="D68" s="5">
        <v>0</v>
      </c>
      <c r="F68" s="5">
        <v>-714.43</v>
      </c>
      <c r="G68" s="5">
        <f t="shared" si="3"/>
        <v>-714.43</v>
      </c>
      <c r="H68" s="6" t="s">
        <v>80</v>
      </c>
      <c r="I68" s="4" t="s">
        <v>93</v>
      </c>
    </row>
    <row r="69" spans="1:9" x14ac:dyDescent="0.25">
      <c r="A69" s="4" t="s">
        <v>55</v>
      </c>
      <c r="B69" s="4">
        <v>2001</v>
      </c>
      <c r="E69" s="5">
        <v>604.72</v>
      </c>
      <c r="G69" s="5">
        <f t="shared" si="3"/>
        <v>604.72</v>
      </c>
      <c r="H69" s="6" t="s">
        <v>70</v>
      </c>
      <c r="I69" s="4" t="s">
        <v>93</v>
      </c>
    </row>
    <row r="70" spans="1:9" x14ac:dyDescent="0.25">
      <c r="A70" s="4" t="s">
        <v>56</v>
      </c>
      <c r="B70" s="4">
        <v>2001</v>
      </c>
      <c r="E70" s="5">
        <v>54.65</v>
      </c>
      <c r="G70" s="5">
        <f t="shared" si="3"/>
        <v>54.65</v>
      </c>
      <c r="H70" s="6" t="s">
        <v>70</v>
      </c>
      <c r="I70" s="4" t="s">
        <v>93</v>
      </c>
    </row>
    <row r="71" spans="1:9" x14ac:dyDescent="0.25">
      <c r="A71" s="4" t="s">
        <v>57</v>
      </c>
      <c r="B71" s="4">
        <v>2001</v>
      </c>
      <c r="C71" s="5">
        <v>-51042.080000000002</v>
      </c>
      <c r="E71" s="5">
        <v>29564.55</v>
      </c>
      <c r="G71" s="5">
        <f t="shared" si="3"/>
        <v>-21477.530000000002</v>
      </c>
      <c r="H71" s="6" t="s">
        <v>85</v>
      </c>
      <c r="I71" s="4" t="s">
        <v>93</v>
      </c>
    </row>
    <row r="72" spans="1:9" s="14" customFormat="1" x14ac:dyDescent="0.25">
      <c r="A72" s="14" t="s">
        <v>58</v>
      </c>
      <c r="B72" s="14">
        <v>2001</v>
      </c>
      <c r="C72" s="22"/>
      <c r="D72" s="22"/>
      <c r="E72" s="22">
        <v>98496</v>
      </c>
      <c r="G72" s="22">
        <f t="shared" si="3"/>
        <v>98496</v>
      </c>
      <c r="H72" s="3" t="s">
        <v>86</v>
      </c>
      <c r="I72" s="14" t="s">
        <v>93</v>
      </c>
    </row>
    <row r="73" spans="1:9" x14ac:dyDescent="0.25">
      <c r="A73" s="4" t="s">
        <v>59</v>
      </c>
      <c r="B73" s="4">
        <v>2001</v>
      </c>
      <c r="C73" s="5">
        <v>0</v>
      </c>
      <c r="F73" s="5">
        <v>-897.87</v>
      </c>
      <c r="G73" s="5">
        <f t="shared" si="3"/>
        <v>-897.87</v>
      </c>
      <c r="H73" s="6" t="s">
        <v>108</v>
      </c>
      <c r="I73" s="4" t="s">
        <v>93</v>
      </c>
    </row>
    <row r="74" spans="1:9" x14ac:dyDescent="0.25">
      <c r="A74" s="4" t="s">
        <v>8</v>
      </c>
      <c r="B74" s="4">
        <v>1996</v>
      </c>
      <c r="E74" s="5">
        <v>-6477.97</v>
      </c>
      <c r="G74" s="5">
        <f t="shared" si="3"/>
        <v>-6477.97</v>
      </c>
      <c r="H74" s="6" t="s">
        <v>87</v>
      </c>
      <c r="I74" s="4" t="s">
        <v>93</v>
      </c>
    </row>
    <row r="75" spans="1:9" x14ac:dyDescent="0.25">
      <c r="A75" s="4" t="s">
        <v>8</v>
      </c>
      <c r="B75" s="4">
        <v>1997</v>
      </c>
      <c r="E75" s="5">
        <v>-14460.37</v>
      </c>
      <c r="G75" s="5">
        <f t="shared" si="3"/>
        <v>-14460.37</v>
      </c>
      <c r="H75" s="6" t="s">
        <v>87</v>
      </c>
      <c r="I75" s="4" t="s">
        <v>93</v>
      </c>
    </row>
    <row r="76" spans="1:9" x14ac:dyDescent="0.25">
      <c r="A76" s="4" t="s">
        <v>8</v>
      </c>
      <c r="B76" s="4">
        <v>1998</v>
      </c>
      <c r="C76" s="5">
        <v>-20714.75</v>
      </c>
      <c r="E76" s="5">
        <v>2079.56</v>
      </c>
      <c r="G76" s="5">
        <f t="shared" si="3"/>
        <v>-18635.189999999999</v>
      </c>
      <c r="H76" s="6" t="s">
        <v>87</v>
      </c>
      <c r="I76" s="4" t="s">
        <v>93</v>
      </c>
    </row>
    <row r="77" spans="1:9" x14ac:dyDescent="0.25">
      <c r="A77" s="4" t="s">
        <v>8</v>
      </c>
      <c r="B77" s="4">
        <v>1999</v>
      </c>
      <c r="C77" s="5">
        <v>63282.61</v>
      </c>
      <c r="E77" s="5">
        <v>929.39</v>
      </c>
      <c r="G77" s="5">
        <f t="shared" si="3"/>
        <v>64212</v>
      </c>
      <c r="H77" s="6" t="s">
        <v>87</v>
      </c>
      <c r="I77" s="4" t="s">
        <v>93</v>
      </c>
    </row>
    <row r="78" spans="1:9" x14ac:dyDescent="0.25">
      <c r="A78" s="4" t="s">
        <v>8</v>
      </c>
      <c r="B78" s="4">
        <v>2000</v>
      </c>
      <c r="C78" s="5">
        <v>-1426.58</v>
      </c>
      <c r="D78" s="5">
        <v>3300.94</v>
      </c>
      <c r="E78" s="5">
        <v>-51602.77</v>
      </c>
      <c r="F78" s="5">
        <v>-18591.87</v>
      </c>
      <c r="G78" s="5">
        <f t="shared" si="3"/>
        <v>-68320.28</v>
      </c>
      <c r="H78" s="6" t="s">
        <v>87</v>
      </c>
      <c r="I78" s="4" t="s">
        <v>93</v>
      </c>
    </row>
    <row r="79" spans="1:9" x14ac:dyDescent="0.25">
      <c r="A79" s="4" t="s">
        <v>8</v>
      </c>
      <c r="B79" s="4">
        <v>2001</v>
      </c>
      <c r="C79" s="5">
        <v>68901.73</v>
      </c>
      <c r="E79" s="5">
        <v>20400.759999999998</v>
      </c>
      <c r="F79" s="5">
        <v>-80261.95</v>
      </c>
      <c r="G79" s="5">
        <f t="shared" si="3"/>
        <v>9040.5399999999936</v>
      </c>
      <c r="H79" s="6" t="s">
        <v>87</v>
      </c>
      <c r="I79" s="4" t="s">
        <v>93</v>
      </c>
    </row>
    <row r="80" spans="1:9" x14ac:dyDescent="0.25">
      <c r="A80" s="4" t="s">
        <v>60</v>
      </c>
      <c r="B80" s="4">
        <v>2001</v>
      </c>
      <c r="D80" s="5">
        <v>12031.66</v>
      </c>
      <c r="E80" s="5">
        <v>21674.65</v>
      </c>
      <c r="G80" s="5">
        <f t="shared" si="3"/>
        <v>33706.31</v>
      </c>
      <c r="H80" s="6" t="s">
        <v>88</v>
      </c>
      <c r="I80" s="4" t="s">
        <v>93</v>
      </c>
    </row>
    <row r="81" spans="1:9" s="10" customFormat="1" x14ac:dyDescent="0.25">
      <c r="A81" s="10" t="s">
        <v>61</v>
      </c>
      <c r="B81" s="10">
        <v>2001</v>
      </c>
      <c r="C81" s="11">
        <v>-159.05000000000001</v>
      </c>
      <c r="D81" s="11"/>
      <c r="E81" s="11">
        <v>-0.93</v>
      </c>
      <c r="F81" s="11"/>
      <c r="G81" s="11">
        <f t="shared" si="3"/>
        <v>-159.98000000000002</v>
      </c>
      <c r="H81" s="12" t="s">
        <v>78</v>
      </c>
      <c r="I81" s="10" t="s">
        <v>93</v>
      </c>
    </row>
    <row r="82" spans="1:9" x14ac:dyDescent="0.25">
      <c r="A82" s="4" t="s">
        <v>62</v>
      </c>
      <c r="B82" s="4">
        <v>2001</v>
      </c>
      <c r="C82" s="5">
        <v>153.37</v>
      </c>
      <c r="E82" s="5">
        <v>38148.25</v>
      </c>
      <c r="F82" s="5">
        <v>-18422</v>
      </c>
      <c r="G82" s="5">
        <f t="shared" si="3"/>
        <v>19879.620000000003</v>
      </c>
      <c r="H82" s="6" t="s">
        <v>110</v>
      </c>
      <c r="I82" s="4" t="s">
        <v>93</v>
      </c>
    </row>
    <row r="83" spans="1:9" x14ac:dyDescent="0.25">
      <c r="A83" s="4" t="s">
        <v>63</v>
      </c>
      <c r="B83" s="4">
        <v>2001</v>
      </c>
      <c r="C83" s="5">
        <v>-30050.53</v>
      </c>
      <c r="E83" s="5">
        <v>33335.440000000002</v>
      </c>
      <c r="G83" s="5">
        <f t="shared" si="3"/>
        <v>3284.9100000000035</v>
      </c>
      <c r="H83" s="6" t="s">
        <v>87</v>
      </c>
      <c r="I83" s="4" t="s">
        <v>93</v>
      </c>
    </row>
    <row r="84" spans="1:9" s="14" customFormat="1" x14ac:dyDescent="0.25">
      <c r="C84" s="15">
        <f>SUM(C19:C83)</f>
        <v>834568.98</v>
      </c>
      <c r="D84" s="15">
        <f>SUM(D19:D83)</f>
        <v>51342.240000000005</v>
      </c>
      <c r="E84" s="15">
        <f>SUM(E19:E83)</f>
        <v>808596.24</v>
      </c>
      <c r="F84" s="15">
        <f>SUM(F19:F83)</f>
        <v>-156228.57</v>
      </c>
      <c r="G84" s="15">
        <f>SUM(G19:G83)</f>
        <v>1538278.8900000004</v>
      </c>
      <c r="H84" s="3"/>
    </row>
    <row r="85" spans="1:9" s="14" customFormat="1" x14ac:dyDescent="0.25">
      <c r="C85" s="23"/>
      <c r="D85" s="23"/>
      <c r="E85" s="23"/>
      <c r="F85" s="23"/>
      <c r="G85" s="23"/>
      <c r="H85" s="3"/>
    </row>
    <row r="86" spans="1:9" s="14" customFormat="1" ht="10.8" thickBot="1" x14ac:dyDescent="0.3">
      <c r="C86" s="24">
        <f>+C18+C84</f>
        <v>931340.44</v>
      </c>
      <c r="D86" s="24">
        <f>+D18+D84</f>
        <v>51342.240000000005</v>
      </c>
      <c r="E86" s="24">
        <f>+E18+E84</f>
        <v>720457.1</v>
      </c>
      <c r="F86" s="24">
        <f>+F18+F84</f>
        <v>-168347.64</v>
      </c>
      <c r="G86" s="24">
        <f>+G18+G84</f>
        <v>1534792.1400000004</v>
      </c>
      <c r="H86" s="3"/>
    </row>
    <row r="87" spans="1:9" ht="10.8" thickTop="1" x14ac:dyDescent="0.25"/>
  </sheetData>
  <phoneticPr fontId="0" type="noConversion"/>
  <printOptions gridLines="1"/>
  <pageMargins left="0.25" right="0.25" top="0.23" bottom="0.4" header="0.17" footer="0.19"/>
  <pageSetup orientation="landscape" r:id="rId1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 GT 30 DAYS </vt:lpstr>
      <vt:lpstr>'AR GT 30 DAYS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Havlíček Jan</cp:lastModifiedBy>
  <cp:lastPrinted>2002-01-28T21:39:39Z</cp:lastPrinted>
  <dcterms:created xsi:type="dcterms:W3CDTF">2002-01-18T21:40:40Z</dcterms:created>
  <dcterms:modified xsi:type="dcterms:W3CDTF">2023-09-10T11:03:04Z</dcterms:modified>
</cp:coreProperties>
</file>