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200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N8" i="1" l="1"/>
  <c r="P8" i="1"/>
  <c r="N9" i="1"/>
  <c r="P9" i="1"/>
  <c r="N10" i="1"/>
  <c r="P10" i="1"/>
  <c r="P11" i="1"/>
  <c r="N12" i="1"/>
  <c r="P12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P33" i="1"/>
</calcChain>
</file>

<file path=xl/comments1.xml><?xml version="1.0" encoding="utf-8"?>
<comments xmlns="http://schemas.openxmlformats.org/spreadsheetml/2006/main">
  <authors>
    <author>dscott1</author>
  </authors>
  <commentList>
    <comment ref="O8" authorId="0" shapeId="0">
      <text>
        <r>
          <rPr>
            <b/>
            <sz val="10"/>
            <color indexed="81"/>
            <rFont val="Tahoma"/>
            <family val="2"/>
          </rPr>
          <t xml:space="preserve">dscott1:  
</t>
        </r>
        <r>
          <rPr>
            <sz val="10"/>
            <color indexed="81"/>
            <rFont val="Tahoma"/>
            <family val="2"/>
          </rPr>
          <t>Notified to  remove
Dave Schaffer 90,000
July 01</t>
        </r>
      </text>
    </comment>
  </commentList>
</comments>
</file>

<file path=xl/sharedStrings.xml><?xml version="1.0" encoding="utf-8"?>
<sst xmlns="http://schemas.openxmlformats.org/spreadsheetml/2006/main" count="57" uniqueCount="47">
  <si>
    <t>2001 Actual</t>
  </si>
  <si>
    <t>Actual</t>
  </si>
  <si>
    <t>Plan</t>
  </si>
  <si>
    <t>Cost Element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</si>
  <si>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</si>
  <si>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</si>
  <si>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</si>
  <si>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</si>
  <si>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</si>
  <si>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</si>
  <si>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</si>
  <si>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</si>
  <si>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</si>
  <si>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</si>
  <si>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</si>
  <si>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</si>
  <si>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</si>
  <si>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Variance</t>
  </si>
  <si>
    <t>Salaries &amp; Wages (1)</t>
  </si>
  <si>
    <t>Employee Pension &amp; Benefits (1)</t>
  </si>
  <si>
    <t>Payroll Taxes (1)</t>
  </si>
  <si>
    <t>Employee Expenses</t>
  </si>
  <si>
    <t>Employee Training and Tuition</t>
  </si>
  <si>
    <t>Employee Expenses Other</t>
  </si>
  <si>
    <t>Group Meals &amp; Entertainment</t>
  </si>
  <si>
    <t>Client Meals &amp; Entertainment</t>
  </si>
  <si>
    <t>Travel &amp; Lodging</t>
  </si>
  <si>
    <t>Business Expenses</t>
  </si>
  <si>
    <t>Communications Expense</t>
  </si>
  <si>
    <t>Computer Expense</t>
  </si>
  <si>
    <t>Subscriptions &amp; Publications</t>
  </si>
  <si>
    <t>Advertising Expense</t>
  </si>
  <si>
    <t>Supplies &amp; Expense</t>
  </si>
  <si>
    <t>Rent Expense</t>
  </si>
  <si>
    <t>Gross Taxes Other</t>
  </si>
  <si>
    <t>ETS Communications</t>
  </si>
  <si>
    <t>Cost Center 111721</t>
  </si>
  <si>
    <t>Charitable Contributions</t>
  </si>
  <si>
    <t>Postage and Freight Expense</t>
  </si>
  <si>
    <t>Utilities</t>
  </si>
  <si>
    <t>Outside Services - Other</t>
  </si>
  <si>
    <t>Outside Services Professionals</t>
  </si>
  <si>
    <t>Gross Department Total</t>
  </si>
  <si>
    <t>Net Department Total</t>
  </si>
  <si>
    <t>Allocated to Others</t>
  </si>
  <si>
    <t xml:space="preserve">Total Non-Payroll Allocations </t>
  </si>
  <si>
    <t>Revised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</si>
</sst>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u val="singleAccounting"/>
      <sz val="14"/>
      <name val="Arial"/>
      <family val="2"/>
    </font>
    <font>
      <u val="singleAccounting"/>
      <sz val="12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4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44" fontId="6" fillId="0" borderId="0" xfId="1" applyNumberFormat="1" applyFont="1"/>
    <xf numFmtId="44" fontId="6" fillId="0" borderId="0" xfId="0" applyNumberFormat="1" applyFont="1"/>
    <xf numFmtId="44" fontId="4" fillId="0" borderId="0" xfId="1" applyNumberFormat="1" applyFont="1"/>
    <xf numFmtId="44" fontId="7" fillId="0" borderId="0" xfId="1" applyNumberFormat="1" applyFont="1"/>
    <xf numFmtId="0" fontId="4" fillId="0" borderId="0" xfId="0" applyFont="1" applyAlignment="1">
      <alignment horizontal="right"/>
    </xf>
    <xf numFmtId="44" fontId="8" fillId="0" borderId="0" xfId="1" applyNumberFormat="1" applyFont="1"/>
    <xf numFmtId="0" fontId="3" fillId="0" borderId="0" xfId="0" applyFont="1"/>
    <xf numFmtId="44" fontId="8" fillId="0" borderId="0" xfId="0" applyNumberFormat="1" applyFont="1"/>
    <xf numFmtId="164" fontId="4" fillId="0" borderId="0" xfId="1" applyNumberFormat="1" applyFont="1"/>
    <xf numFmtId="164" fontId="3" fillId="0" borderId="0" xfId="1" applyNumberFormat="1" applyFont="1"/>
    <xf numFmtId="164" fontId="6" fillId="0" borderId="0" xfId="1" applyNumberFormat="1" applyFont="1"/>
    <xf numFmtId="44" fontId="6" fillId="0" borderId="0" xfId="2" applyNumberFormat="1" applyFont="1"/>
    <xf numFmtId="44" fontId="0" fillId="0" borderId="0" xfId="0" applyNumberFormat="1"/>
    <xf numFmtId="164" fontId="6" fillId="0" borderId="0" xfId="1" applyNumberFormat="1" applyFont="1" applyBorder="1"/>
    <xf numFmtId="44" fontId="6" fillId="0" borderId="0" xfId="1" applyNumberFormat="1" applyFont="1" applyBorder="1"/>
    <xf numFmtId="44" fontId="8" fillId="0" borderId="0" xfId="1" applyNumberFormat="1" applyFont="1" applyBorder="1"/>
    <xf numFmtId="0" fontId="6" fillId="0" borderId="0" xfId="0" applyFont="1"/>
    <xf numFmtId="43" fontId="6" fillId="0" borderId="0" xfId="0" applyNumberFormat="1" applyFont="1"/>
    <xf numFmtId="0" fontId="3" fillId="0" borderId="0" xfId="0" applyFont="1" applyAlignment="1">
      <alignment horizontal="right"/>
    </xf>
    <xf numFmtId="7" fontId="8" fillId="0" borderId="0" xfId="2" applyNumberFormat="1" applyFont="1"/>
    <xf numFmtId="44" fontId="6" fillId="0" borderId="1" xfId="1" applyNumberFormat="1" applyFont="1" applyBorder="1"/>
    <xf numFmtId="7" fontId="6" fillId="0" borderId="0" xfId="2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72"/>
  <sheetViews>
    <sheetView tabSelected="1" zoomScale="50" workbookViewId="0">
      <selection activeCell="P10" sqref="P10"/>
    </sheetView>
  </sheetViews>
  <sheetFormatPr defaultRowHeight="13.2" x14ac:dyDescent="0.25"/>
  <cols>
    <col min="1" max="1" width="40.109375" customWidth="1"/>
    <col min="2" max="3" width="18.88671875" customWidth="1"/>
    <col min="4" max="5" width="18.5546875" customWidth="1"/>
    <col min="6" max="6" width="19.109375" customWidth="1"/>
    <col min="7" max="7" width="17.44140625" customWidth="1"/>
    <col min="8" max="8" width="18.88671875" customWidth="1"/>
    <col min="9" max="9" width="19.109375" customWidth="1"/>
    <col min="10" max="10" width="18" customWidth="1"/>
    <col min="11" max="11" width="17.6640625" customWidth="1"/>
    <col min="12" max="13" width="17.109375" customWidth="1"/>
    <col min="14" max="14" width="18.88671875" customWidth="1"/>
    <col min="15" max="15" width="21.44140625" customWidth="1"/>
    <col min="16" max="16" width="19.6640625" customWidth="1"/>
    <col min="17" max="24" width="17.109375" customWidth="1"/>
  </cols>
  <sheetData>
    <row r="1" spans="1:30" ht="28.5" customHeight="1" x14ac:dyDescent="0.4">
      <c r="A1" s="30" t="s">
        <v>35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30" ht="25.5" customHeight="1" x14ac:dyDescent="0.4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30" x14ac:dyDescent="0.25">
      <c r="A3" s="1"/>
    </row>
    <row r="4" spans="1:30" ht="17.399999999999999" x14ac:dyDescent="0.3">
      <c r="A4" s="2" t="s">
        <v>36</v>
      </c>
      <c r="H4" s="3"/>
      <c r="K4" s="4"/>
      <c r="L4" s="4"/>
    </row>
    <row r="5" spans="1:30" s="6" customFormat="1" ht="17.399999999999999" x14ac:dyDescent="0.3">
      <c r="A5" s="5"/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1</v>
      </c>
      <c r="J5" s="3" t="s">
        <v>2</v>
      </c>
      <c r="K5" s="3" t="s">
        <v>2</v>
      </c>
      <c r="L5" s="3" t="s">
        <v>2</v>
      </c>
      <c r="M5" s="3" t="s">
        <v>2</v>
      </c>
      <c r="N5" s="3"/>
      <c r="P5" s="3"/>
      <c r="Q5" s="3"/>
      <c r="R5" s="3"/>
      <c r="S5" s="3"/>
      <c r="T5" s="3"/>
      <c r="U5" s="3"/>
      <c r="V5" s="3"/>
      <c r="W5"/>
      <c r="X5"/>
      <c r="Y5"/>
      <c r="Z5"/>
      <c r="AA5"/>
      <c r="AB5"/>
      <c r="AC5"/>
      <c r="AD5"/>
    </row>
    <row r="6" spans="1:30" s="6" customFormat="1" ht="17.399999999999999" x14ac:dyDescent="0.3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46</v>
      </c>
      <c r="P6" s="7" t="s">
        <v>17</v>
      </c>
      <c r="Q6" s="7"/>
      <c r="R6" s="7"/>
      <c r="S6" s="7"/>
      <c r="T6" s="7"/>
      <c r="U6" s="7"/>
      <c r="V6" s="7"/>
      <c r="W6"/>
      <c r="X6"/>
      <c r="Y6"/>
      <c r="Z6"/>
      <c r="AA6"/>
      <c r="AB6"/>
      <c r="AC6"/>
      <c r="AD6"/>
    </row>
    <row r="7" spans="1:30" s="6" customFormat="1" ht="17.399999999999999" x14ac:dyDescent="0.3">
      <c r="W7"/>
      <c r="X7"/>
      <c r="Y7"/>
      <c r="Z7"/>
      <c r="AA7"/>
      <c r="AB7"/>
      <c r="AC7"/>
      <c r="AD7"/>
    </row>
    <row r="8" spans="1:30" s="6" customFormat="1" ht="21.75" customHeight="1" x14ac:dyDescent="0.3">
      <c r="A8" s="6" t="s">
        <v>18</v>
      </c>
      <c r="B8" s="8">
        <v>14379.42</v>
      </c>
      <c r="C8" s="8">
        <v>15091</v>
      </c>
      <c r="D8" s="8">
        <v>15091</v>
      </c>
      <c r="E8" s="8">
        <v>15091</v>
      </c>
      <c r="F8" s="8">
        <v>15091</v>
      </c>
      <c r="G8" s="8">
        <v>16362.21</v>
      </c>
      <c r="H8" s="8">
        <v>25029.09</v>
      </c>
      <c r="I8" s="8">
        <v>41662.42</v>
      </c>
      <c r="J8" s="8">
        <v>25029.09</v>
      </c>
      <c r="K8" s="8">
        <v>25029.09</v>
      </c>
      <c r="L8" s="8">
        <v>25029.09</v>
      </c>
      <c r="M8" s="8">
        <v>25029.09</v>
      </c>
      <c r="N8" s="8">
        <f>SUM(B8:M8)</f>
        <v>257913.5</v>
      </c>
      <c r="O8" s="8">
        <v>183912</v>
      </c>
      <c r="P8" s="8">
        <f>N8-O8</f>
        <v>74001.5</v>
      </c>
      <c r="Q8" s="9"/>
      <c r="R8" s="9"/>
      <c r="S8" s="4"/>
      <c r="T8" s="4"/>
      <c r="U8" s="4"/>
      <c r="V8" s="4"/>
      <c r="W8"/>
      <c r="X8"/>
      <c r="Y8"/>
      <c r="Z8"/>
      <c r="AA8"/>
      <c r="AB8"/>
      <c r="AC8"/>
      <c r="AD8"/>
    </row>
    <row r="9" spans="1:30" s="6" customFormat="1" ht="21.75" customHeight="1" x14ac:dyDescent="0.3">
      <c r="A9" s="6" t="s">
        <v>19</v>
      </c>
      <c r="B9" s="8">
        <v>1528.82</v>
      </c>
      <c r="C9" s="8">
        <v>1844.81</v>
      </c>
      <c r="D9" s="8">
        <v>1823.67</v>
      </c>
      <c r="E9" s="8">
        <v>1736.15</v>
      </c>
      <c r="F9" s="8">
        <v>1733.89</v>
      </c>
      <c r="G9" s="8">
        <v>1703.08</v>
      </c>
      <c r="H9" s="8">
        <v>2846.49</v>
      </c>
      <c r="I9" s="8">
        <v>2461.91</v>
      </c>
      <c r="J9" s="8">
        <v>2457</v>
      </c>
      <c r="K9" s="8">
        <v>2457</v>
      </c>
      <c r="L9" s="8">
        <v>2457</v>
      </c>
      <c r="M9" s="8">
        <v>2457</v>
      </c>
      <c r="N9" s="8">
        <f t="shared" ref="N9:N31" si="0">SUM(B9:M9)</f>
        <v>25506.82</v>
      </c>
      <c r="O9" s="8">
        <v>30228</v>
      </c>
      <c r="P9" s="8">
        <f t="shared" ref="P9:P31" si="1">N9-O9</f>
        <v>-4721.18</v>
      </c>
      <c r="Q9" s="8"/>
      <c r="R9" s="8"/>
      <c r="S9" s="10"/>
      <c r="T9" s="10"/>
      <c r="U9" s="10"/>
      <c r="V9" s="10"/>
      <c r="W9"/>
      <c r="X9"/>
      <c r="Y9"/>
      <c r="Z9"/>
      <c r="AA9"/>
      <c r="AB9"/>
      <c r="AC9"/>
      <c r="AD9"/>
    </row>
    <row r="10" spans="1:30" s="6" customFormat="1" ht="21.75" customHeight="1" x14ac:dyDescent="0.6">
      <c r="A10" s="6" t="s">
        <v>20</v>
      </c>
      <c r="B10" s="8">
        <v>1380.24</v>
      </c>
      <c r="C10" s="8">
        <v>3374.31</v>
      </c>
      <c r="D10" s="8">
        <v>1174.54</v>
      </c>
      <c r="E10" s="8">
        <v>1142</v>
      </c>
      <c r="F10" s="8">
        <v>1017.81</v>
      </c>
      <c r="G10" s="8">
        <v>1761.78</v>
      </c>
      <c r="H10" s="8">
        <v>2037.59</v>
      </c>
      <c r="I10" s="8">
        <v>2703.16</v>
      </c>
      <c r="J10" s="8">
        <v>1843</v>
      </c>
      <c r="K10" s="8">
        <v>1843</v>
      </c>
      <c r="L10" s="8">
        <v>1843</v>
      </c>
      <c r="M10" s="8">
        <v>1843</v>
      </c>
      <c r="N10" s="8">
        <f t="shared" si="0"/>
        <v>21963.43</v>
      </c>
      <c r="O10" s="8">
        <v>23412</v>
      </c>
      <c r="P10" s="8">
        <f t="shared" si="1"/>
        <v>-1448.5699999999997</v>
      </c>
      <c r="Q10" s="8"/>
      <c r="R10" s="8"/>
      <c r="S10" s="10"/>
      <c r="T10" s="11"/>
      <c r="U10" s="11"/>
      <c r="V10" s="11"/>
      <c r="W10"/>
      <c r="X10"/>
      <c r="Y10"/>
      <c r="Z10"/>
      <c r="AA10"/>
      <c r="AB10"/>
      <c r="AC10"/>
      <c r="AD10"/>
    </row>
    <row r="11" spans="1:30" s="6" customFormat="1" ht="21.75" customHeight="1" x14ac:dyDescent="0.6">
      <c r="A11" s="6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f t="shared" si="1"/>
        <v>0</v>
      </c>
      <c r="Q11" s="8"/>
      <c r="R11" s="8"/>
      <c r="S11" s="10"/>
      <c r="T11" s="11"/>
      <c r="U11" s="11"/>
      <c r="V11" s="11"/>
      <c r="W11"/>
      <c r="X11"/>
      <c r="Y11"/>
      <c r="Z11"/>
      <c r="AA11"/>
      <c r="AB11"/>
      <c r="AC11"/>
      <c r="AD11"/>
    </row>
    <row r="12" spans="1:30" s="6" customFormat="1" ht="21.75" customHeight="1" x14ac:dyDescent="0.3">
      <c r="A12" s="12" t="s">
        <v>22</v>
      </c>
      <c r="B12" s="8">
        <v>0</v>
      </c>
      <c r="C12" s="8">
        <v>598.83000000000004</v>
      </c>
      <c r="D12" s="8">
        <v>0</v>
      </c>
      <c r="E12" s="8">
        <v>0.99</v>
      </c>
      <c r="F12" s="8">
        <v>1.31</v>
      </c>
      <c r="G12" s="8">
        <v>135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f t="shared" si="0"/>
        <v>736.13</v>
      </c>
      <c r="O12" s="8"/>
      <c r="P12" s="8">
        <f t="shared" si="1"/>
        <v>736.13</v>
      </c>
      <c r="Q12" s="8"/>
      <c r="R12" s="8"/>
      <c r="S12" s="10"/>
      <c r="T12" s="10"/>
      <c r="U12" s="10"/>
      <c r="V12" s="10"/>
      <c r="W12"/>
      <c r="X12"/>
      <c r="Y12"/>
      <c r="Z12"/>
      <c r="AA12"/>
      <c r="AB12"/>
      <c r="AC12"/>
      <c r="AD12"/>
    </row>
    <row r="13" spans="1:30" s="6" customFormat="1" ht="21.75" customHeight="1" x14ac:dyDescent="0.3">
      <c r="A13" s="12" t="s">
        <v>23</v>
      </c>
      <c r="B13" s="8">
        <v>41.08</v>
      </c>
      <c r="C13" s="8">
        <v>51.96</v>
      </c>
      <c r="D13" s="8">
        <v>35.19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f t="shared" si="0"/>
        <v>128.22999999999999</v>
      </c>
      <c r="O13" s="8">
        <v>15000</v>
      </c>
      <c r="P13" s="8">
        <f t="shared" si="1"/>
        <v>-14871.77</v>
      </c>
      <c r="Q13" s="8"/>
      <c r="R13" s="8"/>
      <c r="S13" s="10"/>
      <c r="T13" s="10"/>
      <c r="U13" s="10"/>
      <c r="V13" s="10"/>
      <c r="W13"/>
      <c r="X13"/>
      <c r="Y13"/>
      <c r="Z13"/>
      <c r="AA13"/>
      <c r="AB13"/>
      <c r="AC13"/>
      <c r="AD13"/>
    </row>
    <row r="14" spans="1:30" s="6" customFormat="1" ht="21.75" customHeight="1" x14ac:dyDescent="0.3">
      <c r="A14" s="12" t="s">
        <v>24</v>
      </c>
      <c r="B14" s="8">
        <v>0</v>
      </c>
      <c r="C14" s="8">
        <v>0</v>
      </c>
      <c r="D14" s="8">
        <v>274.89999999999998</v>
      </c>
      <c r="E14" s="8">
        <v>32</v>
      </c>
      <c r="F14" s="8">
        <v>0</v>
      </c>
      <c r="G14" s="8">
        <v>871.6</v>
      </c>
      <c r="H14" s="8">
        <v>0</v>
      </c>
      <c r="I14" s="8">
        <v>88.22</v>
      </c>
      <c r="J14" s="8">
        <v>0</v>
      </c>
      <c r="K14" s="8">
        <v>0</v>
      </c>
      <c r="L14" s="8">
        <v>0</v>
      </c>
      <c r="M14" s="8">
        <v>0</v>
      </c>
      <c r="N14" s="8">
        <f t="shared" si="0"/>
        <v>1266.72</v>
      </c>
      <c r="O14" s="8">
        <v>0</v>
      </c>
      <c r="P14" s="8">
        <f t="shared" si="1"/>
        <v>1266.72</v>
      </c>
      <c r="Q14" s="8"/>
      <c r="R14" s="8"/>
      <c r="S14" s="10"/>
      <c r="T14" s="10"/>
      <c r="U14" s="10"/>
      <c r="V14" s="10"/>
      <c r="W14"/>
      <c r="X14"/>
      <c r="Y14"/>
      <c r="Z14"/>
      <c r="AA14"/>
      <c r="AB14"/>
      <c r="AC14"/>
      <c r="AD14"/>
    </row>
    <row r="15" spans="1:30" s="6" customFormat="1" ht="21.75" customHeight="1" x14ac:dyDescent="0.3">
      <c r="A15" s="12" t="s">
        <v>25</v>
      </c>
      <c r="B15" s="8">
        <v>0</v>
      </c>
      <c r="C15" s="8">
        <v>38.97</v>
      </c>
      <c r="D15" s="8">
        <v>0.13</v>
      </c>
      <c r="E15" s="8">
        <v>0</v>
      </c>
      <c r="F15" s="8">
        <v>71.45</v>
      </c>
      <c r="G15" s="8">
        <v>35.18</v>
      </c>
      <c r="H15" s="8">
        <v>271.95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f t="shared" si="0"/>
        <v>417.68</v>
      </c>
      <c r="O15" s="8">
        <v>9300</v>
      </c>
      <c r="P15" s="8">
        <f t="shared" si="1"/>
        <v>-8882.32</v>
      </c>
      <c r="Q15" s="8"/>
      <c r="R15" s="8"/>
      <c r="S15" s="10"/>
      <c r="T15" s="10"/>
      <c r="U15" s="10"/>
      <c r="V15" s="10"/>
      <c r="W15"/>
      <c r="X15"/>
      <c r="Y15"/>
      <c r="Z15"/>
      <c r="AA15"/>
      <c r="AB15"/>
      <c r="AC15"/>
      <c r="AD15"/>
    </row>
    <row r="16" spans="1:30" s="6" customFormat="1" ht="21.75" customHeight="1" x14ac:dyDescent="0.3">
      <c r="A16" s="12" t="s">
        <v>26</v>
      </c>
      <c r="B16" s="8">
        <v>0</v>
      </c>
      <c r="C16" s="8">
        <v>0</v>
      </c>
      <c r="D16" s="8">
        <v>0</v>
      </c>
      <c r="E16" s="8">
        <v>3</v>
      </c>
      <c r="F16" s="8">
        <v>0</v>
      </c>
      <c r="G16" s="8">
        <v>148</v>
      </c>
      <c r="H16" s="8">
        <v>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f t="shared" si="0"/>
        <v>156</v>
      </c>
      <c r="O16" s="8">
        <v>0</v>
      </c>
      <c r="P16" s="8">
        <f t="shared" si="1"/>
        <v>156</v>
      </c>
      <c r="Q16" s="8"/>
      <c r="R16" s="8"/>
      <c r="S16" s="10"/>
      <c r="T16" s="10"/>
      <c r="U16" s="10"/>
      <c r="V16" s="10"/>
      <c r="W16"/>
      <c r="X16"/>
      <c r="Y16"/>
      <c r="Z16"/>
      <c r="AA16"/>
      <c r="AB16"/>
      <c r="AC16"/>
      <c r="AD16"/>
    </row>
    <row r="17" spans="1:30" s="6" customFormat="1" ht="21.75" customHeight="1" x14ac:dyDescent="0.3">
      <c r="A17" s="5" t="s">
        <v>27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f t="shared" si="0"/>
        <v>0</v>
      </c>
      <c r="O17" s="8"/>
      <c r="P17" s="8">
        <f t="shared" si="1"/>
        <v>0</v>
      </c>
      <c r="Q17" s="8"/>
      <c r="R17" s="8"/>
      <c r="S17" s="10"/>
      <c r="T17" s="10"/>
      <c r="U17" s="10"/>
      <c r="V17" s="10"/>
      <c r="W17"/>
      <c r="X17"/>
      <c r="Y17"/>
      <c r="Z17"/>
      <c r="AA17"/>
      <c r="AB17"/>
      <c r="AC17"/>
      <c r="AD17"/>
    </row>
    <row r="18" spans="1:30" s="6" customFormat="1" ht="21.75" customHeight="1" x14ac:dyDescent="0.3">
      <c r="A18" s="12" t="s">
        <v>31</v>
      </c>
      <c r="B18" s="8">
        <v>954.77</v>
      </c>
      <c r="C18" s="8">
        <v>56.99</v>
      </c>
      <c r="D18" s="8">
        <v>0</v>
      </c>
      <c r="E18" s="8">
        <v>2567.65</v>
      </c>
      <c r="F18" s="8">
        <v>0</v>
      </c>
      <c r="G18" s="8">
        <v>22.83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f t="shared" si="0"/>
        <v>3602.24</v>
      </c>
      <c r="O18" s="8">
        <v>0</v>
      </c>
      <c r="P18" s="8">
        <f t="shared" si="1"/>
        <v>3602.24</v>
      </c>
      <c r="Q18" s="8"/>
      <c r="R18" s="8"/>
      <c r="S18" s="10"/>
      <c r="T18" s="10"/>
      <c r="U18" s="10"/>
      <c r="V18" s="10"/>
      <c r="W18"/>
      <c r="X18"/>
      <c r="Y18"/>
      <c r="Z18"/>
      <c r="AA18"/>
      <c r="AB18"/>
      <c r="AC18"/>
      <c r="AD18"/>
    </row>
    <row r="19" spans="1:30" s="6" customFormat="1" ht="21.75" customHeight="1" x14ac:dyDescent="0.3">
      <c r="A19" s="12" t="s">
        <v>28</v>
      </c>
      <c r="B19" s="8">
        <v>371.2</v>
      </c>
      <c r="C19" s="8">
        <v>153.85</v>
      </c>
      <c r="D19" s="8">
        <v>430.64</v>
      </c>
      <c r="E19" s="8">
        <v>271.25</v>
      </c>
      <c r="F19" s="8">
        <v>0</v>
      </c>
      <c r="G19" s="8">
        <v>7584.51</v>
      </c>
      <c r="H19" s="8">
        <v>384.5</v>
      </c>
      <c r="I19" s="8">
        <v>485.11</v>
      </c>
      <c r="J19" s="8">
        <v>0</v>
      </c>
      <c r="K19" s="8">
        <v>0</v>
      </c>
      <c r="L19" s="8">
        <v>0</v>
      </c>
      <c r="M19" s="8">
        <v>0</v>
      </c>
      <c r="N19" s="8">
        <f t="shared" si="0"/>
        <v>9681.0600000000013</v>
      </c>
      <c r="O19" s="8">
        <v>0</v>
      </c>
      <c r="P19" s="8">
        <f t="shared" si="1"/>
        <v>9681.0600000000013</v>
      </c>
      <c r="Q19" s="8"/>
      <c r="R19" s="8"/>
      <c r="S19" s="10"/>
      <c r="T19" s="10"/>
      <c r="U19" s="10"/>
      <c r="V19" s="10"/>
      <c r="W19"/>
      <c r="X19"/>
      <c r="Y19"/>
      <c r="Z19"/>
      <c r="AA19"/>
      <c r="AB19"/>
      <c r="AC19"/>
      <c r="AD19"/>
    </row>
    <row r="20" spans="1:30" s="6" customFormat="1" ht="21.75" customHeight="1" x14ac:dyDescent="0.3">
      <c r="A20" s="12" t="s">
        <v>37</v>
      </c>
      <c r="B20" s="8">
        <v>0</v>
      </c>
      <c r="C20" s="8">
        <v>0</v>
      </c>
      <c r="D20" s="8">
        <v>0</v>
      </c>
      <c r="E20" s="8">
        <v>0</v>
      </c>
      <c r="F20" s="8">
        <v>1000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f t="shared" si="0"/>
        <v>1000</v>
      </c>
      <c r="O20" s="8">
        <v>0</v>
      </c>
      <c r="P20" s="8">
        <f t="shared" si="1"/>
        <v>1000</v>
      </c>
      <c r="Q20" s="8"/>
      <c r="R20" s="8"/>
      <c r="S20" s="10"/>
      <c r="T20" s="10"/>
      <c r="U20" s="10"/>
      <c r="V20" s="10"/>
      <c r="W20"/>
      <c r="X20"/>
      <c r="Y20"/>
      <c r="Z20"/>
      <c r="AA20"/>
      <c r="AB20"/>
      <c r="AC20"/>
      <c r="AD20"/>
    </row>
    <row r="21" spans="1:30" s="6" customFormat="1" ht="21.75" customHeight="1" x14ac:dyDescent="0.3">
      <c r="A21" s="12" t="s">
        <v>29</v>
      </c>
      <c r="B21" s="8">
        <v>1641.68</v>
      </c>
      <c r="C21" s="8">
        <v>1576.9</v>
      </c>
      <c r="D21" s="8">
        <v>1746.07</v>
      </c>
      <c r="E21" s="8">
        <v>2959.08</v>
      </c>
      <c r="F21" s="8">
        <v>0.05</v>
      </c>
      <c r="G21" s="8">
        <v>2116.38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f t="shared" si="0"/>
        <v>10040.16</v>
      </c>
      <c r="O21" s="8">
        <v>0</v>
      </c>
      <c r="P21" s="8">
        <f t="shared" si="1"/>
        <v>10040.16</v>
      </c>
      <c r="Q21" s="8"/>
      <c r="R21" s="8"/>
      <c r="S21" s="10"/>
      <c r="T21" s="10"/>
      <c r="U21" s="10"/>
      <c r="V21" s="10"/>
      <c r="W21"/>
      <c r="X21"/>
      <c r="Y21"/>
      <c r="Z21"/>
      <c r="AA21"/>
      <c r="AB21"/>
      <c r="AC21"/>
      <c r="AD21"/>
    </row>
    <row r="22" spans="1:30" s="6" customFormat="1" ht="21.75" customHeight="1" x14ac:dyDescent="0.3">
      <c r="A22" s="12" t="s">
        <v>38</v>
      </c>
      <c r="B22" s="8">
        <v>0</v>
      </c>
      <c r="C22" s="8">
        <v>0</v>
      </c>
      <c r="D22" s="8">
        <v>0</v>
      </c>
      <c r="E22" s="8">
        <v>0</v>
      </c>
      <c r="F22" s="8">
        <v>20.5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f t="shared" si="0"/>
        <v>20.5</v>
      </c>
      <c r="O22" s="8">
        <v>0</v>
      </c>
      <c r="P22" s="8">
        <f t="shared" si="1"/>
        <v>20.5</v>
      </c>
      <c r="Q22" s="8"/>
      <c r="R22" s="8"/>
      <c r="S22" s="10"/>
      <c r="T22" s="10"/>
      <c r="U22" s="10"/>
      <c r="V22" s="10"/>
      <c r="W22"/>
      <c r="X22"/>
      <c r="Y22"/>
      <c r="Z22"/>
      <c r="AA22"/>
      <c r="AB22"/>
      <c r="AC22"/>
      <c r="AD22"/>
    </row>
    <row r="23" spans="1:30" s="6" customFormat="1" ht="21.75" customHeight="1" x14ac:dyDescent="0.3">
      <c r="A23" s="12" t="s">
        <v>30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671.15</v>
      </c>
      <c r="H23" s="8">
        <v>50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f t="shared" si="0"/>
        <v>721.15</v>
      </c>
      <c r="O23" s="8">
        <v>0</v>
      </c>
      <c r="P23" s="8">
        <f t="shared" si="1"/>
        <v>721.15</v>
      </c>
      <c r="Q23" s="8"/>
      <c r="R23" s="8"/>
      <c r="S23" s="10"/>
      <c r="T23" s="10"/>
      <c r="U23" s="10"/>
      <c r="V23" s="10"/>
      <c r="W23"/>
      <c r="X23"/>
      <c r="Y23"/>
      <c r="Z23"/>
      <c r="AA23"/>
      <c r="AB23"/>
      <c r="AC23"/>
      <c r="AD23"/>
    </row>
    <row r="24" spans="1:30" s="6" customFormat="1" ht="21.75" customHeight="1" x14ac:dyDescent="0.3">
      <c r="A24" s="12" t="s">
        <v>32</v>
      </c>
      <c r="B24" s="8">
        <v>14.51</v>
      </c>
      <c r="C24" s="8">
        <v>0</v>
      </c>
      <c r="D24" s="8">
        <v>0.15</v>
      </c>
      <c r="E24" s="8">
        <v>1416.03</v>
      </c>
      <c r="F24" s="8">
        <v>125.68</v>
      </c>
      <c r="G24" s="8">
        <v>367.06</v>
      </c>
      <c r="H24" s="8">
        <v>11.4</v>
      </c>
      <c r="I24" s="8">
        <v>840.07</v>
      </c>
      <c r="J24" s="8">
        <v>0</v>
      </c>
      <c r="K24" s="8">
        <v>0</v>
      </c>
      <c r="L24" s="8">
        <v>0</v>
      </c>
      <c r="M24" s="8">
        <v>0</v>
      </c>
      <c r="N24" s="8">
        <f t="shared" si="0"/>
        <v>2774.9</v>
      </c>
      <c r="O24" s="8">
        <v>2400</v>
      </c>
      <c r="P24" s="8">
        <f t="shared" si="1"/>
        <v>374.90000000000009</v>
      </c>
      <c r="Q24" s="8"/>
      <c r="R24" s="8"/>
      <c r="S24" s="10"/>
      <c r="T24" s="10"/>
      <c r="U24" s="10"/>
      <c r="V24" s="10"/>
      <c r="W24"/>
      <c r="X24"/>
      <c r="Y24"/>
      <c r="Z24"/>
      <c r="AA24"/>
      <c r="AB24"/>
      <c r="AC24"/>
      <c r="AD24"/>
    </row>
    <row r="25" spans="1:30" s="6" customFormat="1" ht="21.75" customHeight="1" x14ac:dyDescent="0.3">
      <c r="A25" s="12" t="s">
        <v>39</v>
      </c>
      <c r="B25" s="8">
        <v>10.63</v>
      </c>
      <c r="C25" s="8">
        <v>-10.63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f t="shared" si="0"/>
        <v>0</v>
      </c>
      <c r="O25" s="8">
        <v>360</v>
      </c>
      <c r="P25" s="8">
        <f t="shared" si="1"/>
        <v>-360</v>
      </c>
      <c r="Q25" s="8"/>
      <c r="R25" s="8"/>
      <c r="S25" s="10"/>
      <c r="T25" s="10"/>
      <c r="U25" s="10"/>
      <c r="V25" s="10"/>
      <c r="W25"/>
      <c r="X25"/>
      <c r="Y25"/>
      <c r="Z25"/>
      <c r="AA25"/>
      <c r="AB25"/>
      <c r="AC25"/>
      <c r="AD25"/>
    </row>
    <row r="26" spans="1:30" s="6" customFormat="1" ht="21.75" customHeight="1" x14ac:dyDescent="0.3">
      <c r="A26" s="12" t="s">
        <v>40</v>
      </c>
      <c r="B26" s="8">
        <v>0</v>
      </c>
      <c r="C26" s="8">
        <v>0</v>
      </c>
      <c r="D26" s="8">
        <v>351.39</v>
      </c>
      <c r="E26" s="8">
        <v>0</v>
      </c>
      <c r="F26" s="8">
        <v>0</v>
      </c>
      <c r="G26" s="8">
        <v>0</v>
      </c>
      <c r="H26" s="8">
        <v>0</v>
      </c>
      <c r="I26" s="8">
        <v>10.77</v>
      </c>
      <c r="J26" s="8">
        <v>0</v>
      </c>
      <c r="K26" s="8">
        <v>0</v>
      </c>
      <c r="L26" s="8">
        <v>0</v>
      </c>
      <c r="M26" s="8">
        <v>0</v>
      </c>
      <c r="N26" s="8">
        <f t="shared" si="0"/>
        <v>362.15999999999997</v>
      </c>
      <c r="O26" s="8">
        <v>0</v>
      </c>
      <c r="P26" s="8">
        <f t="shared" si="1"/>
        <v>362.15999999999997</v>
      </c>
      <c r="Q26" s="8"/>
      <c r="R26" s="8"/>
      <c r="S26" s="10"/>
      <c r="T26" s="10"/>
      <c r="U26" s="10"/>
      <c r="V26" s="10"/>
      <c r="W26"/>
      <c r="X26"/>
      <c r="Y26"/>
      <c r="Z26"/>
      <c r="AA26"/>
      <c r="AB26"/>
      <c r="AC26"/>
      <c r="AD26"/>
    </row>
    <row r="27" spans="1:30" s="6" customFormat="1" ht="21.75" customHeight="1" x14ac:dyDescent="0.3">
      <c r="A27" s="12" t="s">
        <v>41</v>
      </c>
      <c r="B27" s="8">
        <v>0</v>
      </c>
      <c r="C27" s="8">
        <v>180.41</v>
      </c>
      <c r="D27" s="8">
        <v>180.41</v>
      </c>
      <c r="E27" s="8">
        <v>8865.64</v>
      </c>
      <c r="F27" s="8">
        <v>7152.27</v>
      </c>
      <c r="G27" s="8">
        <v>0</v>
      </c>
      <c r="H27" s="8">
        <v>0</v>
      </c>
      <c r="I27" s="8">
        <v>4133</v>
      </c>
      <c r="J27" s="8">
        <v>0</v>
      </c>
      <c r="K27" s="8">
        <v>0</v>
      </c>
      <c r="L27" s="8">
        <v>0</v>
      </c>
      <c r="M27" s="8">
        <v>0</v>
      </c>
      <c r="N27" s="8">
        <f t="shared" si="0"/>
        <v>20511.73</v>
      </c>
      <c r="O27" s="8">
        <v>60000</v>
      </c>
      <c r="P27" s="8">
        <f t="shared" si="1"/>
        <v>-39488.270000000004</v>
      </c>
      <c r="Q27" s="8"/>
      <c r="R27" s="8"/>
      <c r="S27" s="10"/>
      <c r="T27" s="10"/>
      <c r="U27" s="10"/>
      <c r="V27" s="10"/>
      <c r="W27"/>
      <c r="X27"/>
      <c r="Y27"/>
      <c r="Z27"/>
      <c r="AA27"/>
      <c r="AB27"/>
      <c r="AC27"/>
      <c r="AD27"/>
    </row>
    <row r="28" spans="1:30" s="6" customFormat="1" ht="21.75" customHeight="1" x14ac:dyDescent="0.3">
      <c r="A28" s="5" t="s">
        <v>33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2333.89</v>
      </c>
      <c r="I28" s="8">
        <v>258.91000000000003</v>
      </c>
      <c r="J28" s="8">
        <v>0</v>
      </c>
      <c r="K28" s="8">
        <v>0</v>
      </c>
      <c r="L28" s="8">
        <v>0</v>
      </c>
      <c r="M28" s="8">
        <v>0</v>
      </c>
      <c r="N28" s="8">
        <f t="shared" si="0"/>
        <v>2592.7999999999997</v>
      </c>
      <c r="O28" s="8">
        <v>0</v>
      </c>
      <c r="P28" s="8">
        <f t="shared" si="1"/>
        <v>2592.7999999999997</v>
      </c>
      <c r="Q28" s="8"/>
      <c r="R28" s="8"/>
      <c r="S28" s="10"/>
      <c r="T28" s="10"/>
      <c r="U28" s="10"/>
      <c r="V28" s="10"/>
      <c r="W28"/>
      <c r="X28"/>
      <c r="Y28"/>
      <c r="Z28"/>
      <c r="AA28"/>
      <c r="AB28"/>
      <c r="AC28"/>
      <c r="AD28"/>
    </row>
    <row r="29" spans="1:30" s="6" customFormat="1" ht="21.75" customHeight="1" x14ac:dyDescent="0.3">
      <c r="A29" s="5" t="s">
        <v>34</v>
      </c>
      <c r="B29" s="8">
        <v>15.23</v>
      </c>
      <c r="C29" s="8">
        <v>9.5299999999999994</v>
      </c>
      <c r="D29" s="8">
        <v>2.2400000000000002</v>
      </c>
      <c r="E29" s="8">
        <v>0</v>
      </c>
      <c r="F29" s="8">
        <v>0</v>
      </c>
      <c r="G29" s="8">
        <v>1.95</v>
      </c>
      <c r="H29" s="8">
        <v>12.97</v>
      </c>
      <c r="I29" s="8">
        <v>5106.6099999999997</v>
      </c>
      <c r="J29" s="8">
        <v>5000</v>
      </c>
      <c r="K29" s="8">
        <v>5000</v>
      </c>
      <c r="L29" s="8">
        <v>5000</v>
      </c>
      <c r="M29" s="8">
        <v>5000</v>
      </c>
      <c r="N29" s="8">
        <f t="shared" si="0"/>
        <v>25148.53</v>
      </c>
      <c r="O29" s="8">
        <v>0</v>
      </c>
      <c r="P29" s="8">
        <f t="shared" si="1"/>
        <v>25148.53</v>
      </c>
      <c r="Q29" s="8"/>
      <c r="R29" s="8"/>
      <c r="S29" s="10"/>
      <c r="T29" s="10"/>
      <c r="U29" s="10"/>
      <c r="V29" s="10"/>
      <c r="W29"/>
      <c r="X29"/>
      <c r="Y29"/>
      <c r="Z29"/>
      <c r="AA29"/>
      <c r="AB29"/>
      <c r="AC29"/>
      <c r="AD29"/>
    </row>
    <row r="30" spans="1:30" s="6" customFormat="1" ht="21.75" customHeight="1" thickBot="1" x14ac:dyDescent="0.65">
      <c r="A30" s="6" t="s">
        <v>45</v>
      </c>
      <c r="B30" s="28">
        <v>-2900.52</v>
      </c>
      <c r="C30" s="28">
        <v>-4186.3100000000004</v>
      </c>
      <c r="D30" s="28">
        <v>-2533.0500000000002</v>
      </c>
      <c r="E30" s="28">
        <v>-15676.73</v>
      </c>
      <c r="F30" s="28">
        <v>-7665.54</v>
      </c>
      <c r="G30" s="28">
        <v>-12012.36</v>
      </c>
      <c r="H30" s="28">
        <v>-2260.0100000000002</v>
      </c>
      <c r="I30" s="28">
        <v>-11163.94</v>
      </c>
      <c r="J30" s="28">
        <v>0</v>
      </c>
      <c r="K30" s="28">
        <v>0</v>
      </c>
      <c r="L30" s="28">
        <v>0</v>
      </c>
      <c r="M30" s="28">
        <v>0</v>
      </c>
      <c r="N30" s="28">
        <f t="shared" si="0"/>
        <v>-58398.460000000006</v>
      </c>
      <c r="O30" s="28">
        <v>-80244</v>
      </c>
      <c r="P30" s="28">
        <f t="shared" si="1"/>
        <v>21845.539999999994</v>
      </c>
      <c r="Q30" s="13"/>
      <c r="R30" s="13"/>
      <c r="S30" s="11"/>
      <c r="T30" s="11"/>
      <c r="U30" s="11"/>
      <c r="V30" s="11"/>
      <c r="W30"/>
      <c r="X30"/>
      <c r="Y30"/>
      <c r="Z30"/>
      <c r="AA30"/>
      <c r="AB30"/>
      <c r="AC30"/>
      <c r="AD30"/>
    </row>
    <row r="31" spans="1:30" s="6" customFormat="1" ht="21.75" customHeight="1" thickTop="1" x14ac:dyDescent="0.6">
      <c r="A31" s="14" t="s">
        <v>42</v>
      </c>
      <c r="B31" s="13">
        <f>SUM(B8:B30)</f>
        <v>17437.060000000001</v>
      </c>
      <c r="C31" s="13">
        <f>SUM(C8:C30)</f>
        <v>18780.620000000003</v>
      </c>
      <c r="D31" s="13">
        <f t="shared" ref="D31:M31" si="2">SUM(D8:D30)</f>
        <v>18577.280000000002</v>
      </c>
      <c r="E31" s="13">
        <f t="shared" si="2"/>
        <v>18408.060000000001</v>
      </c>
      <c r="F31" s="13">
        <f t="shared" si="2"/>
        <v>18548.420000000002</v>
      </c>
      <c r="G31" s="13">
        <f t="shared" si="2"/>
        <v>19768.370000000006</v>
      </c>
      <c r="H31" s="13">
        <f t="shared" si="2"/>
        <v>30722.870000000003</v>
      </c>
      <c r="I31" s="13">
        <f t="shared" si="2"/>
        <v>46586.240000000005</v>
      </c>
      <c r="J31" s="13">
        <f t="shared" si="2"/>
        <v>34329.089999999997</v>
      </c>
      <c r="K31" s="13">
        <f t="shared" si="2"/>
        <v>34329.089999999997</v>
      </c>
      <c r="L31" s="13">
        <f t="shared" si="2"/>
        <v>34329.089999999997</v>
      </c>
      <c r="M31" s="13">
        <f t="shared" si="2"/>
        <v>34329.089999999997</v>
      </c>
      <c r="N31" s="13">
        <f t="shared" si="0"/>
        <v>326145.28000000003</v>
      </c>
      <c r="O31" s="13">
        <f>SUM(O8:O30)</f>
        <v>244368</v>
      </c>
      <c r="P31" s="13">
        <f t="shared" si="1"/>
        <v>81777.280000000028</v>
      </c>
      <c r="Q31" s="13"/>
      <c r="R31" s="13"/>
      <c r="S31" s="11"/>
      <c r="T31" s="11"/>
      <c r="U31" s="11"/>
      <c r="V31" s="11"/>
      <c r="W31"/>
      <c r="X31"/>
      <c r="Y31"/>
      <c r="Z31"/>
      <c r="AA31"/>
      <c r="AB31"/>
      <c r="AC31"/>
      <c r="AD31"/>
    </row>
    <row r="32" spans="1:30" s="6" customFormat="1" ht="21.75" customHeight="1" x14ac:dyDescent="0.6">
      <c r="A32" s="26" t="s">
        <v>44</v>
      </c>
      <c r="B32" s="8">
        <v>-17437.060000000001</v>
      </c>
      <c r="C32" s="8">
        <v>-18780.62</v>
      </c>
      <c r="D32" s="8">
        <v>-18577.28</v>
      </c>
      <c r="E32" s="8">
        <v>-18408.060000000001</v>
      </c>
      <c r="F32" s="8">
        <v>-18548.419999999998</v>
      </c>
      <c r="G32" s="8">
        <v>-19768.37</v>
      </c>
      <c r="H32" s="8">
        <v>-30722.87</v>
      </c>
      <c r="I32" s="8">
        <v>-46586.239999999998</v>
      </c>
      <c r="J32" s="8">
        <v>0</v>
      </c>
      <c r="K32" s="8">
        <v>0</v>
      </c>
      <c r="L32" s="8">
        <v>0</v>
      </c>
      <c r="M32" s="8">
        <v>0</v>
      </c>
      <c r="N32" s="8"/>
      <c r="O32" s="27"/>
      <c r="P32" s="8"/>
      <c r="Q32" s="13"/>
      <c r="R32" s="13"/>
      <c r="S32" s="11"/>
      <c r="T32" s="11"/>
      <c r="U32" s="11"/>
      <c r="V32" s="11"/>
      <c r="W32"/>
      <c r="X32"/>
      <c r="Y32"/>
      <c r="Z32"/>
      <c r="AA32"/>
      <c r="AB32"/>
      <c r="AC32"/>
      <c r="AD32"/>
    </row>
    <row r="33" spans="1:30" s="6" customFormat="1" ht="21.75" customHeight="1" x14ac:dyDescent="0.6">
      <c r="A33" s="14" t="s">
        <v>43</v>
      </c>
      <c r="B33" s="27">
        <f>B31+B32</f>
        <v>0</v>
      </c>
      <c r="C33" s="27">
        <f t="shared" ref="C33:K33" si="3">C31+C32</f>
        <v>0</v>
      </c>
      <c r="D33" s="27">
        <f t="shared" si="3"/>
        <v>0</v>
      </c>
      <c r="E33" s="27">
        <f t="shared" si="3"/>
        <v>0</v>
      </c>
      <c r="F33" s="27">
        <f t="shared" si="3"/>
        <v>0</v>
      </c>
      <c r="G33" s="27">
        <f t="shared" si="3"/>
        <v>0</v>
      </c>
      <c r="H33" s="27">
        <f t="shared" si="3"/>
        <v>0</v>
      </c>
      <c r="I33" s="27">
        <f t="shared" si="3"/>
        <v>0</v>
      </c>
      <c r="J33" s="27">
        <f t="shared" si="3"/>
        <v>34329.089999999997</v>
      </c>
      <c r="K33" s="27">
        <f t="shared" si="3"/>
        <v>34329.089999999997</v>
      </c>
      <c r="L33" s="27">
        <f>L31+L32</f>
        <v>34329.089999999997</v>
      </c>
      <c r="M33" s="27">
        <f>M31+M32</f>
        <v>34329.089999999997</v>
      </c>
      <c r="N33" s="27">
        <f>N31+N32</f>
        <v>326145.28000000003</v>
      </c>
      <c r="O33" s="29"/>
      <c r="P33" s="27">
        <f>P31+P32</f>
        <v>81777.280000000028</v>
      </c>
      <c r="Q33" s="13"/>
      <c r="R33" s="13"/>
      <c r="S33" s="11"/>
      <c r="T33" s="11"/>
      <c r="U33" s="11"/>
      <c r="V33" s="11"/>
      <c r="W33"/>
      <c r="X33"/>
      <c r="Y33"/>
      <c r="Z33"/>
      <c r="AA33"/>
      <c r="AB33"/>
      <c r="AC33"/>
      <c r="AD33"/>
    </row>
    <row r="34" spans="1:30" s="6" customFormat="1" ht="21.75" customHeight="1" x14ac:dyDescent="0.3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"/>
      <c r="P34" s="9"/>
      <c r="Q34" s="9"/>
      <c r="R34" s="9"/>
      <c r="S34" s="4"/>
      <c r="T34" s="4"/>
      <c r="U34" s="4"/>
      <c r="V34" s="4"/>
      <c r="W34"/>
      <c r="X34"/>
      <c r="Y34"/>
      <c r="Z34"/>
      <c r="AA34"/>
      <c r="AB34"/>
      <c r="AC34"/>
      <c r="AD34"/>
    </row>
    <row r="35" spans="1:30" s="6" customFormat="1" ht="21.75" customHeight="1" x14ac:dyDescent="0.3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8"/>
      <c r="P35" s="9"/>
      <c r="Q35" s="9"/>
      <c r="R35" s="9"/>
      <c r="S35" s="4"/>
      <c r="T35" s="4"/>
      <c r="U35" s="4"/>
      <c r="V35" s="4"/>
      <c r="W35"/>
      <c r="X35"/>
      <c r="Y35"/>
      <c r="Z35"/>
      <c r="AA35"/>
      <c r="AB35"/>
      <c r="AC35"/>
      <c r="AD35"/>
    </row>
    <row r="36" spans="1:30" s="6" customFormat="1" ht="21.75" customHeight="1" x14ac:dyDescent="0.3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8"/>
      <c r="P36" s="9"/>
      <c r="Q36" s="9"/>
      <c r="R36" s="9"/>
      <c r="S36" s="4"/>
      <c r="T36" s="4"/>
      <c r="U36" s="4"/>
      <c r="V36" s="4"/>
      <c r="W36"/>
      <c r="X36"/>
      <c r="Y36"/>
      <c r="Z36"/>
      <c r="AA36"/>
      <c r="AB36"/>
      <c r="AC36"/>
      <c r="AD36"/>
    </row>
    <row r="37" spans="1:30" s="6" customFormat="1" ht="21.75" customHeight="1" x14ac:dyDescent="0.4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8"/>
      <c r="P37" s="9"/>
      <c r="Q37" s="9"/>
      <c r="R37" s="9"/>
      <c r="S37" s="4"/>
      <c r="T37" s="4"/>
      <c r="U37" s="4"/>
      <c r="V37" s="4"/>
      <c r="W37"/>
      <c r="X37"/>
      <c r="Y37"/>
      <c r="Z37"/>
      <c r="AA37"/>
      <c r="AB37"/>
      <c r="AC37"/>
      <c r="AD37"/>
    </row>
    <row r="38" spans="1:30" s="6" customFormat="1" ht="21.75" customHeight="1" x14ac:dyDescent="0.3">
      <c r="A38" s="1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8"/>
      <c r="O38" s="8"/>
      <c r="P38" s="9"/>
      <c r="Q38" s="9"/>
      <c r="R38" s="9"/>
      <c r="S38" s="4"/>
      <c r="T38" s="4"/>
      <c r="U38" s="4"/>
      <c r="V38" s="4"/>
      <c r="W38"/>
      <c r="X38"/>
      <c r="Y38"/>
      <c r="Z38"/>
      <c r="AA38"/>
      <c r="AB38"/>
      <c r="AC38"/>
      <c r="AD38"/>
    </row>
    <row r="39" spans="1:30" s="6" customFormat="1" ht="18.75" customHeight="1" x14ac:dyDescent="0.3">
      <c r="A39" s="16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"/>
      <c r="P39" s="9"/>
      <c r="Q39" s="9"/>
      <c r="R39" s="9"/>
      <c r="S39" s="4"/>
      <c r="T39" s="4"/>
      <c r="U39" s="4"/>
      <c r="V39" s="4"/>
      <c r="W39"/>
      <c r="X39"/>
      <c r="Y39"/>
      <c r="Z39"/>
      <c r="AA39"/>
      <c r="AB39"/>
      <c r="AC39"/>
      <c r="AD39"/>
    </row>
    <row r="40" spans="1:30" s="6" customFormat="1" ht="21.75" customHeight="1" x14ac:dyDescent="0.3">
      <c r="A40" s="1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8"/>
      <c r="P40" s="9"/>
      <c r="Q40" s="9"/>
      <c r="R40" s="9"/>
      <c r="S40" s="4"/>
      <c r="T40" s="4"/>
      <c r="U40" s="4"/>
      <c r="V40" s="4"/>
      <c r="W40"/>
      <c r="X40"/>
      <c r="Y40"/>
      <c r="Z40"/>
      <c r="AA40"/>
      <c r="AB40"/>
      <c r="AC40"/>
      <c r="AD40"/>
    </row>
    <row r="41" spans="1:30" s="6" customFormat="1" ht="21.75" customHeight="1" x14ac:dyDescent="0.3">
      <c r="A41" s="1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8"/>
      <c r="P41" s="9"/>
      <c r="Q41" s="9"/>
      <c r="R41" s="9"/>
      <c r="S41" s="4"/>
      <c r="T41" s="4"/>
      <c r="U41" s="4"/>
      <c r="V41" s="4"/>
      <c r="W41"/>
      <c r="X41"/>
      <c r="Y41"/>
      <c r="Z41"/>
      <c r="AA41"/>
      <c r="AB41"/>
      <c r="AC41"/>
      <c r="AD41"/>
    </row>
    <row r="42" spans="1:30" s="6" customFormat="1" ht="21.75" customHeight="1" x14ac:dyDescent="0.3">
      <c r="A42" s="1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8"/>
      <c r="P42" s="9"/>
      <c r="Q42" s="9"/>
      <c r="R42" s="9"/>
      <c r="S42" s="4"/>
      <c r="T42" s="4"/>
      <c r="U42" s="4"/>
      <c r="V42" s="4"/>
      <c r="W42"/>
      <c r="X42"/>
      <c r="Y42"/>
      <c r="Z42"/>
      <c r="AA42"/>
      <c r="AB42"/>
      <c r="AC42"/>
      <c r="AD42"/>
    </row>
    <row r="43" spans="1:30" s="6" customFormat="1" ht="21.75" customHeight="1" x14ac:dyDescent="0.3">
      <c r="A43" s="1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8"/>
      <c r="P43" s="9"/>
      <c r="Q43" s="9"/>
      <c r="R43" s="9"/>
      <c r="S43" s="4"/>
      <c r="T43" s="4"/>
      <c r="U43" s="4"/>
      <c r="V43" s="4"/>
      <c r="W43"/>
      <c r="X43"/>
      <c r="Y43"/>
      <c r="Z43"/>
      <c r="AA43"/>
      <c r="AB43"/>
      <c r="AC43"/>
      <c r="AD43"/>
    </row>
    <row r="44" spans="1:30" s="6" customFormat="1" ht="21.75" customHeight="1" x14ac:dyDescent="0.3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8"/>
      <c r="P44" s="9"/>
      <c r="Q44" s="9"/>
      <c r="R44" s="9"/>
      <c r="S44" s="4"/>
      <c r="T44" s="4"/>
      <c r="U44" s="4"/>
      <c r="V44" s="4"/>
      <c r="W44"/>
      <c r="X44"/>
      <c r="Y44"/>
      <c r="Z44"/>
      <c r="AA44"/>
      <c r="AB44"/>
      <c r="AC44"/>
      <c r="AD44"/>
    </row>
    <row r="45" spans="1:30" s="6" customFormat="1" ht="21.75" customHeight="1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8"/>
      <c r="P45" s="9"/>
      <c r="Q45" s="9"/>
      <c r="R45" s="9"/>
      <c r="S45" s="4"/>
      <c r="T45" s="4"/>
      <c r="U45" s="4"/>
      <c r="V45" s="4"/>
      <c r="W45"/>
      <c r="X45"/>
      <c r="Y45"/>
      <c r="Z45"/>
      <c r="AA45"/>
      <c r="AB45"/>
      <c r="AC45"/>
      <c r="AD45"/>
    </row>
    <row r="46" spans="1:30" s="6" customFormat="1" ht="21.75" customHeight="1" x14ac:dyDescent="0.3">
      <c r="A46" s="14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8"/>
      <c r="P46" s="9"/>
      <c r="Q46" s="9"/>
      <c r="R46" s="9"/>
      <c r="S46" s="4"/>
      <c r="T46" s="4"/>
      <c r="U46" s="4"/>
      <c r="V46" s="4"/>
      <c r="W46"/>
      <c r="X46"/>
      <c r="Y46"/>
      <c r="Z46"/>
      <c r="AA46"/>
      <c r="AB46"/>
      <c r="AC46"/>
      <c r="AD46"/>
    </row>
    <row r="47" spans="1:30" s="6" customFormat="1" ht="21.75" customHeight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9"/>
      <c r="O47" s="8"/>
      <c r="P47" s="9"/>
      <c r="Q47" s="9"/>
      <c r="R47" s="9"/>
      <c r="S47" s="4"/>
      <c r="T47" s="4"/>
      <c r="U47" s="4"/>
      <c r="V47" s="4"/>
      <c r="W47"/>
      <c r="X47"/>
      <c r="Y47"/>
      <c r="Z47"/>
      <c r="AA47"/>
      <c r="AB47"/>
      <c r="AC47"/>
      <c r="AD47"/>
    </row>
    <row r="48" spans="1:30" s="6" customFormat="1" ht="21.75" customHeight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  <c r="Q48" s="9"/>
      <c r="R48" s="9"/>
      <c r="S48" s="4"/>
      <c r="T48" s="4"/>
      <c r="U48" s="4"/>
      <c r="V48" s="4"/>
    </row>
    <row r="49" spans="1:22" s="6" customFormat="1" ht="21.75" customHeight="1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9"/>
      <c r="Q49" s="9"/>
      <c r="R49" s="9"/>
      <c r="S49" s="4"/>
      <c r="T49" s="4"/>
      <c r="U49" s="4"/>
      <c r="V49" s="4"/>
    </row>
    <row r="50" spans="1:22" s="6" customFormat="1" ht="21.75" customHeight="1" x14ac:dyDescent="0.3">
      <c r="A50" s="1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  <c r="Q50" s="9"/>
      <c r="R50" s="9"/>
      <c r="S50" s="4"/>
      <c r="T50" s="4"/>
      <c r="U50" s="4"/>
      <c r="V50" s="4"/>
    </row>
    <row r="51" spans="1:22" s="6" customFormat="1" ht="21.75" customHeight="1" x14ac:dyDescent="0.4">
      <c r="A51" s="1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13"/>
      <c r="P51" s="9"/>
      <c r="Q51" s="9"/>
      <c r="R51" s="9"/>
      <c r="S51" s="4"/>
      <c r="T51" s="4"/>
      <c r="U51" s="4"/>
      <c r="V51" s="4"/>
    </row>
    <row r="52" spans="1:22" s="6" customFormat="1" ht="21.75" customHeight="1" x14ac:dyDescent="0.4">
      <c r="A52" s="1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13"/>
      <c r="P52" s="9"/>
      <c r="Q52" s="9"/>
      <c r="R52" s="9"/>
      <c r="S52" s="4"/>
      <c r="T52" s="4"/>
      <c r="U52" s="4"/>
      <c r="V52" s="4"/>
    </row>
    <row r="53" spans="1:22" s="6" customFormat="1" ht="21.75" customHeight="1" x14ac:dyDescent="0.3">
      <c r="A53" s="1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  <c r="Q53" s="9"/>
      <c r="R53" s="9"/>
      <c r="S53" s="4"/>
      <c r="T53" s="4"/>
      <c r="U53" s="4"/>
      <c r="V53" s="4"/>
    </row>
    <row r="54" spans="1:22" ht="20.25" customHeight="1" x14ac:dyDescent="0.4">
      <c r="A54" s="1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3"/>
      <c r="P54" s="9"/>
      <c r="Q54" s="9"/>
      <c r="R54" s="9"/>
      <c r="S54" s="20"/>
      <c r="T54" s="20"/>
      <c r="U54" s="20"/>
      <c r="V54" s="20"/>
    </row>
    <row r="55" spans="1:22" ht="20.25" customHeight="1" x14ac:dyDescent="0.25">
      <c r="A55" s="1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9"/>
      <c r="P55" s="9"/>
      <c r="Q55" s="9"/>
      <c r="R55" s="9"/>
      <c r="S55" s="20"/>
      <c r="T55" s="20"/>
      <c r="U55" s="20"/>
      <c r="V55" s="20"/>
    </row>
    <row r="56" spans="1:22" ht="20.25" customHeight="1" x14ac:dyDescent="0.25">
      <c r="A56" s="1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9"/>
      <c r="S56" s="20"/>
      <c r="T56" s="20"/>
      <c r="U56" s="20"/>
      <c r="V56" s="20"/>
    </row>
    <row r="57" spans="1:22" ht="20.25" customHeight="1" x14ac:dyDescent="0.25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8"/>
      <c r="O57" s="9"/>
      <c r="P57" s="9"/>
      <c r="Q57" s="9"/>
      <c r="R57" s="9"/>
      <c r="S57" s="20"/>
      <c r="T57" s="20"/>
      <c r="U57" s="20"/>
      <c r="V57" s="20"/>
    </row>
    <row r="58" spans="1:22" ht="20.25" customHeight="1" x14ac:dyDescent="0.4">
      <c r="A58" s="21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13"/>
      <c r="O58" s="9"/>
      <c r="P58" s="9"/>
      <c r="Q58" s="9"/>
      <c r="R58" s="9"/>
      <c r="S58" s="20"/>
      <c r="T58" s="20"/>
      <c r="U58" s="20"/>
      <c r="V58" s="20"/>
    </row>
    <row r="59" spans="1:22" ht="20.25" customHeight="1" x14ac:dyDescent="0.4">
      <c r="A59" s="2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3"/>
      <c r="O59" s="9"/>
      <c r="P59" s="9"/>
      <c r="Q59" s="9"/>
      <c r="R59" s="9"/>
      <c r="S59" s="20"/>
      <c r="T59" s="20"/>
      <c r="U59" s="20"/>
      <c r="V59" s="20"/>
    </row>
    <row r="60" spans="1:22" ht="15" x14ac:dyDescent="0.25">
      <c r="A60" s="24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0"/>
      <c r="T60" s="20"/>
      <c r="U60" s="20"/>
      <c r="V60" s="20"/>
    </row>
    <row r="61" spans="1:22" ht="16.8" x14ac:dyDescent="0.4">
      <c r="A61" s="2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9"/>
      <c r="P61" s="9"/>
      <c r="Q61" s="9"/>
      <c r="R61" s="9"/>
      <c r="S61" s="20"/>
      <c r="T61" s="20"/>
      <c r="U61" s="20"/>
      <c r="V61" s="20"/>
    </row>
    <row r="62" spans="1:22" ht="1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0"/>
      <c r="T62" s="20"/>
      <c r="U62" s="20"/>
      <c r="V62" s="20"/>
    </row>
    <row r="63" spans="1:22" ht="15" x14ac:dyDescent="0.25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</row>
    <row r="64" spans="1:22" ht="15" x14ac:dyDescent="0.25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2:18" ht="15" x14ac:dyDescent="0.25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</row>
    <row r="66" spans="2:18" ht="15" x14ac:dyDescent="0.25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</row>
    <row r="67" spans="2:18" ht="15" x14ac:dyDescent="0.25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</row>
    <row r="68" spans="2:18" ht="15" x14ac:dyDescent="0.2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 spans="2:18" ht="15" x14ac:dyDescent="0.2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</row>
    <row r="70" spans="2:18" ht="15" x14ac:dyDescent="0.25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</row>
    <row r="71" spans="2:18" ht="15" x14ac:dyDescent="0.25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 spans="2:18" ht="15" x14ac:dyDescent="0.25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</sheetData>
  <mergeCells count="2">
    <mergeCell ref="A1:P1"/>
    <mergeCell ref="A2:P2"/>
  </mergeCells>
  <phoneticPr fontId="0" type="noConversion"/>
  <pageMargins left="0.75" right="0.75" top="1" bottom="1" header="0.5" footer="0.5"/>
  <pageSetup scale="3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2001</vt:lpstr>
      <vt:lpstr>Sheet2</vt:lpstr>
      <vt:lpstr>Sheet3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Florida Gas Transmission</dc:creator>
  <cp:lastModifiedBy>Havlíček Jan</cp:lastModifiedBy>
  <cp:lastPrinted>2001-07-27T21:11:24Z</cp:lastPrinted>
  <dcterms:created xsi:type="dcterms:W3CDTF">2001-07-26T02:12:21Z</dcterms:created>
  <dcterms:modified xsi:type="dcterms:W3CDTF">2023-09-10T11:03:20Z</dcterms:modified>
</cp:coreProperties>
</file>