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 firstSheet="4" activeTab="13"/>
  </bookViews>
  <sheets>
    <sheet name="Jan.2002" sheetId="25" r:id="rId1"/>
    <sheet name="MANUAL" sheetId="19" r:id="rId2"/>
    <sheet name="Jan01" sheetId="12" r:id="rId3"/>
    <sheet name="Feb01" sheetId="13" r:id="rId4"/>
    <sheet name="Mar01" sheetId="14" r:id="rId5"/>
    <sheet name="Apr01" sheetId="15" r:id="rId6"/>
    <sheet name="May 01" sheetId="17" r:id="rId7"/>
    <sheet name="June 01" sheetId="18" r:id="rId8"/>
    <sheet name="July 01" sheetId="16" r:id="rId9"/>
    <sheet name="AUGUST 01" sheetId="20" r:id="rId10"/>
    <sheet name="SEPT 01 " sheetId="21" r:id="rId11"/>
    <sheet name="OCT 01" sheetId="22" r:id="rId12"/>
    <sheet name="NOV 01" sheetId="23" r:id="rId13"/>
    <sheet name="Dec 01" sheetId="24" r:id="rId14"/>
  </sheets>
  <definedNames>
    <definedName name="_xlnm.Print_Area" localSheetId="5">'Apr01'!$A$1:$V$40</definedName>
    <definedName name="_xlnm.Print_Area" localSheetId="9">'AUGUST 01'!$A$1:$V$40</definedName>
    <definedName name="_xlnm.Print_Area" localSheetId="13">'Dec 01'!$A$1:$Y$39</definedName>
    <definedName name="_xlnm.Print_Area" localSheetId="3">'Feb01'!$A$1:$N$39</definedName>
    <definedName name="_xlnm.Print_Area" localSheetId="0">Jan.2002!$A$1:$Y$39</definedName>
    <definedName name="_xlnm.Print_Area" localSheetId="2">'Jan01'!$A$1:$N$39</definedName>
    <definedName name="_xlnm.Print_Area" localSheetId="8">'July 01'!$A$1:$V$40</definedName>
    <definedName name="_xlnm.Print_Area" localSheetId="7">'June 01'!$A$1:$V$40</definedName>
    <definedName name="_xlnm.Print_Area" localSheetId="1">MANUAL!$A$1:$Z$42</definedName>
    <definedName name="_xlnm.Print_Area" localSheetId="4">'Mar01'!$A$1:$V$39</definedName>
    <definedName name="_xlnm.Print_Area" localSheetId="6">'May 01'!$A$1:$V$40</definedName>
    <definedName name="_xlnm.Print_Area" localSheetId="12">'NOV 01'!$A$1:$V$39</definedName>
    <definedName name="_xlnm.Print_Area" localSheetId="11">'OCT 01'!$A$1:$V$41</definedName>
    <definedName name="_xlnm.Print_Area" localSheetId="10">'SEPT 01 '!$A$1:$V$40</definedName>
  </definedNames>
  <calcPr calcId="92512"/>
</workbook>
</file>

<file path=xl/calcChain.xml><?xml version="1.0" encoding="utf-8"?>
<calcChain xmlns="http://schemas.openxmlformats.org/spreadsheetml/2006/main">
  <c r="D5" i="15" l="1"/>
  <c r="V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8" i="15"/>
  <c r="D8" i="15"/>
  <c r="V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9" i="15"/>
  <c r="D9" i="15"/>
  <c r="V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10" i="15"/>
  <c r="D10" i="15"/>
  <c r="V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11" i="15"/>
  <c r="D11" i="15"/>
  <c r="V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12" i="15"/>
  <c r="D12" i="15"/>
  <c r="V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13" i="15"/>
  <c r="D13" i="15"/>
  <c r="V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14" i="15"/>
  <c r="D14" i="15"/>
  <c r="V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15" i="15"/>
  <c r="D15" i="15"/>
  <c r="V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16" i="15"/>
  <c r="D16" i="15"/>
  <c r="V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17" i="15"/>
  <c r="D17" i="15"/>
  <c r="V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18" i="15"/>
  <c r="D18" i="15"/>
  <c r="V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19" i="15"/>
  <c r="D19" i="15"/>
  <c r="V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20" i="15"/>
  <c r="D20" i="15"/>
  <c r="V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21" i="15"/>
  <c r="D21" i="15"/>
  <c r="V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22" i="15"/>
  <c r="D22" i="15"/>
  <c r="V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23" i="15"/>
  <c r="D23" i="15"/>
  <c r="V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24" i="15"/>
  <c r="D24" i="15"/>
  <c r="V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25" i="15"/>
  <c r="D25" i="15"/>
  <c r="V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26" i="15"/>
  <c r="D26" i="15"/>
  <c r="V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27" i="15"/>
  <c r="D27" i="15"/>
  <c r="V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28" i="15"/>
  <c r="D28" i="15"/>
  <c r="V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29" i="15"/>
  <c r="D29" i="15"/>
  <c r="V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30" i="15"/>
  <c r="D30" i="15"/>
  <c r="V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31" i="15"/>
  <c r="D31" i="15"/>
  <c r="V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32" i="15"/>
  <c r="D32" i="15"/>
  <c r="V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33" i="15"/>
  <c r="D33" i="15"/>
  <c r="V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34" i="15"/>
  <c r="D34" i="15"/>
  <c r="V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35" i="15"/>
  <c r="D35" i="15"/>
  <c r="V35" i="15"/>
  <c r="D36" i="15"/>
  <c r="V36" i="15"/>
  <c r="D37" i="15"/>
  <c r="V37" i="15"/>
  <c r="B38" i="15"/>
  <c r="C38" i="15"/>
  <c r="D38" i="15"/>
  <c r="F38" i="15"/>
  <c r="H38" i="15"/>
  <c r="J38" i="15"/>
  <c r="L38" i="15"/>
  <c r="N38" i="15"/>
  <c r="P38" i="15"/>
  <c r="R38" i="15"/>
  <c r="T38" i="15"/>
  <c r="V38" i="15"/>
  <c r="B39" i="15"/>
  <c r="C39" i="15"/>
  <c r="D39" i="15"/>
  <c r="F39" i="15"/>
  <c r="H39" i="15"/>
  <c r="J39" i="15"/>
  <c r="L39" i="15"/>
  <c r="N39" i="15"/>
  <c r="P39" i="15"/>
  <c r="R39" i="15"/>
  <c r="T39" i="15"/>
  <c r="V39" i="15"/>
  <c r="D81" i="15"/>
  <c r="D5" i="20"/>
  <c r="V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V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8" i="20"/>
  <c r="D8" i="20"/>
  <c r="V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9" i="20"/>
  <c r="D9" i="20"/>
  <c r="V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10" i="20"/>
  <c r="D10" i="20"/>
  <c r="V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11" i="20"/>
  <c r="D11" i="20"/>
  <c r="V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12" i="20"/>
  <c r="D12" i="20"/>
  <c r="V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13" i="20"/>
  <c r="D13" i="20"/>
  <c r="V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14" i="20"/>
  <c r="D14" i="20"/>
  <c r="V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15" i="20"/>
  <c r="D15" i="20"/>
  <c r="V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16" i="20"/>
  <c r="D16" i="20"/>
  <c r="V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17" i="20"/>
  <c r="D17" i="20"/>
  <c r="V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18" i="20"/>
  <c r="D18" i="20"/>
  <c r="V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19" i="20"/>
  <c r="D19" i="20"/>
  <c r="V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20" i="20"/>
  <c r="D20" i="20"/>
  <c r="V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21" i="20"/>
  <c r="D21" i="20"/>
  <c r="V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22" i="20"/>
  <c r="D22" i="20"/>
  <c r="V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23" i="20"/>
  <c r="D23" i="20"/>
  <c r="V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24" i="20"/>
  <c r="D24" i="20"/>
  <c r="V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25" i="20"/>
  <c r="D25" i="20"/>
  <c r="V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26" i="20"/>
  <c r="D26" i="20"/>
  <c r="V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27" i="20"/>
  <c r="D27" i="20"/>
  <c r="V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28" i="20"/>
  <c r="D28" i="20"/>
  <c r="V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29" i="20"/>
  <c r="D29" i="20"/>
  <c r="V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30" i="20"/>
  <c r="D30" i="20"/>
  <c r="V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31" i="20"/>
  <c r="D31" i="20"/>
  <c r="V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32" i="20"/>
  <c r="D32" i="20"/>
  <c r="V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33" i="20"/>
  <c r="D33" i="20"/>
  <c r="V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34" i="20"/>
  <c r="D34" i="20"/>
  <c r="V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35" i="20"/>
  <c r="D35" i="20"/>
  <c r="V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36" i="20"/>
  <c r="D36" i="20"/>
  <c r="V36" i="20"/>
  <c r="D37" i="20"/>
  <c r="V37" i="20"/>
  <c r="B38" i="20"/>
  <c r="C38" i="20"/>
  <c r="D38" i="20"/>
  <c r="F38" i="20"/>
  <c r="H38" i="20"/>
  <c r="J38" i="20"/>
  <c r="L38" i="20"/>
  <c r="N38" i="20"/>
  <c r="P38" i="20"/>
  <c r="R38" i="20"/>
  <c r="T38" i="20"/>
  <c r="V38" i="20"/>
  <c r="B39" i="20"/>
  <c r="C39" i="20"/>
  <c r="D39" i="20"/>
  <c r="F39" i="20"/>
  <c r="H39" i="20"/>
  <c r="J39" i="20"/>
  <c r="L39" i="20"/>
  <c r="N39" i="20"/>
  <c r="P39" i="20"/>
  <c r="R39" i="20"/>
  <c r="T39" i="20"/>
  <c r="V39" i="20"/>
  <c r="D81" i="20"/>
  <c r="D5" i="24"/>
  <c r="Y5" i="24"/>
  <c r="AA5" i="24"/>
  <c r="AB5" i="24"/>
  <c r="AC5" i="24"/>
  <c r="AD5" i="24"/>
  <c r="AE5" i="24"/>
  <c r="AF5" i="24"/>
  <c r="AG5" i="24"/>
  <c r="AH5" i="24"/>
  <c r="AI5" i="24"/>
  <c r="AJ5" i="24"/>
  <c r="AK5" i="24"/>
  <c r="AL5" i="24"/>
  <c r="D6" i="24"/>
  <c r="Y6" i="24"/>
  <c r="AA6" i="24"/>
  <c r="AB6" i="24"/>
  <c r="AC6" i="24"/>
  <c r="AD6" i="24"/>
  <c r="AE6" i="24"/>
  <c r="AF6" i="24"/>
  <c r="AG6" i="24"/>
  <c r="AH6" i="24"/>
  <c r="AI6" i="24"/>
  <c r="AJ6" i="24"/>
  <c r="AK6" i="24"/>
  <c r="AL6" i="24"/>
  <c r="D7" i="24"/>
  <c r="Y7" i="24"/>
  <c r="AA7" i="24"/>
  <c r="AB7" i="24"/>
  <c r="AC7" i="24"/>
  <c r="AD7" i="24"/>
  <c r="AE7" i="24"/>
  <c r="AF7" i="24"/>
  <c r="AG7" i="24"/>
  <c r="AH7" i="24"/>
  <c r="AI7" i="24"/>
  <c r="AJ7" i="24"/>
  <c r="AK7" i="24"/>
  <c r="AL7" i="24"/>
  <c r="D8" i="24"/>
  <c r="Y8" i="24"/>
  <c r="AA8" i="24"/>
  <c r="AB8" i="24"/>
  <c r="AC8" i="24"/>
  <c r="AD8" i="24"/>
  <c r="AE8" i="24"/>
  <c r="AF8" i="24"/>
  <c r="AG8" i="24"/>
  <c r="AH8" i="24"/>
  <c r="AI8" i="24"/>
  <c r="AJ8" i="24"/>
  <c r="AK8" i="24"/>
  <c r="AL8" i="24"/>
  <c r="D9" i="24"/>
  <c r="Y9" i="24"/>
  <c r="AA9" i="24"/>
  <c r="AB9" i="24"/>
  <c r="AC9" i="24"/>
  <c r="AD9" i="24"/>
  <c r="AE9" i="24"/>
  <c r="AF9" i="24"/>
  <c r="AG9" i="24"/>
  <c r="AH9" i="24"/>
  <c r="AI9" i="24"/>
  <c r="AJ9" i="24"/>
  <c r="AK9" i="24"/>
  <c r="AL9" i="24"/>
  <c r="D10" i="24"/>
  <c r="Y10" i="24"/>
  <c r="AA10" i="24"/>
  <c r="AB10" i="24"/>
  <c r="AC10" i="24"/>
  <c r="AD10" i="24"/>
  <c r="AE10" i="24"/>
  <c r="AF10" i="24"/>
  <c r="AG10" i="24"/>
  <c r="AH10" i="24"/>
  <c r="AI10" i="24"/>
  <c r="AJ10" i="24"/>
  <c r="AK10" i="24"/>
  <c r="AL10" i="24"/>
  <c r="D11" i="24"/>
  <c r="Y11" i="24"/>
  <c r="AA11" i="24"/>
  <c r="AB11" i="24"/>
  <c r="AC11" i="24"/>
  <c r="AD11" i="24"/>
  <c r="AE11" i="24"/>
  <c r="AF11" i="24"/>
  <c r="AG11" i="24"/>
  <c r="AH11" i="24"/>
  <c r="AI11" i="24"/>
  <c r="AJ11" i="24"/>
  <c r="AK11" i="24"/>
  <c r="AL11" i="24"/>
  <c r="D12" i="24"/>
  <c r="Y12" i="24"/>
  <c r="AA12" i="24"/>
  <c r="AB12" i="24"/>
  <c r="AC12" i="24"/>
  <c r="AD12" i="24"/>
  <c r="AE12" i="24"/>
  <c r="AF12" i="24"/>
  <c r="AG12" i="24"/>
  <c r="AH12" i="24"/>
  <c r="AI12" i="24"/>
  <c r="AJ12" i="24"/>
  <c r="AK12" i="24"/>
  <c r="AL12" i="24"/>
  <c r="D13" i="24"/>
  <c r="Y13" i="24"/>
  <c r="AA13" i="24"/>
  <c r="AB13" i="24"/>
  <c r="AC13" i="24"/>
  <c r="AD13" i="24"/>
  <c r="AE13" i="24"/>
  <c r="AF13" i="24"/>
  <c r="AG13" i="24"/>
  <c r="AH13" i="24"/>
  <c r="AI13" i="24"/>
  <c r="AJ13" i="24"/>
  <c r="AK13" i="24"/>
  <c r="AL13" i="24"/>
  <c r="D14" i="24"/>
  <c r="Y14" i="24"/>
  <c r="AA14" i="24"/>
  <c r="AB14" i="24"/>
  <c r="AC14" i="24"/>
  <c r="AD14" i="24"/>
  <c r="AE14" i="24"/>
  <c r="AF14" i="24"/>
  <c r="AG14" i="24"/>
  <c r="AH14" i="24"/>
  <c r="AI14" i="24"/>
  <c r="AJ14" i="24"/>
  <c r="AK14" i="24"/>
  <c r="AL14" i="24"/>
  <c r="D15" i="24"/>
  <c r="Y15" i="24"/>
  <c r="AA15" i="24"/>
  <c r="AB15" i="24"/>
  <c r="AC15" i="24"/>
  <c r="AD15" i="24"/>
  <c r="AE15" i="24"/>
  <c r="AF15" i="24"/>
  <c r="AG15" i="24"/>
  <c r="AH15" i="24"/>
  <c r="AI15" i="24"/>
  <c r="AJ15" i="24"/>
  <c r="AK15" i="24"/>
  <c r="AL15" i="24"/>
  <c r="D16" i="24"/>
  <c r="Y16" i="24"/>
  <c r="AA16" i="24"/>
  <c r="AB16" i="24"/>
  <c r="AC16" i="24"/>
  <c r="AD16" i="24"/>
  <c r="AE16" i="24"/>
  <c r="AF16" i="24"/>
  <c r="AG16" i="24"/>
  <c r="AH16" i="24"/>
  <c r="AI16" i="24"/>
  <c r="AJ16" i="24"/>
  <c r="AK16" i="24"/>
  <c r="AL16" i="24"/>
  <c r="D17" i="24"/>
  <c r="Y17" i="24"/>
  <c r="AA17" i="24"/>
  <c r="AB17" i="24"/>
  <c r="AC17" i="24"/>
  <c r="AD17" i="24"/>
  <c r="AE17" i="24"/>
  <c r="AF17" i="24"/>
  <c r="AG17" i="24"/>
  <c r="AH17" i="24"/>
  <c r="AI17" i="24"/>
  <c r="AJ17" i="24"/>
  <c r="AK17" i="24"/>
  <c r="AL17" i="24"/>
  <c r="D18" i="24"/>
  <c r="Y18" i="24"/>
  <c r="AA18" i="24"/>
  <c r="AB18" i="24"/>
  <c r="AC18" i="24"/>
  <c r="AD18" i="24"/>
  <c r="AE18" i="24"/>
  <c r="AF18" i="24"/>
  <c r="AG18" i="24"/>
  <c r="AH18" i="24"/>
  <c r="AI18" i="24"/>
  <c r="AJ18" i="24"/>
  <c r="AK18" i="24"/>
  <c r="AL18" i="24"/>
  <c r="D19" i="24"/>
  <c r="Y19" i="24"/>
  <c r="AA19" i="24"/>
  <c r="AB19" i="24"/>
  <c r="AC19" i="24"/>
  <c r="AD19" i="24"/>
  <c r="AE19" i="24"/>
  <c r="AF19" i="24"/>
  <c r="AG19" i="24"/>
  <c r="AH19" i="24"/>
  <c r="AI19" i="24"/>
  <c r="AJ19" i="24"/>
  <c r="AK19" i="24"/>
  <c r="AL19" i="24"/>
  <c r="D20" i="24"/>
  <c r="Y20" i="24"/>
  <c r="AA20" i="24"/>
  <c r="AB20" i="24"/>
  <c r="AC20" i="24"/>
  <c r="AD20" i="24"/>
  <c r="AE20" i="24"/>
  <c r="AF20" i="24"/>
  <c r="AG20" i="24"/>
  <c r="AH20" i="24"/>
  <c r="AI20" i="24"/>
  <c r="AJ20" i="24"/>
  <c r="AK20" i="24"/>
  <c r="AL20" i="24"/>
  <c r="D21" i="24"/>
  <c r="Y21" i="24"/>
  <c r="AA21" i="24"/>
  <c r="AB21" i="24"/>
  <c r="AC21" i="24"/>
  <c r="AD21" i="24"/>
  <c r="AE21" i="24"/>
  <c r="AF21" i="24"/>
  <c r="AG21" i="24"/>
  <c r="AH21" i="24"/>
  <c r="AI21" i="24"/>
  <c r="AJ21" i="24"/>
  <c r="AK21" i="24"/>
  <c r="AL21" i="24"/>
  <c r="D22" i="24"/>
  <c r="Y22" i="24"/>
  <c r="AA22" i="24"/>
  <c r="AB22" i="24"/>
  <c r="AC22" i="24"/>
  <c r="AD22" i="24"/>
  <c r="AE22" i="24"/>
  <c r="AF22" i="24"/>
  <c r="AG22" i="24"/>
  <c r="AH22" i="24"/>
  <c r="AI22" i="24"/>
  <c r="AJ22" i="24"/>
  <c r="AK22" i="24"/>
  <c r="AL22" i="24"/>
  <c r="D23" i="24"/>
  <c r="Y23" i="24"/>
  <c r="AA23" i="24"/>
  <c r="AB23" i="24"/>
  <c r="AC23" i="24"/>
  <c r="AD23" i="24"/>
  <c r="AE23" i="24"/>
  <c r="AF23" i="24"/>
  <c r="AG23" i="24"/>
  <c r="AH23" i="24"/>
  <c r="AI23" i="24"/>
  <c r="AJ23" i="24"/>
  <c r="AK23" i="24"/>
  <c r="AL23" i="24"/>
  <c r="D24" i="24"/>
  <c r="Y24" i="24"/>
  <c r="AA24" i="24"/>
  <c r="AB24" i="24"/>
  <c r="AC24" i="24"/>
  <c r="AD24" i="24"/>
  <c r="AE24" i="24"/>
  <c r="AF24" i="24"/>
  <c r="AG24" i="24"/>
  <c r="AH24" i="24"/>
  <c r="AI24" i="24"/>
  <c r="AJ24" i="24"/>
  <c r="AK24" i="24"/>
  <c r="AL24" i="24"/>
  <c r="D25" i="24"/>
  <c r="Y25" i="24"/>
  <c r="AA25" i="24"/>
  <c r="AB25" i="24"/>
  <c r="AC25" i="24"/>
  <c r="AD25" i="24"/>
  <c r="AE25" i="24"/>
  <c r="AF25" i="24"/>
  <c r="AG25" i="24"/>
  <c r="AH25" i="24"/>
  <c r="AI25" i="24"/>
  <c r="AJ25" i="24"/>
  <c r="AK25" i="24"/>
  <c r="AL25" i="24"/>
  <c r="D26" i="24"/>
  <c r="Y26" i="24"/>
  <c r="AA26" i="24"/>
  <c r="AB26" i="24"/>
  <c r="AC26" i="24"/>
  <c r="AD26" i="24"/>
  <c r="AE26" i="24"/>
  <c r="AF26" i="24"/>
  <c r="AG26" i="24"/>
  <c r="AH26" i="24"/>
  <c r="AI26" i="24"/>
  <c r="AJ26" i="24"/>
  <c r="AK26" i="24"/>
  <c r="AL26" i="24"/>
  <c r="D27" i="24"/>
  <c r="Y27" i="24"/>
  <c r="AA27" i="24"/>
  <c r="AB27" i="24"/>
  <c r="AC27" i="24"/>
  <c r="AD27" i="24"/>
  <c r="AE27" i="24"/>
  <c r="AF27" i="24"/>
  <c r="AG27" i="24"/>
  <c r="AH27" i="24"/>
  <c r="AI27" i="24"/>
  <c r="AJ27" i="24"/>
  <c r="AK27" i="24"/>
  <c r="AL27" i="24"/>
  <c r="D28" i="24"/>
  <c r="Y28" i="24"/>
  <c r="AA28" i="24"/>
  <c r="AB28" i="24"/>
  <c r="AC28" i="24"/>
  <c r="AD28" i="24"/>
  <c r="AE28" i="24"/>
  <c r="AF28" i="24"/>
  <c r="AG28" i="24"/>
  <c r="AH28" i="24"/>
  <c r="AI28" i="24"/>
  <c r="AJ28" i="24"/>
  <c r="AK28" i="24"/>
  <c r="AL28" i="24"/>
  <c r="D29" i="24"/>
  <c r="Y29" i="24"/>
  <c r="AA29" i="24"/>
  <c r="AB29" i="24"/>
  <c r="AC29" i="24"/>
  <c r="AD29" i="24"/>
  <c r="AE29" i="24"/>
  <c r="AF29" i="24"/>
  <c r="AG29" i="24"/>
  <c r="AH29" i="24"/>
  <c r="AI29" i="24"/>
  <c r="AJ29" i="24"/>
  <c r="AK29" i="24"/>
  <c r="AL29" i="24"/>
  <c r="D30" i="24"/>
  <c r="Y30" i="24"/>
  <c r="AA30" i="24"/>
  <c r="AB30" i="24"/>
  <c r="AC30" i="24"/>
  <c r="AD30" i="24"/>
  <c r="AE30" i="24"/>
  <c r="AF30" i="24"/>
  <c r="AG30" i="24"/>
  <c r="AH30" i="24"/>
  <c r="AI30" i="24"/>
  <c r="AJ30" i="24"/>
  <c r="AK30" i="24"/>
  <c r="AL30" i="24"/>
  <c r="D31" i="24"/>
  <c r="Y31" i="24"/>
  <c r="AA31" i="24"/>
  <c r="AB31" i="24"/>
  <c r="AC31" i="24"/>
  <c r="AD31" i="24"/>
  <c r="AE31" i="24"/>
  <c r="AF31" i="24"/>
  <c r="AG31" i="24"/>
  <c r="AH31" i="24"/>
  <c r="AI31" i="24"/>
  <c r="AJ31" i="24"/>
  <c r="AK31" i="24"/>
  <c r="AL31" i="24"/>
  <c r="D32" i="24"/>
  <c r="Y32" i="24"/>
  <c r="AA32" i="24"/>
  <c r="AB32" i="24"/>
  <c r="AC32" i="24"/>
  <c r="AD32" i="24"/>
  <c r="AE32" i="24"/>
  <c r="AF32" i="24"/>
  <c r="AG32" i="24"/>
  <c r="AH32" i="24"/>
  <c r="AI32" i="24"/>
  <c r="AJ32" i="24"/>
  <c r="AK32" i="24"/>
  <c r="AL32" i="24"/>
  <c r="D33" i="24"/>
  <c r="Y33" i="24"/>
  <c r="AA33" i="24"/>
  <c r="AB33" i="24"/>
  <c r="AC33" i="24"/>
  <c r="AD33" i="24"/>
  <c r="AE33" i="24"/>
  <c r="AF33" i="24"/>
  <c r="AG33" i="24"/>
  <c r="AH33" i="24"/>
  <c r="AI33" i="24"/>
  <c r="AJ33" i="24"/>
  <c r="AK33" i="24"/>
  <c r="AL33" i="24"/>
  <c r="D34" i="24"/>
  <c r="Y34" i="24"/>
  <c r="AA34" i="24"/>
  <c r="AB34" i="24"/>
  <c r="AC34" i="24"/>
  <c r="AD34" i="24"/>
  <c r="AE34" i="24"/>
  <c r="AF34" i="24"/>
  <c r="AG34" i="24"/>
  <c r="AH34" i="24"/>
  <c r="AI34" i="24"/>
  <c r="AJ34" i="24"/>
  <c r="AK34" i="24"/>
  <c r="AL34" i="24"/>
  <c r="D35" i="24"/>
  <c r="Y35" i="24"/>
  <c r="AA35" i="24"/>
  <c r="AB35" i="24"/>
  <c r="AC35" i="24"/>
  <c r="AD35" i="24"/>
  <c r="AE35" i="24"/>
  <c r="AF35" i="24"/>
  <c r="AG35" i="24"/>
  <c r="AH35" i="24"/>
  <c r="AI35" i="24"/>
  <c r="AJ35" i="24"/>
  <c r="AK35" i="24"/>
  <c r="AL35" i="24"/>
  <c r="D36" i="24"/>
  <c r="Y36" i="24"/>
  <c r="D37" i="24"/>
  <c r="Y37" i="24"/>
  <c r="B38" i="24"/>
  <c r="C38" i="24"/>
  <c r="D38" i="24"/>
  <c r="F38" i="24"/>
  <c r="H38" i="24"/>
  <c r="J38" i="24"/>
  <c r="L38" i="24"/>
  <c r="N38" i="24"/>
  <c r="P38" i="24"/>
  <c r="R38" i="24"/>
  <c r="T38" i="24"/>
  <c r="U38" i="24"/>
  <c r="Y38" i="24"/>
  <c r="B39" i="24"/>
  <c r="C39" i="24"/>
  <c r="D39" i="24"/>
  <c r="F39" i="24"/>
  <c r="H39" i="24"/>
  <c r="J39" i="24"/>
  <c r="L39" i="24"/>
  <c r="N39" i="24"/>
  <c r="P39" i="24"/>
  <c r="R39" i="24"/>
  <c r="T39" i="24"/>
  <c r="U39" i="24"/>
  <c r="Y39" i="24"/>
  <c r="D81" i="24"/>
  <c r="D5" i="13"/>
  <c r="N5" i="13"/>
  <c r="P5" i="13"/>
  <c r="Q5" i="13"/>
  <c r="R5" i="13"/>
  <c r="S5" i="13"/>
  <c r="T5" i="13"/>
  <c r="U5" i="13"/>
  <c r="V5" i="13"/>
  <c r="W5" i="13"/>
  <c r="D6" i="13"/>
  <c r="N6" i="13"/>
  <c r="P6" i="13"/>
  <c r="Q6" i="13"/>
  <c r="R6" i="13"/>
  <c r="S6" i="13"/>
  <c r="T6" i="13"/>
  <c r="U6" i="13"/>
  <c r="V6" i="13"/>
  <c r="W6" i="13"/>
  <c r="A7" i="13"/>
  <c r="D7" i="13"/>
  <c r="N7" i="13"/>
  <c r="P7" i="13"/>
  <c r="Q7" i="13"/>
  <c r="R7" i="13"/>
  <c r="S7" i="13"/>
  <c r="T7" i="13"/>
  <c r="U7" i="13"/>
  <c r="V7" i="13"/>
  <c r="W7" i="13"/>
  <c r="A8" i="13"/>
  <c r="D8" i="13"/>
  <c r="N8" i="13"/>
  <c r="P8" i="13"/>
  <c r="Q8" i="13"/>
  <c r="R8" i="13"/>
  <c r="S8" i="13"/>
  <c r="T8" i="13"/>
  <c r="U8" i="13"/>
  <c r="V8" i="13"/>
  <c r="W8" i="13"/>
  <c r="A9" i="13"/>
  <c r="D9" i="13"/>
  <c r="N9" i="13"/>
  <c r="P9" i="13"/>
  <c r="Q9" i="13"/>
  <c r="R9" i="13"/>
  <c r="S9" i="13"/>
  <c r="T9" i="13"/>
  <c r="U9" i="13"/>
  <c r="V9" i="13"/>
  <c r="W9" i="13"/>
  <c r="A10" i="13"/>
  <c r="D10" i="13"/>
  <c r="N10" i="13"/>
  <c r="P10" i="13"/>
  <c r="Q10" i="13"/>
  <c r="R10" i="13"/>
  <c r="S10" i="13"/>
  <c r="T10" i="13"/>
  <c r="U10" i="13"/>
  <c r="V10" i="13"/>
  <c r="W10" i="13"/>
  <c r="A11" i="13"/>
  <c r="D11" i="13"/>
  <c r="N11" i="13"/>
  <c r="P11" i="13"/>
  <c r="Q11" i="13"/>
  <c r="R11" i="13"/>
  <c r="S11" i="13"/>
  <c r="T11" i="13"/>
  <c r="U11" i="13"/>
  <c r="V11" i="13"/>
  <c r="W11" i="13"/>
  <c r="A12" i="13"/>
  <c r="D12" i="13"/>
  <c r="N12" i="13"/>
  <c r="P12" i="13"/>
  <c r="Q12" i="13"/>
  <c r="R12" i="13"/>
  <c r="S12" i="13"/>
  <c r="T12" i="13"/>
  <c r="U12" i="13"/>
  <c r="V12" i="13"/>
  <c r="W12" i="13"/>
  <c r="A13" i="13"/>
  <c r="D13" i="13"/>
  <c r="N13" i="13"/>
  <c r="P13" i="13"/>
  <c r="Q13" i="13"/>
  <c r="R13" i="13"/>
  <c r="S13" i="13"/>
  <c r="T13" i="13"/>
  <c r="U13" i="13"/>
  <c r="V13" i="13"/>
  <c r="W13" i="13"/>
  <c r="A14" i="13"/>
  <c r="D14" i="13"/>
  <c r="N14" i="13"/>
  <c r="P14" i="13"/>
  <c r="Q14" i="13"/>
  <c r="R14" i="13"/>
  <c r="S14" i="13"/>
  <c r="T14" i="13"/>
  <c r="U14" i="13"/>
  <c r="V14" i="13"/>
  <c r="W14" i="13"/>
  <c r="A15" i="13"/>
  <c r="D15" i="13"/>
  <c r="N15" i="13"/>
  <c r="P15" i="13"/>
  <c r="Q15" i="13"/>
  <c r="R15" i="13"/>
  <c r="S15" i="13"/>
  <c r="T15" i="13"/>
  <c r="U15" i="13"/>
  <c r="V15" i="13"/>
  <c r="W15" i="13"/>
  <c r="A16" i="13"/>
  <c r="D16" i="13"/>
  <c r="N16" i="13"/>
  <c r="P16" i="13"/>
  <c r="Q16" i="13"/>
  <c r="R16" i="13"/>
  <c r="S16" i="13"/>
  <c r="T16" i="13"/>
  <c r="U16" i="13"/>
  <c r="V16" i="13"/>
  <c r="W16" i="13"/>
  <c r="A17" i="13"/>
  <c r="D17" i="13"/>
  <c r="N17" i="13"/>
  <c r="P17" i="13"/>
  <c r="Q17" i="13"/>
  <c r="R17" i="13"/>
  <c r="S17" i="13"/>
  <c r="T17" i="13"/>
  <c r="U17" i="13"/>
  <c r="V17" i="13"/>
  <c r="W17" i="13"/>
  <c r="A18" i="13"/>
  <c r="D18" i="13"/>
  <c r="N18" i="13"/>
  <c r="P18" i="13"/>
  <c r="Q18" i="13"/>
  <c r="R18" i="13"/>
  <c r="S18" i="13"/>
  <c r="T18" i="13"/>
  <c r="U18" i="13"/>
  <c r="V18" i="13"/>
  <c r="W18" i="13"/>
  <c r="A19" i="13"/>
  <c r="D19" i="13"/>
  <c r="N19" i="13"/>
  <c r="P19" i="13"/>
  <c r="Q19" i="13"/>
  <c r="R19" i="13"/>
  <c r="S19" i="13"/>
  <c r="T19" i="13"/>
  <c r="U19" i="13"/>
  <c r="V19" i="13"/>
  <c r="W19" i="13"/>
  <c r="A20" i="13"/>
  <c r="D20" i="13"/>
  <c r="N20" i="13"/>
  <c r="P20" i="13"/>
  <c r="Q20" i="13"/>
  <c r="R20" i="13"/>
  <c r="S20" i="13"/>
  <c r="T20" i="13"/>
  <c r="U20" i="13"/>
  <c r="V20" i="13"/>
  <c r="W20" i="13"/>
  <c r="A21" i="13"/>
  <c r="D21" i="13"/>
  <c r="N21" i="13"/>
  <c r="P21" i="13"/>
  <c r="Q21" i="13"/>
  <c r="R21" i="13"/>
  <c r="S21" i="13"/>
  <c r="T21" i="13"/>
  <c r="U21" i="13"/>
  <c r="V21" i="13"/>
  <c r="W21" i="13"/>
  <c r="A22" i="13"/>
  <c r="D22" i="13"/>
  <c r="N22" i="13"/>
  <c r="P22" i="13"/>
  <c r="Q22" i="13"/>
  <c r="R22" i="13"/>
  <c r="S22" i="13"/>
  <c r="T22" i="13"/>
  <c r="U22" i="13"/>
  <c r="V22" i="13"/>
  <c r="W22" i="13"/>
  <c r="A23" i="13"/>
  <c r="D23" i="13"/>
  <c r="N23" i="13"/>
  <c r="P23" i="13"/>
  <c r="Q23" i="13"/>
  <c r="R23" i="13"/>
  <c r="S23" i="13"/>
  <c r="T23" i="13"/>
  <c r="U23" i="13"/>
  <c r="V23" i="13"/>
  <c r="W23" i="13"/>
  <c r="A24" i="13"/>
  <c r="D24" i="13"/>
  <c r="N24" i="13"/>
  <c r="P24" i="13"/>
  <c r="Q24" i="13"/>
  <c r="R24" i="13"/>
  <c r="S24" i="13"/>
  <c r="T24" i="13"/>
  <c r="U24" i="13"/>
  <c r="V24" i="13"/>
  <c r="W24" i="13"/>
  <c r="A25" i="13"/>
  <c r="D25" i="13"/>
  <c r="N25" i="13"/>
  <c r="P25" i="13"/>
  <c r="Q25" i="13"/>
  <c r="R25" i="13"/>
  <c r="S25" i="13"/>
  <c r="T25" i="13"/>
  <c r="U25" i="13"/>
  <c r="V25" i="13"/>
  <c r="W25" i="13"/>
  <c r="A26" i="13"/>
  <c r="D26" i="13"/>
  <c r="N26" i="13"/>
  <c r="P26" i="13"/>
  <c r="Q26" i="13"/>
  <c r="R26" i="13"/>
  <c r="S26" i="13"/>
  <c r="T26" i="13"/>
  <c r="U26" i="13"/>
  <c r="V26" i="13"/>
  <c r="W26" i="13"/>
  <c r="A27" i="13"/>
  <c r="D27" i="13"/>
  <c r="N27" i="13"/>
  <c r="P27" i="13"/>
  <c r="Q27" i="13"/>
  <c r="R27" i="13"/>
  <c r="S27" i="13"/>
  <c r="T27" i="13"/>
  <c r="U27" i="13"/>
  <c r="V27" i="13"/>
  <c r="W27" i="13"/>
  <c r="A28" i="13"/>
  <c r="D28" i="13"/>
  <c r="N28" i="13"/>
  <c r="P28" i="13"/>
  <c r="Q28" i="13"/>
  <c r="R28" i="13"/>
  <c r="S28" i="13"/>
  <c r="T28" i="13"/>
  <c r="U28" i="13"/>
  <c r="V28" i="13"/>
  <c r="W28" i="13"/>
  <c r="A29" i="13"/>
  <c r="D29" i="13"/>
  <c r="N29" i="13"/>
  <c r="P29" i="13"/>
  <c r="Q29" i="13"/>
  <c r="R29" i="13"/>
  <c r="S29" i="13"/>
  <c r="T29" i="13"/>
  <c r="U29" i="13"/>
  <c r="V29" i="13"/>
  <c r="W29" i="13"/>
  <c r="A30" i="13"/>
  <c r="D30" i="13"/>
  <c r="N30" i="13"/>
  <c r="P30" i="13"/>
  <c r="Q30" i="13"/>
  <c r="R30" i="13"/>
  <c r="S30" i="13"/>
  <c r="T30" i="13"/>
  <c r="U30" i="13"/>
  <c r="V30" i="13"/>
  <c r="W30" i="13"/>
  <c r="A31" i="13"/>
  <c r="D31" i="13"/>
  <c r="N31" i="13"/>
  <c r="P31" i="13"/>
  <c r="Q31" i="13"/>
  <c r="R31" i="13"/>
  <c r="S31" i="13"/>
  <c r="T31" i="13"/>
  <c r="U31" i="13"/>
  <c r="V31" i="13"/>
  <c r="W31" i="13"/>
  <c r="A32" i="13"/>
  <c r="D32" i="13"/>
  <c r="N32" i="13"/>
  <c r="P32" i="13"/>
  <c r="Q32" i="13"/>
  <c r="R32" i="13"/>
  <c r="S32" i="13"/>
  <c r="T32" i="13"/>
  <c r="U32" i="13"/>
  <c r="V32" i="13"/>
  <c r="W32" i="13"/>
  <c r="A33" i="13"/>
  <c r="D33" i="13"/>
  <c r="N33" i="13"/>
  <c r="P33" i="13"/>
  <c r="Q33" i="13"/>
  <c r="R33" i="13"/>
  <c r="S33" i="13"/>
  <c r="T33" i="13"/>
  <c r="U33" i="13"/>
  <c r="V33" i="13"/>
  <c r="W33" i="13"/>
  <c r="A34" i="13"/>
  <c r="D34" i="13"/>
  <c r="N34" i="13"/>
  <c r="P34" i="13"/>
  <c r="Q34" i="13"/>
  <c r="R34" i="13"/>
  <c r="S34" i="13"/>
  <c r="T34" i="13"/>
  <c r="U34" i="13"/>
  <c r="V34" i="13"/>
  <c r="W34" i="13"/>
  <c r="A35" i="13"/>
  <c r="D35" i="13"/>
  <c r="N35" i="13"/>
  <c r="A36" i="13"/>
  <c r="D36" i="13"/>
  <c r="N36" i="13"/>
  <c r="D37" i="13"/>
  <c r="N37" i="13"/>
  <c r="B38" i="13"/>
  <c r="C38" i="13"/>
  <c r="D38" i="13"/>
  <c r="F38" i="13"/>
  <c r="H38" i="13"/>
  <c r="J38" i="13"/>
  <c r="L38" i="13"/>
  <c r="N38" i="13"/>
  <c r="B39" i="13"/>
  <c r="C39" i="13"/>
  <c r="D39" i="13"/>
  <c r="F39" i="13"/>
  <c r="H39" i="13"/>
  <c r="J39" i="13"/>
  <c r="L39" i="13"/>
  <c r="N39" i="13"/>
  <c r="D81" i="13"/>
  <c r="D5" i="25"/>
  <c r="Y5" i="25"/>
  <c r="AA5" i="25"/>
  <c r="AB5" i="25"/>
  <c r="AC5" i="25"/>
  <c r="AD5" i="25"/>
  <c r="AE5" i="25"/>
  <c r="AF5" i="25"/>
  <c r="AG5" i="25"/>
  <c r="AH5" i="25"/>
  <c r="AI5" i="25"/>
  <c r="AJ5" i="25"/>
  <c r="AK5" i="25"/>
  <c r="AL5" i="25"/>
  <c r="D6" i="25"/>
  <c r="Y6" i="25"/>
  <c r="AA6" i="25"/>
  <c r="AB6" i="25"/>
  <c r="AC6" i="25"/>
  <c r="AD6" i="25"/>
  <c r="AE6" i="25"/>
  <c r="AF6" i="25"/>
  <c r="AG6" i="25"/>
  <c r="AH6" i="25"/>
  <c r="AI6" i="25"/>
  <c r="AJ6" i="25"/>
  <c r="AK6" i="25"/>
  <c r="AL6" i="25"/>
  <c r="D7" i="25"/>
  <c r="Y7" i="25"/>
  <c r="AA7" i="25"/>
  <c r="AB7" i="25"/>
  <c r="AC7" i="25"/>
  <c r="AD7" i="25"/>
  <c r="AE7" i="25"/>
  <c r="AF7" i="25"/>
  <c r="AG7" i="25"/>
  <c r="AH7" i="25"/>
  <c r="AI7" i="25"/>
  <c r="AJ7" i="25"/>
  <c r="AK7" i="25"/>
  <c r="AL7" i="25"/>
  <c r="D8" i="25"/>
  <c r="Y8" i="25"/>
  <c r="AA8" i="25"/>
  <c r="AB8" i="25"/>
  <c r="AC8" i="25"/>
  <c r="AD8" i="25"/>
  <c r="AE8" i="25"/>
  <c r="AF8" i="25"/>
  <c r="AG8" i="25"/>
  <c r="AH8" i="25"/>
  <c r="AI8" i="25"/>
  <c r="AJ8" i="25"/>
  <c r="AK8" i="25"/>
  <c r="AL8" i="25"/>
  <c r="D9" i="25"/>
  <c r="Y9" i="25"/>
  <c r="AA9" i="25"/>
  <c r="AB9" i="25"/>
  <c r="AC9" i="25"/>
  <c r="AD9" i="25"/>
  <c r="AE9" i="25"/>
  <c r="AF9" i="25"/>
  <c r="AG9" i="25"/>
  <c r="AH9" i="25"/>
  <c r="AI9" i="25"/>
  <c r="AJ9" i="25"/>
  <c r="AK9" i="25"/>
  <c r="AL9" i="25"/>
  <c r="D10" i="25"/>
  <c r="Y10" i="25"/>
  <c r="AA10" i="25"/>
  <c r="AB10" i="25"/>
  <c r="AC10" i="25"/>
  <c r="AD10" i="25"/>
  <c r="AE10" i="25"/>
  <c r="AF10" i="25"/>
  <c r="AG10" i="25"/>
  <c r="AH10" i="25"/>
  <c r="AI10" i="25"/>
  <c r="AJ10" i="25"/>
  <c r="AK10" i="25"/>
  <c r="AL10" i="25"/>
  <c r="D11" i="25"/>
  <c r="Y11" i="25"/>
  <c r="AA11" i="25"/>
  <c r="AB11" i="25"/>
  <c r="AC11" i="25"/>
  <c r="AD11" i="25"/>
  <c r="AE11" i="25"/>
  <c r="AF11" i="25"/>
  <c r="AG11" i="25"/>
  <c r="AH11" i="25"/>
  <c r="AI11" i="25"/>
  <c r="AJ11" i="25"/>
  <c r="AK11" i="25"/>
  <c r="AL11" i="25"/>
  <c r="D12" i="25"/>
  <c r="Y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D13" i="25"/>
  <c r="Y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D14" i="25"/>
  <c r="Y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D15" i="25"/>
  <c r="Y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D16" i="25"/>
  <c r="Y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D17" i="25"/>
  <c r="Y17" i="25"/>
  <c r="AA17" i="25"/>
  <c r="AB17" i="25"/>
  <c r="AC17" i="25"/>
  <c r="AD17" i="25"/>
  <c r="AE17" i="25"/>
  <c r="AF17" i="25"/>
  <c r="AG17" i="25"/>
  <c r="AH17" i="25"/>
  <c r="AI17" i="25"/>
  <c r="AJ17" i="25"/>
  <c r="AK17" i="25"/>
  <c r="AL17" i="25"/>
  <c r="D18" i="25"/>
  <c r="Y18" i="25"/>
  <c r="AA18" i="25"/>
  <c r="AB18" i="25"/>
  <c r="AC18" i="25"/>
  <c r="AD18" i="25"/>
  <c r="AE18" i="25"/>
  <c r="AF18" i="25"/>
  <c r="AG18" i="25"/>
  <c r="AH18" i="25"/>
  <c r="AI18" i="25"/>
  <c r="AJ18" i="25"/>
  <c r="AK18" i="25"/>
  <c r="AL18" i="25"/>
  <c r="D19" i="25"/>
  <c r="Y19" i="25"/>
  <c r="AA19" i="25"/>
  <c r="AB19" i="25"/>
  <c r="AC19" i="25"/>
  <c r="AD19" i="25"/>
  <c r="AE19" i="25"/>
  <c r="AF19" i="25"/>
  <c r="AG19" i="25"/>
  <c r="AH19" i="25"/>
  <c r="AI19" i="25"/>
  <c r="AJ19" i="25"/>
  <c r="AK19" i="25"/>
  <c r="AL19" i="25"/>
  <c r="D20" i="25"/>
  <c r="Y20" i="25"/>
  <c r="AA20" i="25"/>
  <c r="AB20" i="25"/>
  <c r="AC20" i="25"/>
  <c r="AD20" i="25"/>
  <c r="AE20" i="25"/>
  <c r="AF20" i="25"/>
  <c r="AG20" i="25"/>
  <c r="AH20" i="25"/>
  <c r="AI20" i="25"/>
  <c r="AJ20" i="25"/>
  <c r="AK20" i="25"/>
  <c r="AL20" i="25"/>
  <c r="D21" i="25"/>
  <c r="Y21" i="25"/>
  <c r="AA21" i="25"/>
  <c r="AB21" i="25"/>
  <c r="AC21" i="25"/>
  <c r="AD21" i="25"/>
  <c r="AE21" i="25"/>
  <c r="AF21" i="25"/>
  <c r="AG21" i="25"/>
  <c r="AH21" i="25"/>
  <c r="AI21" i="25"/>
  <c r="AJ21" i="25"/>
  <c r="AK21" i="25"/>
  <c r="AL21" i="25"/>
  <c r="D22" i="25"/>
  <c r="Y22" i="25"/>
  <c r="AA22" i="25"/>
  <c r="AB22" i="25"/>
  <c r="AC22" i="25"/>
  <c r="AD22" i="25"/>
  <c r="AE22" i="25"/>
  <c r="AF22" i="25"/>
  <c r="AG22" i="25"/>
  <c r="AH22" i="25"/>
  <c r="AI22" i="25"/>
  <c r="AJ22" i="25"/>
  <c r="AK22" i="25"/>
  <c r="AL22" i="25"/>
  <c r="D23" i="25"/>
  <c r="Y23" i="25"/>
  <c r="AA23" i="25"/>
  <c r="AB23" i="25"/>
  <c r="AC23" i="25"/>
  <c r="AD23" i="25"/>
  <c r="AE23" i="25"/>
  <c r="AF23" i="25"/>
  <c r="AG23" i="25"/>
  <c r="AH23" i="25"/>
  <c r="AI23" i="25"/>
  <c r="AJ23" i="25"/>
  <c r="AK23" i="25"/>
  <c r="AL23" i="25"/>
  <c r="D24" i="25"/>
  <c r="Y24" i="25"/>
  <c r="AA24" i="25"/>
  <c r="AB24" i="25"/>
  <c r="AC24" i="25"/>
  <c r="AD24" i="25"/>
  <c r="AE24" i="25"/>
  <c r="AF24" i="25"/>
  <c r="AG24" i="25"/>
  <c r="AH24" i="25"/>
  <c r="AI24" i="25"/>
  <c r="AJ24" i="25"/>
  <c r="AK24" i="25"/>
  <c r="AL24" i="25"/>
  <c r="D25" i="25"/>
  <c r="Y25" i="25"/>
  <c r="AA25" i="25"/>
  <c r="AB25" i="25"/>
  <c r="AC25" i="25"/>
  <c r="AD25" i="25"/>
  <c r="AE25" i="25"/>
  <c r="AF25" i="25"/>
  <c r="AG25" i="25"/>
  <c r="AH25" i="25"/>
  <c r="AI25" i="25"/>
  <c r="AJ25" i="25"/>
  <c r="AK25" i="25"/>
  <c r="AL25" i="25"/>
  <c r="D26" i="25"/>
  <c r="Y26" i="25"/>
  <c r="AA26" i="25"/>
  <c r="AB26" i="25"/>
  <c r="AC26" i="25"/>
  <c r="AD26" i="25"/>
  <c r="AE26" i="25"/>
  <c r="AF26" i="25"/>
  <c r="AG26" i="25"/>
  <c r="AH26" i="25"/>
  <c r="AI26" i="25"/>
  <c r="AJ26" i="25"/>
  <c r="AK26" i="25"/>
  <c r="AL26" i="25"/>
  <c r="D27" i="25"/>
  <c r="Y27" i="25"/>
  <c r="AA27" i="25"/>
  <c r="AB27" i="25"/>
  <c r="AC27" i="25"/>
  <c r="AD27" i="25"/>
  <c r="AE27" i="25"/>
  <c r="AF27" i="25"/>
  <c r="AG27" i="25"/>
  <c r="AH27" i="25"/>
  <c r="AI27" i="25"/>
  <c r="AJ27" i="25"/>
  <c r="AK27" i="25"/>
  <c r="AL27" i="25"/>
  <c r="D28" i="25"/>
  <c r="Y28" i="25"/>
  <c r="AA28" i="25"/>
  <c r="AB28" i="25"/>
  <c r="AC28" i="25"/>
  <c r="AD28" i="25"/>
  <c r="AE28" i="25"/>
  <c r="AF28" i="25"/>
  <c r="AG28" i="25"/>
  <c r="AH28" i="25"/>
  <c r="AI28" i="25"/>
  <c r="AJ28" i="25"/>
  <c r="AK28" i="25"/>
  <c r="AL28" i="25"/>
  <c r="D29" i="25"/>
  <c r="Y29" i="25"/>
  <c r="AA29" i="25"/>
  <c r="AB29" i="25"/>
  <c r="AC29" i="25"/>
  <c r="AD29" i="25"/>
  <c r="AE29" i="25"/>
  <c r="AF29" i="25"/>
  <c r="AG29" i="25"/>
  <c r="AH29" i="25"/>
  <c r="AI29" i="25"/>
  <c r="AJ29" i="25"/>
  <c r="AK29" i="25"/>
  <c r="AL29" i="25"/>
  <c r="D30" i="25"/>
  <c r="Y30" i="25"/>
  <c r="AA30" i="25"/>
  <c r="AB30" i="25"/>
  <c r="AC30" i="25"/>
  <c r="AD30" i="25"/>
  <c r="AE30" i="25"/>
  <c r="AF30" i="25"/>
  <c r="AG30" i="25"/>
  <c r="AH30" i="25"/>
  <c r="AI30" i="25"/>
  <c r="AJ30" i="25"/>
  <c r="AK30" i="25"/>
  <c r="AL30" i="25"/>
  <c r="D31" i="25"/>
  <c r="Y31" i="25"/>
  <c r="AA31" i="25"/>
  <c r="AB31" i="25"/>
  <c r="AC31" i="25"/>
  <c r="AD31" i="25"/>
  <c r="AE31" i="25"/>
  <c r="AF31" i="25"/>
  <c r="AG31" i="25"/>
  <c r="AH31" i="25"/>
  <c r="AI31" i="25"/>
  <c r="AJ31" i="25"/>
  <c r="AK31" i="25"/>
  <c r="AL31" i="25"/>
  <c r="D32" i="25"/>
  <c r="Y32" i="25"/>
  <c r="AA32" i="25"/>
  <c r="AB32" i="25"/>
  <c r="AC32" i="25"/>
  <c r="AD32" i="25"/>
  <c r="AE32" i="25"/>
  <c r="AF32" i="25"/>
  <c r="AG32" i="25"/>
  <c r="AH32" i="25"/>
  <c r="AI32" i="25"/>
  <c r="AJ32" i="25"/>
  <c r="AK32" i="25"/>
  <c r="AL32" i="25"/>
  <c r="D33" i="25"/>
  <c r="Y33" i="25"/>
  <c r="AA33" i="25"/>
  <c r="AB33" i="25"/>
  <c r="AC33" i="25"/>
  <c r="AD33" i="25"/>
  <c r="AE33" i="25"/>
  <c r="AF33" i="25"/>
  <c r="AG33" i="25"/>
  <c r="AH33" i="25"/>
  <c r="AI33" i="25"/>
  <c r="AJ33" i="25"/>
  <c r="AK33" i="25"/>
  <c r="AL33" i="25"/>
  <c r="D34" i="25"/>
  <c r="Y34" i="25"/>
  <c r="AA34" i="25"/>
  <c r="AB34" i="25"/>
  <c r="AC34" i="25"/>
  <c r="AD34" i="25"/>
  <c r="AE34" i="25"/>
  <c r="AF34" i="25"/>
  <c r="AG34" i="25"/>
  <c r="AH34" i="25"/>
  <c r="AI34" i="25"/>
  <c r="AJ34" i="25"/>
  <c r="AK34" i="25"/>
  <c r="AL34" i="25"/>
  <c r="D35" i="25"/>
  <c r="Y35" i="25"/>
  <c r="AA35" i="25"/>
  <c r="AB35" i="25"/>
  <c r="AC35" i="25"/>
  <c r="AD35" i="25"/>
  <c r="AE35" i="25"/>
  <c r="AF35" i="25"/>
  <c r="AG35" i="25"/>
  <c r="AH35" i="25"/>
  <c r="AI35" i="25"/>
  <c r="AJ35" i="25"/>
  <c r="AK35" i="25"/>
  <c r="AL35" i="25"/>
  <c r="D36" i="25"/>
  <c r="Y36" i="25"/>
  <c r="D37" i="25"/>
  <c r="Y37" i="25"/>
  <c r="B38" i="25"/>
  <c r="C38" i="25"/>
  <c r="D38" i="25"/>
  <c r="F38" i="25"/>
  <c r="H38" i="25"/>
  <c r="J38" i="25"/>
  <c r="L38" i="25"/>
  <c r="N38" i="25"/>
  <c r="P38" i="25"/>
  <c r="R38" i="25"/>
  <c r="T38" i="25"/>
  <c r="U38" i="25"/>
  <c r="Y38" i="25"/>
  <c r="B39" i="25"/>
  <c r="C39" i="25"/>
  <c r="D39" i="25"/>
  <c r="F39" i="25"/>
  <c r="H39" i="25"/>
  <c r="J39" i="25"/>
  <c r="L39" i="25"/>
  <c r="N39" i="25"/>
  <c r="P39" i="25"/>
  <c r="R39" i="25"/>
  <c r="T39" i="25"/>
  <c r="U39" i="25"/>
  <c r="Y39" i="25"/>
  <c r="D81" i="25"/>
  <c r="D5" i="12"/>
  <c r="N5" i="12"/>
  <c r="P5" i="12"/>
  <c r="Q5" i="12"/>
  <c r="R5" i="12"/>
  <c r="S5" i="12"/>
  <c r="T5" i="12"/>
  <c r="U5" i="12"/>
  <c r="V5" i="12"/>
  <c r="W5" i="12"/>
  <c r="D6" i="12"/>
  <c r="N6" i="12"/>
  <c r="P6" i="12"/>
  <c r="Q6" i="12"/>
  <c r="R6" i="12"/>
  <c r="S6" i="12"/>
  <c r="T6" i="12"/>
  <c r="U6" i="12"/>
  <c r="V6" i="12"/>
  <c r="W6" i="12"/>
  <c r="A7" i="12"/>
  <c r="D7" i="12"/>
  <c r="N7" i="12"/>
  <c r="P7" i="12"/>
  <c r="Q7" i="12"/>
  <c r="R7" i="12"/>
  <c r="S7" i="12"/>
  <c r="T7" i="12"/>
  <c r="U7" i="12"/>
  <c r="V7" i="12"/>
  <c r="W7" i="12"/>
  <c r="A8" i="12"/>
  <c r="D8" i="12"/>
  <c r="N8" i="12"/>
  <c r="P8" i="12"/>
  <c r="Q8" i="12"/>
  <c r="R8" i="12"/>
  <c r="S8" i="12"/>
  <c r="T8" i="12"/>
  <c r="U8" i="12"/>
  <c r="V8" i="12"/>
  <c r="W8" i="12"/>
  <c r="A9" i="12"/>
  <c r="D9" i="12"/>
  <c r="N9" i="12"/>
  <c r="P9" i="12"/>
  <c r="Q9" i="12"/>
  <c r="R9" i="12"/>
  <c r="S9" i="12"/>
  <c r="T9" i="12"/>
  <c r="U9" i="12"/>
  <c r="V9" i="12"/>
  <c r="W9" i="12"/>
  <c r="A10" i="12"/>
  <c r="D10" i="12"/>
  <c r="N10" i="12"/>
  <c r="P10" i="12"/>
  <c r="Q10" i="12"/>
  <c r="R10" i="12"/>
  <c r="S10" i="12"/>
  <c r="T10" i="12"/>
  <c r="U10" i="12"/>
  <c r="V10" i="12"/>
  <c r="W10" i="12"/>
  <c r="A11" i="12"/>
  <c r="D11" i="12"/>
  <c r="N11" i="12"/>
  <c r="P11" i="12"/>
  <c r="Q11" i="12"/>
  <c r="R11" i="12"/>
  <c r="S11" i="12"/>
  <c r="T11" i="12"/>
  <c r="U11" i="12"/>
  <c r="V11" i="12"/>
  <c r="W11" i="12"/>
  <c r="A12" i="12"/>
  <c r="D12" i="12"/>
  <c r="N12" i="12"/>
  <c r="P12" i="12"/>
  <c r="Q12" i="12"/>
  <c r="R12" i="12"/>
  <c r="S12" i="12"/>
  <c r="T12" i="12"/>
  <c r="U12" i="12"/>
  <c r="V12" i="12"/>
  <c r="W12" i="12"/>
  <c r="A13" i="12"/>
  <c r="D13" i="12"/>
  <c r="N13" i="12"/>
  <c r="P13" i="12"/>
  <c r="Q13" i="12"/>
  <c r="R13" i="12"/>
  <c r="S13" i="12"/>
  <c r="T13" i="12"/>
  <c r="U13" i="12"/>
  <c r="V13" i="12"/>
  <c r="W13" i="12"/>
  <c r="A14" i="12"/>
  <c r="D14" i="12"/>
  <c r="N14" i="12"/>
  <c r="P14" i="12"/>
  <c r="Q14" i="12"/>
  <c r="R14" i="12"/>
  <c r="S14" i="12"/>
  <c r="T14" i="12"/>
  <c r="U14" i="12"/>
  <c r="V14" i="12"/>
  <c r="W14" i="12"/>
  <c r="A15" i="12"/>
  <c r="D15" i="12"/>
  <c r="N15" i="12"/>
  <c r="P15" i="12"/>
  <c r="Q15" i="12"/>
  <c r="R15" i="12"/>
  <c r="S15" i="12"/>
  <c r="T15" i="12"/>
  <c r="U15" i="12"/>
  <c r="V15" i="12"/>
  <c r="W15" i="12"/>
  <c r="A16" i="12"/>
  <c r="D16" i="12"/>
  <c r="N16" i="12"/>
  <c r="P16" i="12"/>
  <c r="Q16" i="12"/>
  <c r="R16" i="12"/>
  <c r="S16" i="12"/>
  <c r="T16" i="12"/>
  <c r="U16" i="12"/>
  <c r="V16" i="12"/>
  <c r="W16" i="12"/>
  <c r="A17" i="12"/>
  <c r="D17" i="12"/>
  <c r="N17" i="12"/>
  <c r="P17" i="12"/>
  <c r="Q17" i="12"/>
  <c r="R17" i="12"/>
  <c r="S17" i="12"/>
  <c r="T17" i="12"/>
  <c r="U17" i="12"/>
  <c r="V17" i="12"/>
  <c r="W17" i="12"/>
  <c r="A18" i="12"/>
  <c r="D18" i="12"/>
  <c r="N18" i="12"/>
  <c r="P18" i="12"/>
  <c r="Q18" i="12"/>
  <c r="R18" i="12"/>
  <c r="S18" i="12"/>
  <c r="T18" i="12"/>
  <c r="U18" i="12"/>
  <c r="V18" i="12"/>
  <c r="W18" i="12"/>
  <c r="A19" i="12"/>
  <c r="D19" i="12"/>
  <c r="N19" i="12"/>
  <c r="P19" i="12"/>
  <c r="Q19" i="12"/>
  <c r="R19" i="12"/>
  <c r="S19" i="12"/>
  <c r="T19" i="12"/>
  <c r="U19" i="12"/>
  <c r="V19" i="12"/>
  <c r="W19" i="12"/>
  <c r="A20" i="12"/>
  <c r="D20" i="12"/>
  <c r="N20" i="12"/>
  <c r="P20" i="12"/>
  <c r="Q20" i="12"/>
  <c r="R20" i="12"/>
  <c r="S20" i="12"/>
  <c r="T20" i="12"/>
  <c r="U20" i="12"/>
  <c r="V20" i="12"/>
  <c r="W20" i="12"/>
  <c r="A21" i="12"/>
  <c r="D21" i="12"/>
  <c r="N21" i="12"/>
  <c r="P21" i="12"/>
  <c r="Q21" i="12"/>
  <c r="R21" i="12"/>
  <c r="S21" i="12"/>
  <c r="T21" i="12"/>
  <c r="U21" i="12"/>
  <c r="V21" i="12"/>
  <c r="W21" i="12"/>
  <c r="A22" i="12"/>
  <c r="D22" i="12"/>
  <c r="N22" i="12"/>
  <c r="P22" i="12"/>
  <c r="Q22" i="12"/>
  <c r="R22" i="12"/>
  <c r="S22" i="12"/>
  <c r="T22" i="12"/>
  <c r="U22" i="12"/>
  <c r="V22" i="12"/>
  <c r="W22" i="12"/>
  <c r="A23" i="12"/>
  <c r="D23" i="12"/>
  <c r="N23" i="12"/>
  <c r="P23" i="12"/>
  <c r="Q23" i="12"/>
  <c r="R23" i="12"/>
  <c r="S23" i="12"/>
  <c r="T23" i="12"/>
  <c r="U23" i="12"/>
  <c r="V23" i="12"/>
  <c r="W23" i="12"/>
  <c r="A24" i="12"/>
  <c r="D24" i="12"/>
  <c r="N24" i="12"/>
  <c r="P24" i="12"/>
  <c r="Q24" i="12"/>
  <c r="R24" i="12"/>
  <c r="S24" i="12"/>
  <c r="T24" i="12"/>
  <c r="U24" i="12"/>
  <c r="V24" i="12"/>
  <c r="W24" i="12"/>
  <c r="A25" i="12"/>
  <c r="D25" i="12"/>
  <c r="N25" i="12"/>
  <c r="P25" i="12"/>
  <c r="Q25" i="12"/>
  <c r="R25" i="12"/>
  <c r="S25" i="12"/>
  <c r="T25" i="12"/>
  <c r="U25" i="12"/>
  <c r="V25" i="12"/>
  <c r="W25" i="12"/>
  <c r="A26" i="12"/>
  <c r="D26" i="12"/>
  <c r="N26" i="12"/>
  <c r="P26" i="12"/>
  <c r="Q26" i="12"/>
  <c r="R26" i="12"/>
  <c r="S26" i="12"/>
  <c r="T26" i="12"/>
  <c r="U26" i="12"/>
  <c r="V26" i="12"/>
  <c r="W26" i="12"/>
  <c r="A27" i="12"/>
  <c r="D27" i="12"/>
  <c r="N27" i="12"/>
  <c r="P27" i="12"/>
  <c r="Q27" i="12"/>
  <c r="R27" i="12"/>
  <c r="S27" i="12"/>
  <c r="T27" i="12"/>
  <c r="U27" i="12"/>
  <c r="V27" i="12"/>
  <c r="W27" i="12"/>
  <c r="A28" i="12"/>
  <c r="D28" i="12"/>
  <c r="N28" i="12"/>
  <c r="P28" i="12"/>
  <c r="Q28" i="12"/>
  <c r="R28" i="12"/>
  <c r="S28" i="12"/>
  <c r="T28" i="12"/>
  <c r="U28" i="12"/>
  <c r="V28" i="12"/>
  <c r="W28" i="12"/>
  <c r="A29" i="12"/>
  <c r="D29" i="12"/>
  <c r="N29" i="12"/>
  <c r="P29" i="12"/>
  <c r="Q29" i="12"/>
  <c r="R29" i="12"/>
  <c r="S29" i="12"/>
  <c r="T29" i="12"/>
  <c r="U29" i="12"/>
  <c r="V29" i="12"/>
  <c r="W29" i="12"/>
  <c r="A30" i="12"/>
  <c r="D30" i="12"/>
  <c r="N30" i="12"/>
  <c r="P30" i="12"/>
  <c r="Q30" i="12"/>
  <c r="R30" i="12"/>
  <c r="S30" i="12"/>
  <c r="T30" i="12"/>
  <c r="U30" i="12"/>
  <c r="V30" i="12"/>
  <c r="W30" i="12"/>
  <c r="A31" i="12"/>
  <c r="D31" i="12"/>
  <c r="N31" i="12"/>
  <c r="P31" i="12"/>
  <c r="Q31" i="12"/>
  <c r="R31" i="12"/>
  <c r="S31" i="12"/>
  <c r="T31" i="12"/>
  <c r="U31" i="12"/>
  <c r="V31" i="12"/>
  <c r="W31" i="12"/>
  <c r="A32" i="12"/>
  <c r="D32" i="12"/>
  <c r="N32" i="12"/>
  <c r="P32" i="12"/>
  <c r="Q32" i="12"/>
  <c r="R32" i="12"/>
  <c r="S32" i="12"/>
  <c r="T32" i="12"/>
  <c r="U32" i="12"/>
  <c r="V32" i="12"/>
  <c r="W32" i="12"/>
  <c r="A33" i="12"/>
  <c r="D33" i="12"/>
  <c r="N33" i="12"/>
  <c r="P33" i="12"/>
  <c r="Q33" i="12"/>
  <c r="R33" i="12"/>
  <c r="S33" i="12"/>
  <c r="T33" i="12"/>
  <c r="U33" i="12"/>
  <c r="V33" i="12"/>
  <c r="W33" i="12"/>
  <c r="A34" i="12"/>
  <c r="D34" i="12"/>
  <c r="N34" i="12"/>
  <c r="P34" i="12"/>
  <c r="Q34" i="12"/>
  <c r="R34" i="12"/>
  <c r="S34" i="12"/>
  <c r="T34" i="12"/>
  <c r="U34" i="12"/>
  <c r="V34" i="12"/>
  <c r="W34" i="12"/>
  <c r="A35" i="12"/>
  <c r="D35" i="12"/>
  <c r="N35" i="12"/>
  <c r="P35" i="12"/>
  <c r="Q35" i="12"/>
  <c r="R35" i="12"/>
  <c r="S35" i="12"/>
  <c r="T35" i="12"/>
  <c r="U35" i="12"/>
  <c r="V35" i="12"/>
  <c r="W35" i="12"/>
  <c r="A36" i="12"/>
  <c r="D36" i="12"/>
  <c r="N36" i="12"/>
  <c r="D37" i="12"/>
  <c r="N37" i="12"/>
  <c r="B38" i="12"/>
  <c r="C38" i="12"/>
  <c r="D38" i="12"/>
  <c r="F38" i="12"/>
  <c r="H38" i="12"/>
  <c r="J38" i="12"/>
  <c r="L38" i="12"/>
  <c r="N38" i="12"/>
  <c r="B39" i="12"/>
  <c r="C39" i="12"/>
  <c r="D39" i="12"/>
  <c r="F39" i="12"/>
  <c r="H39" i="12"/>
  <c r="J39" i="12"/>
  <c r="L39" i="12"/>
  <c r="N39" i="12"/>
  <c r="S43" i="12"/>
  <c r="S44" i="12"/>
  <c r="S45" i="12"/>
  <c r="S46" i="12"/>
  <c r="S47" i="12"/>
  <c r="S48" i="12"/>
  <c r="D81" i="12"/>
  <c r="D5" i="16"/>
  <c r="V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D7" i="16"/>
  <c r="V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8" i="16"/>
  <c r="D8" i="16"/>
  <c r="V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9" i="16"/>
  <c r="D9" i="16"/>
  <c r="V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10" i="16"/>
  <c r="D10" i="16"/>
  <c r="V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11" i="16"/>
  <c r="D11" i="16"/>
  <c r="V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12" i="16"/>
  <c r="D12" i="16"/>
  <c r="V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13" i="16"/>
  <c r="D13" i="16"/>
  <c r="V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14" i="16"/>
  <c r="D14" i="16"/>
  <c r="V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15" i="16"/>
  <c r="D15" i="16"/>
  <c r="V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16" i="16"/>
  <c r="D16" i="16"/>
  <c r="V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17" i="16"/>
  <c r="D17" i="16"/>
  <c r="V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18" i="16"/>
  <c r="D18" i="16"/>
  <c r="V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19" i="16"/>
  <c r="D19" i="16"/>
  <c r="V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20" i="16"/>
  <c r="D20" i="16"/>
  <c r="V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21" i="16"/>
  <c r="D21" i="16"/>
  <c r="V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22" i="16"/>
  <c r="D22" i="16"/>
  <c r="V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23" i="16"/>
  <c r="D23" i="16"/>
  <c r="V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24" i="16"/>
  <c r="D24" i="16"/>
  <c r="V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25" i="16"/>
  <c r="D25" i="16"/>
  <c r="V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26" i="16"/>
  <c r="D26" i="16"/>
  <c r="V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27" i="16"/>
  <c r="D27" i="16"/>
  <c r="V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28" i="16"/>
  <c r="D28" i="16"/>
  <c r="V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29" i="16"/>
  <c r="D29" i="16"/>
  <c r="V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30" i="16"/>
  <c r="D30" i="16"/>
  <c r="V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31" i="16"/>
  <c r="D31" i="16"/>
  <c r="V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32" i="16"/>
  <c r="D32" i="16"/>
  <c r="V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33" i="16"/>
  <c r="D33" i="16"/>
  <c r="V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34" i="16"/>
  <c r="D34" i="16"/>
  <c r="V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35" i="16"/>
  <c r="D35" i="16"/>
  <c r="V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36" i="16"/>
  <c r="D36" i="16"/>
  <c r="V36" i="16"/>
  <c r="D37" i="16"/>
  <c r="V37" i="16"/>
  <c r="B38" i="16"/>
  <c r="C38" i="16"/>
  <c r="D38" i="16"/>
  <c r="F38" i="16"/>
  <c r="H38" i="16"/>
  <c r="J38" i="16"/>
  <c r="L38" i="16"/>
  <c r="N38" i="16"/>
  <c r="P38" i="16"/>
  <c r="R38" i="16"/>
  <c r="T38" i="16"/>
  <c r="V38" i="16"/>
  <c r="B39" i="16"/>
  <c r="C39" i="16"/>
  <c r="D39" i="16"/>
  <c r="F39" i="16"/>
  <c r="H39" i="16"/>
  <c r="J39" i="16"/>
  <c r="L39" i="16"/>
  <c r="N39" i="16"/>
  <c r="P39" i="16"/>
  <c r="R39" i="16"/>
  <c r="T39" i="16"/>
  <c r="V39" i="16"/>
  <c r="D81" i="16"/>
  <c r="D5" i="18"/>
  <c r="V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D7" i="18"/>
  <c r="V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8" i="18"/>
  <c r="D8" i="18"/>
  <c r="V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9" i="18"/>
  <c r="D9" i="18"/>
  <c r="V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10" i="18"/>
  <c r="D10" i="18"/>
  <c r="V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11" i="18"/>
  <c r="D11" i="18"/>
  <c r="V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12" i="18"/>
  <c r="D12" i="18"/>
  <c r="V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13" i="18"/>
  <c r="D13" i="18"/>
  <c r="V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14" i="18"/>
  <c r="D14" i="18"/>
  <c r="V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15" i="18"/>
  <c r="D15" i="18"/>
  <c r="V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16" i="18"/>
  <c r="D16" i="18"/>
  <c r="V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17" i="18"/>
  <c r="D17" i="18"/>
  <c r="V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18" i="18"/>
  <c r="D18" i="18"/>
  <c r="V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19" i="18"/>
  <c r="D19" i="18"/>
  <c r="V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20" i="18"/>
  <c r="D20" i="18"/>
  <c r="V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21" i="18"/>
  <c r="D21" i="18"/>
  <c r="V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22" i="18"/>
  <c r="D22" i="18"/>
  <c r="V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23" i="18"/>
  <c r="D23" i="18"/>
  <c r="V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24" i="18"/>
  <c r="D24" i="18"/>
  <c r="V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25" i="18"/>
  <c r="D25" i="18"/>
  <c r="V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26" i="18"/>
  <c r="D26" i="18"/>
  <c r="V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27" i="18"/>
  <c r="D27" i="18"/>
  <c r="V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28" i="18"/>
  <c r="D28" i="18"/>
  <c r="V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29" i="18"/>
  <c r="D29" i="18"/>
  <c r="V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30" i="18"/>
  <c r="D30" i="18"/>
  <c r="V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31" i="18"/>
  <c r="D31" i="18"/>
  <c r="V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32" i="18"/>
  <c r="D32" i="18"/>
  <c r="V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33" i="18"/>
  <c r="D33" i="18"/>
  <c r="V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34" i="18"/>
  <c r="D34" i="18"/>
  <c r="V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35" i="18"/>
  <c r="D35" i="18"/>
  <c r="V35" i="18"/>
  <c r="D37" i="18"/>
  <c r="V37" i="18"/>
  <c r="B38" i="18"/>
  <c r="C38" i="18"/>
  <c r="D38" i="18"/>
  <c r="F38" i="18"/>
  <c r="H38" i="18"/>
  <c r="J38" i="18"/>
  <c r="L38" i="18"/>
  <c r="N38" i="18"/>
  <c r="P38" i="18"/>
  <c r="R38" i="18"/>
  <c r="T38" i="18"/>
  <c r="V38" i="18"/>
  <c r="B39" i="18"/>
  <c r="C39" i="18"/>
  <c r="D39" i="18"/>
  <c r="F39" i="18"/>
  <c r="H39" i="18"/>
  <c r="J39" i="18"/>
  <c r="L39" i="18"/>
  <c r="N39" i="18"/>
  <c r="P39" i="18"/>
  <c r="R39" i="18"/>
  <c r="T39" i="18"/>
  <c r="V39" i="18"/>
  <c r="D83" i="18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  <c r="D5" i="14"/>
  <c r="V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7" i="14"/>
  <c r="D7" i="14"/>
  <c r="V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8" i="14"/>
  <c r="D8" i="14"/>
  <c r="V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9" i="14"/>
  <c r="D9" i="14"/>
  <c r="V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10" i="14"/>
  <c r="D10" i="14"/>
  <c r="V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11" i="14"/>
  <c r="D11" i="14"/>
  <c r="V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12" i="14"/>
  <c r="D12" i="14"/>
  <c r="V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13" i="14"/>
  <c r="D13" i="14"/>
  <c r="V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14" i="14"/>
  <c r="D14" i="14"/>
  <c r="V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15" i="14"/>
  <c r="D15" i="14"/>
  <c r="V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16" i="14"/>
  <c r="D16" i="14"/>
  <c r="V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17" i="14"/>
  <c r="D17" i="14"/>
  <c r="V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18" i="14"/>
  <c r="D18" i="14"/>
  <c r="V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19" i="14"/>
  <c r="D19" i="14"/>
  <c r="V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20" i="14"/>
  <c r="D20" i="14"/>
  <c r="V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21" i="14"/>
  <c r="D21" i="14"/>
  <c r="V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22" i="14"/>
  <c r="D22" i="14"/>
  <c r="V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23" i="14"/>
  <c r="D23" i="14"/>
  <c r="V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24" i="14"/>
  <c r="D24" i="14"/>
  <c r="V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25" i="14"/>
  <c r="D25" i="14"/>
  <c r="V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26" i="14"/>
  <c r="D26" i="14"/>
  <c r="V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27" i="14"/>
  <c r="D27" i="14"/>
  <c r="V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28" i="14"/>
  <c r="D28" i="14"/>
  <c r="V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29" i="14"/>
  <c r="D29" i="14"/>
  <c r="V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30" i="14"/>
  <c r="D30" i="14"/>
  <c r="V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31" i="14"/>
  <c r="D31" i="14"/>
  <c r="V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32" i="14"/>
  <c r="D32" i="14"/>
  <c r="V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33" i="14"/>
  <c r="D33" i="14"/>
  <c r="V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34" i="14"/>
  <c r="D34" i="14"/>
  <c r="V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35" i="14"/>
  <c r="D35" i="14"/>
  <c r="V35" i="14"/>
  <c r="A36" i="14"/>
  <c r="D36" i="14"/>
  <c r="V36" i="14"/>
  <c r="D37" i="14"/>
  <c r="V37" i="14"/>
  <c r="B38" i="14"/>
  <c r="C38" i="14"/>
  <c r="D38" i="14"/>
  <c r="F38" i="14"/>
  <c r="H38" i="14"/>
  <c r="J38" i="14"/>
  <c r="L38" i="14"/>
  <c r="N38" i="14"/>
  <c r="P38" i="14"/>
  <c r="R38" i="14"/>
  <c r="T38" i="14"/>
  <c r="V38" i="14"/>
  <c r="B39" i="14"/>
  <c r="C39" i="14"/>
  <c r="D39" i="14"/>
  <c r="F39" i="14"/>
  <c r="H39" i="14"/>
  <c r="J39" i="14"/>
  <c r="L39" i="14"/>
  <c r="N39" i="14"/>
  <c r="P39" i="14"/>
  <c r="R39" i="14"/>
  <c r="T39" i="14"/>
  <c r="V39" i="14"/>
  <c r="D81" i="14"/>
  <c r="D5" i="17"/>
  <c r="V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7" i="17"/>
  <c r="D7" i="17"/>
  <c r="V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8" i="17"/>
  <c r="D8" i="17"/>
  <c r="V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9" i="17"/>
  <c r="D9" i="17"/>
  <c r="V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10" i="17"/>
  <c r="D10" i="17"/>
  <c r="V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11" i="17"/>
  <c r="D11" i="17"/>
  <c r="V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12" i="17"/>
  <c r="D12" i="17"/>
  <c r="V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13" i="17"/>
  <c r="D13" i="17"/>
  <c r="V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14" i="17"/>
  <c r="D14" i="17"/>
  <c r="V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15" i="17"/>
  <c r="D15" i="17"/>
  <c r="V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16" i="17"/>
  <c r="D16" i="17"/>
  <c r="V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17" i="17"/>
  <c r="D17" i="17"/>
  <c r="V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18" i="17"/>
  <c r="D18" i="17"/>
  <c r="V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19" i="17"/>
  <c r="D19" i="17"/>
  <c r="V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20" i="17"/>
  <c r="D20" i="17"/>
  <c r="V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21" i="17"/>
  <c r="D21" i="17"/>
  <c r="V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22" i="17"/>
  <c r="D22" i="17"/>
  <c r="V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23" i="17"/>
  <c r="D23" i="17"/>
  <c r="V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24" i="17"/>
  <c r="D24" i="17"/>
  <c r="V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25" i="17"/>
  <c r="D25" i="17"/>
  <c r="V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26" i="17"/>
  <c r="D26" i="17"/>
  <c r="V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27" i="17"/>
  <c r="D27" i="17"/>
  <c r="V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28" i="17"/>
  <c r="D28" i="17"/>
  <c r="V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29" i="17"/>
  <c r="D29" i="17"/>
  <c r="V29" i="17"/>
  <c r="X29" i="17"/>
  <c r="Y29" i="17"/>
  <c r="Z29" i="17"/>
  <c r="AA29" i="17"/>
  <c r="AB29" i="17"/>
  <c r="AC29" i="17"/>
  <c r="AD29" i="17"/>
  <c r="AE29" i="17"/>
  <c r="AF29" i="17"/>
  <c r="AG29" i="17"/>
  <c r="AH29" i="17"/>
  <c r="AI29" i="17"/>
  <c r="A30" i="17"/>
  <c r="D30" i="17"/>
  <c r="V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31" i="17"/>
  <c r="D31" i="17"/>
  <c r="V31" i="17"/>
  <c r="X31" i="17"/>
  <c r="Y31" i="17"/>
  <c r="Z31" i="17"/>
  <c r="AA31" i="17"/>
  <c r="AB31" i="17"/>
  <c r="AC31" i="17"/>
  <c r="AD31" i="17"/>
  <c r="AE31" i="17"/>
  <c r="AF31" i="17"/>
  <c r="AG31" i="17"/>
  <c r="AH31" i="17"/>
  <c r="AI31" i="17"/>
  <c r="A32" i="17"/>
  <c r="D32" i="17"/>
  <c r="V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33" i="17"/>
  <c r="D33" i="17"/>
  <c r="V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34" i="17"/>
  <c r="D34" i="17"/>
  <c r="V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35" i="17"/>
  <c r="D35" i="17"/>
  <c r="V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36" i="17"/>
  <c r="D36" i="17"/>
  <c r="V36" i="17"/>
  <c r="D37" i="17"/>
  <c r="V37" i="17"/>
  <c r="B38" i="17"/>
  <c r="C38" i="17"/>
  <c r="D38" i="17"/>
  <c r="F38" i="17"/>
  <c r="H38" i="17"/>
  <c r="J38" i="17"/>
  <c r="L38" i="17"/>
  <c r="N38" i="17"/>
  <c r="P38" i="17"/>
  <c r="R38" i="17"/>
  <c r="T38" i="17"/>
  <c r="V38" i="17"/>
  <c r="B39" i="17"/>
  <c r="C39" i="17"/>
  <c r="D39" i="17"/>
  <c r="F39" i="17"/>
  <c r="H39" i="17"/>
  <c r="J39" i="17"/>
  <c r="L39" i="17"/>
  <c r="N39" i="17"/>
  <c r="P39" i="17"/>
  <c r="R39" i="17"/>
  <c r="T39" i="17"/>
  <c r="V39" i="17"/>
  <c r="D81" i="17"/>
  <c r="D5" i="23"/>
  <c r="V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7" i="23"/>
  <c r="D7" i="23"/>
  <c r="V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8" i="23"/>
  <c r="D8" i="23"/>
  <c r="V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9" i="23"/>
  <c r="D9" i="23"/>
  <c r="V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10" i="23"/>
  <c r="D10" i="23"/>
  <c r="V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11" i="23"/>
  <c r="D11" i="23"/>
  <c r="V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12" i="23"/>
  <c r="D12" i="23"/>
  <c r="V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13" i="23"/>
  <c r="D13" i="23"/>
  <c r="V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14" i="23"/>
  <c r="D14" i="23"/>
  <c r="V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15" i="23"/>
  <c r="D15" i="23"/>
  <c r="V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16" i="23"/>
  <c r="D16" i="23"/>
  <c r="V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17" i="23"/>
  <c r="D17" i="23"/>
  <c r="V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18" i="23"/>
  <c r="D18" i="23"/>
  <c r="V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19" i="23"/>
  <c r="D19" i="23"/>
  <c r="V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20" i="23"/>
  <c r="D20" i="23"/>
  <c r="V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21" i="23"/>
  <c r="D21" i="23"/>
  <c r="V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22" i="23"/>
  <c r="D22" i="23"/>
  <c r="V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23" i="23"/>
  <c r="D23" i="23"/>
  <c r="V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24" i="23"/>
  <c r="D24" i="23"/>
  <c r="V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25" i="23"/>
  <c r="D25" i="23"/>
  <c r="V25" i="23"/>
  <c r="X25" i="23"/>
  <c r="Y25" i="23"/>
  <c r="Z25" i="23"/>
  <c r="AA25" i="23"/>
  <c r="AB25" i="23"/>
  <c r="AC25" i="23"/>
  <c r="AD25" i="23"/>
  <c r="AE25" i="23"/>
  <c r="AF25" i="23"/>
  <c r="AG25" i="23"/>
  <c r="AH25" i="23"/>
  <c r="AI25" i="23"/>
  <c r="A26" i="23"/>
  <c r="D26" i="23"/>
  <c r="V26" i="23"/>
  <c r="X26" i="23"/>
  <c r="Y26" i="23"/>
  <c r="Z26" i="23"/>
  <c r="AA26" i="23"/>
  <c r="AB26" i="23"/>
  <c r="AC26" i="23"/>
  <c r="AD26" i="23"/>
  <c r="AE26" i="23"/>
  <c r="AF26" i="23"/>
  <c r="AG26" i="23"/>
  <c r="AH26" i="23"/>
  <c r="AI26" i="23"/>
  <c r="A27" i="23"/>
  <c r="D27" i="23"/>
  <c r="V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28" i="23"/>
  <c r="D28" i="23"/>
  <c r="V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29" i="23"/>
  <c r="D29" i="23"/>
  <c r="V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30" i="23"/>
  <c r="D30" i="23"/>
  <c r="V30" i="23"/>
  <c r="X30" i="23"/>
  <c r="Y30" i="23"/>
  <c r="Z30" i="23"/>
  <c r="AA30" i="23"/>
  <c r="AB30" i="23"/>
  <c r="AC30" i="23"/>
  <c r="AD30" i="23"/>
  <c r="AE30" i="23"/>
  <c r="AF30" i="23"/>
  <c r="AG30" i="23"/>
  <c r="AH30" i="23"/>
  <c r="AI30" i="23"/>
  <c r="A31" i="23"/>
  <c r="D31" i="23"/>
  <c r="V31" i="23"/>
  <c r="X31" i="23"/>
  <c r="Y31" i="23"/>
  <c r="Z31" i="23"/>
  <c r="AA31" i="23"/>
  <c r="AB31" i="23"/>
  <c r="AC31" i="23"/>
  <c r="AD31" i="23"/>
  <c r="AE31" i="23"/>
  <c r="AF31" i="23"/>
  <c r="AG31" i="23"/>
  <c r="AH31" i="23"/>
  <c r="AI31" i="23"/>
  <c r="A32" i="23"/>
  <c r="D32" i="23"/>
  <c r="V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33" i="23"/>
  <c r="D33" i="23"/>
  <c r="V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34" i="23"/>
  <c r="D34" i="23"/>
  <c r="V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35" i="23"/>
  <c r="D35" i="23"/>
  <c r="V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/>
  <c r="D37" i="23"/>
  <c r="V37" i="23"/>
  <c r="B38" i="23"/>
  <c r="C38" i="23"/>
  <c r="D38" i="23"/>
  <c r="F38" i="23"/>
  <c r="H38" i="23"/>
  <c r="J38" i="23"/>
  <c r="L38" i="23"/>
  <c r="N38" i="23"/>
  <c r="P38" i="23"/>
  <c r="R38" i="23"/>
  <c r="T38" i="23"/>
  <c r="V38" i="23"/>
  <c r="B39" i="23"/>
  <c r="C39" i="23"/>
  <c r="D39" i="23"/>
  <c r="F39" i="23"/>
  <c r="H39" i="23"/>
  <c r="J39" i="23"/>
  <c r="L39" i="23"/>
  <c r="N39" i="23"/>
  <c r="P39" i="23"/>
  <c r="R39" i="23"/>
  <c r="T39" i="23"/>
  <c r="V39" i="23"/>
  <c r="D81" i="23"/>
  <c r="D5" i="22"/>
  <c r="V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7" i="22"/>
  <c r="D7" i="22"/>
  <c r="V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8" i="22"/>
  <c r="D8" i="22"/>
  <c r="V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9" i="22"/>
  <c r="D9" i="22"/>
  <c r="V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10" i="22"/>
  <c r="D10" i="22"/>
  <c r="V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11" i="22"/>
  <c r="D11" i="22"/>
  <c r="V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12" i="22"/>
  <c r="D12" i="22"/>
  <c r="V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13" i="22"/>
  <c r="D13" i="22"/>
  <c r="V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14" i="22"/>
  <c r="D14" i="22"/>
  <c r="V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15" i="22"/>
  <c r="D15" i="22"/>
  <c r="V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16" i="22"/>
  <c r="D16" i="22"/>
  <c r="V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17" i="22"/>
  <c r="D17" i="22"/>
  <c r="V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18" i="22"/>
  <c r="D18" i="22"/>
  <c r="V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19" i="22"/>
  <c r="D19" i="22"/>
  <c r="V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20" i="22"/>
  <c r="D20" i="22"/>
  <c r="V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21" i="22"/>
  <c r="D21" i="22"/>
  <c r="V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22" i="22"/>
  <c r="D22" i="22"/>
  <c r="V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23" i="22"/>
  <c r="D23" i="22"/>
  <c r="V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24" i="22"/>
  <c r="D24" i="22"/>
  <c r="V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25" i="22"/>
  <c r="D25" i="22"/>
  <c r="V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26" i="22"/>
  <c r="D26" i="22"/>
  <c r="V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27" i="22"/>
  <c r="D27" i="22"/>
  <c r="V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28" i="22"/>
  <c r="D28" i="22"/>
  <c r="V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29" i="22"/>
  <c r="D29" i="22"/>
  <c r="V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30" i="22"/>
  <c r="D30" i="22"/>
  <c r="V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31" i="22"/>
  <c r="D31" i="22"/>
  <c r="V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32" i="22"/>
  <c r="D32" i="22"/>
  <c r="V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33" i="22"/>
  <c r="D33" i="22"/>
  <c r="V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34" i="22"/>
  <c r="D34" i="22"/>
  <c r="V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35" i="22"/>
  <c r="D35" i="22"/>
  <c r="V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V38" i="22"/>
  <c r="B39" i="22"/>
  <c r="C39" i="22"/>
  <c r="D39" i="22"/>
  <c r="F39" i="22"/>
  <c r="H39" i="22"/>
  <c r="J39" i="22"/>
  <c r="L39" i="22"/>
  <c r="N39" i="22"/>
  <c r="P39" i="22"/>
  <c r="R39" i="22"/>
  <c r="T39" i="22"/>
  <c r="V39" i="22"/>
  <c r="B40" i="22"/>
  <c r="C40" i="22"/>
  <c r="D40" i="22"/>
  <c r="F40" i="22"/>
  <c r="H40" i="22"/>
  <c r="J40" i="22"/>
  <c r="L40" i="22"/>
  <c r="N40" i="22"/>
  <c r="P40" i="22"/>
  <c r="R40" i="22"/>
  <c r="T40" i="22"/>
  <c r="V40" i="22"/>
  <c r="D82" i="22"/>
  <c r="D5" i="21"/>
  <c r="V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7" i="21"/>
  <c r="D7" i="21"/>
  <c r="V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8" i="21"/>
  <c r="D8" i="21"/>
  <c r="V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9" i="21"/>
  <c r="D9" i="21"/>
  <c r="V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10" i="21"/>
  <c r="D10" i="21"/>
  <c r="V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11" i="21"/>
  <c r="D11" i="21"/>
  <c r="V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12" i="21"/>
  <c r="D12" i="21"/>
  <c r="V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13" i="21"/>
  <c r="D13" i="21"/>
  <c r="V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14" i="21"/>
  <c r="D14" i="21"/>
  <c r="V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15" i="21"/>
  <c r="D15" i="21"/>
  <c r="V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16" i="21"/>
  <c r="D16" i="21"/>
  <c r="V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17" i="21"/>
  <c r="D17" i="21"/>
  <c r="V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18" i="21"/>
  <c r="D18" i="21"/>
  <c r="V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19" i="21"/>
  <c r="D19" i="21"/>
  <c r="V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20" i="21"/>
  <c r="D20" i="21"/>
  <c r="V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21" i="21"/>
  <c r="D21" i="21"/>
  <c r="V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22" i="21"/>
  <c r="D22" i="21"/>
  <c r="V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23" i="21"/>
  <c r="D23" i="21"/>
  <c r="V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24" i="21"/>
  <c r="D24" i="21"/>
  <c r="V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25" i="21"/>
  <c r="D25" i="21"/>
  <c r="V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26" i="21"/>
  <c r="D26" i="21"/>
  <c r="V26" i="21"/>
  <c r="X26" i="21"/>
  <c r="Y26" i="21"/>
  <c r="Z26" i="21"/>
  <c r="AA26" i="21"/>
  <c r="AB26" i="21"/>
  <c r="AC26" i="21"/>
  <c r="AD26" i="21"/>
  <c r="AE26" i="21"/>
  <c r="AF26" i="21"/>
  <c r="AG26" i="21"/>
  <c r="AH26" i="21"/>
  <c r="AI26" i="21"/>
  <c r="A27" i="21"/>
  <c r="D27" i="21"/>
  <c r="V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28" i="21"/>
  <c r="D28" i="21"/>
  <c r="V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29" i="21"/>
  <c r="D29" i="21"/>
  <c r="V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30" i="21"/>
  <c r="D30" i="21"/>
  <c r="V30" i="21"/>
  <c r="X30" i="21"/>
  <c r="Y30" i="21"/>
  <c r="Z30" i="21"/>
  <c r="AA30" i="21"/>
  <c r="AB30" i="21"/>
  <c r="AC30" i="21"/>
  <c r="AD30" i="21"/>
  <c r="AE30" i="21"/>
  <c r="AF30" i="21"/>
  <c r="AG30" i="21"/>
  <c r="AH30" i="21"/>
  <c r="AI30" i="21"/>
  <c r="A31" i="21"/>
  <c r="D31" i="21"/>
  <c r="V31" i="21"/>
  <c r="X31" i="21"/>
  <c r="Y31" i="21"/>
  <c r="Z31" i="21"/>
  <c r="AA31" i="21"/>
  <c r="AB31" i="21"/>
  <c r="AC31" i="21"/>
  <c r="AD31" i="21"/>
  <c r="AE31" i="21"/>
  <c r="AF31" i="21"/>
  <c r="AG31" i="21"/>
  <c r="AH31" i="21"/>
  <c r="AI31" i="21"/>
  <c r="A32" i="21"/>
  <c r="D32" i="21"/>
  <c r="V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33" i="21"/>
  <c r="D33" i="21"/>
  <c r="V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34" i="21"/>
  <c r="D34" i="21"/>
  <c r="V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35" i="21"/>
  <c r="D35" i="21"/>
  <c r="V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/>
  <c r="D37" i="21"/>
  <c r="V37" i="21"/>
  <c r="B38" i="21"/>
  <c r="C38" i="21"/>
  <c r="D38" i="21"/>
  <c r="F38" i="21"/>
  <c r="H38" i="21"/>
  <c r="J38" i="21"/>
  <c r="L38" i="21"/>
  <c r="N38" i="21"/>
  <c r="P38" i="21"/>
  <c r="R38" i="21"/>
  <c r="T38" i="21"/>
  <c r="V38" i="21"/>
  <c r="B39" i="21"/>
  <c r="C39" i="21"/>
  <c r="D39" i="21"/>
  <c r="F39" i="21"/>
  <c r="H39" i="21"/>
  <c r="J39" i="21"/>
  <c r="L39" i="21"/>
  <c r="N39" i="21"/>
  <c r="P39" i="21"/>
  <c r="R39" i="21"/>
  <c r="T39" i="21"/>
  <c r="V39" i="21"/>
  <c r="D81" i="21"/>
</calcChain>
</file>

<file path=xl/sharedStrings.xml><?xml version="1.0" encoding="utf-8"?>
<sst xmlns="http://schemas.openxmlformats.org/spreadsheetml/2006/main" count="653" uniqueCount="119">
  <si>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</si>
  <si>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</si>
  <si>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</si>
  <si>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</si>
  <si>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</si>
  <si>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</si>
  <si>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</si>
  <si>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</si>
  <si>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</si>
  <si>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</si>
  <si>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</si>
  <si>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</si>
  <si>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</si>
  <si>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</si>
  <si>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</si>
  <si>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</si>
  <si>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</si>
  <si>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</si>
  <si>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</si>
  <si>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</si>
  <si>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</si>
  <si>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</si>
  <si>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</si>
  <si>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</si>
  <si>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</si>
  <si>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</si>
  <si>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</si>
  <si>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</si>
  <si>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</si>
  <si>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</si>
  <si>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</si>
  <si>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</si>
  <si>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</si>
  <si>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</si>
  <si>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</si>
  <si>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</si>
  <si>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</si>
  <si>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</si>
  <si>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</si>
  <si>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</si>
  <si>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</si>
  <si>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</si>
  <si>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</si>
  <si>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</si>
  <si>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</si>
  <si>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</si>
  <si>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</si>
  <si>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</si>
  <si>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</si>
  <si>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</si>
  <si>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</si>
  <si>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</si>
  <si>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</si>
  <si>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</si>
  <si>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</si>
  <si>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</si>
  <si>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</si>
  <si>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</si>
  <si>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</si>
  <si>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</si>
  <si>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</si>
  <si>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</si>
  <si>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</si>
  <si>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</si>
  <si>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</si>
  <si>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</si>
  <si>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</si>
  <si>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</si>
  <si>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</si>
  <si>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</si>
  <si>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</si>
  <si>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</si>
  <si>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</si>
  <si>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</si>
  <si>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</si>
  <si>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</si>
  <si>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</si>
  <si>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</si>
  <si>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</si>
  <si>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</si>
  <si>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</si>
  <si>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</si>
  <si>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</si>
  <si>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</si>
  <si>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</si>
  <si>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</si>
  <si>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</si>
  <si>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</si>
  <si>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</si>
  <si>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</si>
  <si>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</si>
  <si>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</si>
  <si>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</si>
  <si>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</si>
  <si>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</si>
  <si>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</si>
  <si>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</si>
  <si>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</si>
  <si>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</si>
  <si>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</si>
  <si>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</si>
  <si>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</si>
  <si>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</si>
  <si>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</si>
  <si>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</si>
  <si>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</si>
  <si>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</si>
  <si>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</si>
  <si>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</si>
  <si>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</si>
  <si>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</si>
  <si>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</si>
  <si>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</si>
  <si>
    <t>NOVEMBER CUMULATIVE</t>
  </si>
  <si>
    <t xml:space="preserve">NOVEMBER ONEOK IMBALANCE SUMMARY  </t>
  </si>
  <si>
    <t>POI 71410</t>
  </si>
  <si>
    <t>POI 61491</t>
  </si>
  <si>
    <t xml:space="preserve">DECEMBER ONEOK IMBALANCE SUMMARY  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</si>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</sst>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8" fillId="0" borderId="0" xfId="0" applyNumberFormat="1" applyFont="1" applyFill="1" applyBorder="1"/>
    <xf numFmtId="38" fontId="18" fillId="6" borderId="1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Jan.2002!$AB$4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Jan.2002!$AB$5:$AB$34</c:f>
              <c:numCache>
                <c:formatCode>#,##0_);\(#,##0\)</c:formatCode>
                <c:ptCount val="30"/>
                <c:pt idx="0">
                  <c:v>2693</c:v>
                </c:pt>
                <c:pt idx="1">
                  <c:v>4548</c:v>
                </c:pt>
                <c:pt idx="2">
                  <c:v>14489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-1213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2244</c:v>
                </c:pt>
                <c:pt idx="13">
                  <c:v>-459</c:v>
                </c:pt>
                <c:pt idx="14">
                  <c:v>11385</c:v>
                </c:pt>
                <c:pt idx="15">
                  <c:v>-4097</c:v>
                </c:pt>
                <c:pt idx="16">
                  <c:v>-23844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6-4C85-8C24-4B9E6886E648}"/>
            </c:ext>
          </c:extLst>
        </c:ser>
        <c:ser>
          <c:idx val="1"/>
          <c:order val="1"/>
          <c:tx>
            <c:strRef>
              <c:f>Jan.2002!$AC$4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Jan.2002!$AC$5:$AC$34</c:f>
              <c:numCache>
                <c:formatCode>#,##0_);\(#,##0\)</c:formatCode>
                <c:ptCount val="30"/>
                <c:pt idx="0">
                  <c:v>-444</c:v>
                </c:pt>
                <c:pt idx="1">
                  <c:v>-1927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-439</c:v>
                </c:pt>
                <c:pt idx="15">
                  <c:v>-1548</c:v>
                </c:pt>
                <c:pt idx="16">
                  <c:v>2834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6-4C85-8C24-4B9E6886E648}"/>
            </c:ext>
          </c:extLst>
        </c:ser>
        <c:ser>
          <c:idx val="2"/>
          <c:order val="2"/>
          <c:tx>
            <c:strRef>
              <c:f>Jan.2002!$AD$4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6-4C85-8C24-4B9E6886E648}"/>
            </c:ext>
          </c:extLst>
        </c:ser>
        <c:ser>
          <c:idx val="3"/>
          <c:order val="3"/>
          <c:tx>
            <c:strRef>
              <c:f>Jan.2002!$AE$4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36-4C85-8C24-4B9E6886E648}"/>
            </c:ext>
          </c:extLst>
        </c:ser>
        <c:ser>
          <c:idx val="4"/>
          <c:order val="4"/>
          <c:tx>
            <c:strRef>
              <c:f>Jan.2002!$AF$4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Jan.2002!$AF$5:$AF$34</c:f>
              <c:numCache>
                <c:formatCode>#,##0_);\(#,##0\)</c:formatCode>
                <c:ptCount val="30"/>
                <c:pt idx="0">
                  <c:v>-10</c:v>
                </c:pt>
                <c:pt idx="1">
                  <c:v>-32</c:v>
                </c:pt>
                <c:pt idx="2">
                  <c:v>-4</c:v>
                </c:pt>
                <c:pt idx="3">
                  <c:v>-8</c:v>
                </c:pt>
                <c:pt idx="4">
                  <c:v>-158</c:v>
                </c:pt>
                <c:pt idx="5">
                  <c:v>-11</c:v>
                </c:pt>
                <c:pt idx="6">
                  <c:v>-6</c:v>
                </c:pt>
                <c:pt idx="7">
                  <c:v>-302</c:v>
                </c:pt>
                <c:pt idx="8">
                  <c:v>14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36-4C85-8C24-4B9E6886E648}"/>
            </c:ext>
          </c:extLst>
        </c:ser>
        <c:ser>
          <c:idx val="5"/>
          <c:order val="5"/>
          <c:tx>
            <c:strRef>
              <c:f>Jan.2002!$AG$4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36-4C85-8C24-4B9E6886E648}"/>
            </c:ext>
          </c:extLst>
        </c:ser>
        <c:ser>
          <c:idx val="6"/>
          <c:order val="6"/>
          <c:tx>
            <c:strRef>
              <c:f>Jan.2002!$AH$4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36-4C85-8C24-4B9E6886E648}"/>
            </c:ext>
          </c:extLst>
        </c:ser>
        <c:ser>
          <c:idx val="7"/>
          <c:order val="7"/>
          <c:tx>
            <c:strRef>
              <c:f>Jan.2002!$AI$4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Jan.2002!$AI$5:$AI$34</c:f>
              <c:numCache>
                <c:formatCode>#,##0_);[Red]\(#,##0\)</c:formatCode>
                <c:ptCount val="30"/>
                <c:pt idx="0">
                  <c:v>111</c:v>
                </c:pt>
                <c:pt idx="1">
                  <c:v>143</c:v>
                </c:pt>
                <c:pt idx="2">
                  <c:v>241</c:v>
                </c:pt>
                <c:pt idx="3">
                  <c:v>856</c:v>
                </c:pt>
                <c:pt idx="4">
                  <c:v>-406</c:v>
                </c:pt>
                <c:pt idx="5">
                  <c:v>467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36-4C85-8C24-4B9E6886E648}"/>
            </c:ext>
          </c:extLst>
        </c:ser>
        <c:ser>
          <c:idx val="8"/>
          <c:order val="8"/>
          <c:tx>
            <c:strRef>
              <c:f>Jan.2002!$AJ$4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636-4C85-8C24-4B9E6886E648}"/>
            </c:ext>
          </c:extLst>
        </c:ser>
        <c:ser>
          <c:idx val="9"/>
          <c:order val="9"/>
          <c:tx>
            <c:strRef>
              <c:f>Jan.2002!$AK$4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105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636-4C85-8C24-4B9E6886E648}"/>
            </c:ext>
          </c:extLst>
        </c:ser>
        <c:ser>
          <c:idx val="10"/>
          <c:order val="10"/>
          <c:tx>
            <c:strRef>
              <c:f>Jan.2002!$AL$4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Jan.2002!$AL$5:$AL$34</c:f>
              <c:numCache>
                <c:formatCode>#,##0_);[Red]\(#,##0\)</c:formatCode>
                <c:ptCount val="30"/>
                <c:pt idx="0">
                  <c:v>509</c:v>
                </c:pt>
                <c:pt idx="1">
                  <c:v>291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-70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636-4C85-8C24-4B9E6886E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68312"/>
        <c:axId val="1"/>
      </c:lineChart>
      <c:dateAx>
        <c:axId val="1909683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968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3-4325-B42D-221E44D69AC4}"/>
            </c:ext>
          </c:extLst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3-4325-B42D-221E44D69AC4}"/>
            </c:ext>
          </c:extLst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43-4325-B42D-221E44D69AC4}"/>
            </c:ext>
          </c:extLst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43-4325-B42D-221E44D69AC4}"/>
            </c:ext>
          </c:extLst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43-4325-B42D-221E44D69AC4}"/>
            </c:ext>
          </c:extLst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43-4325-B42D-221E44D69AC4}"/>
            </c:ext>
          </c:extLst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43-4325-B42D-221E44D69AC4}"/>
            </c:ext>
          </c:extLst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43-4325-B42D-221E44D69AC4}"/>
            </c:ext>
          </c:extLst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43-4325-B42D-221E44D69AC4}"/>
            </c:ext>
          </c:extLst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43-4325-B42D-221E44D69AC4}"/>
            </c:ext>
          </c:extLst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43-4325-B42D-221E44D69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74344"/>
        <c:axId val="1"/>
      </c:lineChart>
      <c:dateAx>
        <c:axId val="1632743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274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10030</c:v>
                </c:pt>
                <c:pt idx="17">
                  <c:v>7533</c:v>
                </c:pt>
                <c:pt idx="18">
                  <c:v>2993</c:v>
                </c:pt>
                <c:pt idx="19">
                  <c:v>5120</c:v>
                </c:pt>
                <c:pt idx="20">
                  <c:v>3191</c:v>
                </c:pt>
                <c:pt idx="21">
                  <c:v>10294</c:v>
                </c:pt>
                <c:pt idx="22">
                  <c:v>4557</c:v>
                </c:pt>
                <c:pt idx="23">
                  <c:v>8305</c:v>
                </c:pt>
                <c:pt idx="24">
                  <c:v>604</c:v>
                </c:pt>
                <c:pt idx="25">
                  <c:v>-7801</c:v>
                </c:pt>
                <c:pt idx="26">
                  <c:v>2713</c:v>
                </c:pt>
                <c:pt idx="27">
                  <c:v>-6292</c:v>
                </c:pt>
                <c:pt idx="28">
                  <c:v>1595</c:v>
                </c:pt>
                <c:pt idx="29">
                  <c:v>-15719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7-4755-B5EE-9FE296EBCA72}"/>
            </c:ext>
          </c:extLst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116</c:v>
                </c:pt>
                <c:pt idx="17">
                  <c:v>-119</c:v>
                </c:pt>
                <c:pt idx="18">
                  <c:v>-2813</c:v>
                </c:pt>
                <c:pt idx="19">
                  <c:v>-4218</c:v>
                </c:pt>
                <c:pt idx="20">
                  <c:v>-4399</c:v>
                </c:pt>
                <c:pt idx="21">
                  <c:v>-630</c:v>
                </c:pt>
                <c:pt idx="22">
                  <c:v>695</c:v>
                </c:pt>
                <c:pt idx="23">
                  <c:v>738</c:v>
                </c:pt>
                <c:pt idx="24">
                  <c:v>206</c:v>
                </c:pt>
                <c:pt idx="25">
                  <c:v>-3817</c:v>
                </c:pt>
                <c:pt idx="26">
                  <c:v>-1546</c:v>
                </c:pt>
                <c:pt idx="27">
                  <c:v>-4589</c:v>
                </c:pt>
                <c:pt idx="28">
                  <c:v>-575</c:v>
                </c:pt>
                <c:pt idx="29">
                  <c:v>-1289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7-4755-B5EE-9FE296EBCA72}"/>
            </c:ext>
          </c:extLst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6952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7-4755-B5EE-9FE296EBCA72}"/>
            </c:ext>
          </c:extLst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B7-4755-B5EE-9FE296EBCA72}"/>
            </c:ext>
          </c:extLst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231</c:v>
                </c:pt>
                <c:pt idx="17">
                  <c:v>234</c:v>
                </c:pt>
                <c:pt idx="18">
                  <c:v>231</c:v>
                </c:pt>
                <c:pt idx="19">
                  <c:v>232</c:v>
                </c:pt>
                <c:pt idx="20">
                  <c:v>231</c:v>
                </c:pt>
                <c:pt idx="21">
                  <c:v>-38</c:v>
                </c:pt>
                <c:pt idx="22">
                  <c:v>-36</c:v>
                </c:pt>
                <c:pt idx="23">
                  <c:v>-37</c:v>
                </c:pt>
                <c:pt idx="24">
                  <c:v>-37</c:v>
                </c:pt>
                <c:pt idx="25">
                  <c:v>-37</c:v>
                </c:pt>
                <c:pt idx="26">
                  <c:v>-5</c:v>
                </c:pt>
                <c:pt idx="27">
                  <c:v>-37</c:v>
                </c:pt>
                <c:pt idx="28">
                  <c:v>-38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B7-4755-B5EE-9FE296EBCA72}"/>
            </c:ext>
          </c:extLst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2</c:v>
                </c:pt>
                <c:pt idx="17">
                  <c:v>31</c:v>
                </c:pt>
                <c:pt idx="18">
                  <c:v>4</c:v>
                </c:pt>
                <c:pt idx="19">
                  <c:v>-35</c:v>
                </c:pt>
                <c:pt idx="20">
                  <c:v>-22</c:v>
                </c:pt>
                <c:pt idx="21">
                  <c:v>-16</c:v>
                </c:pt>
                <c:pt idx="22">
                  <c:v>-23</c:v>
                </c:pt>
                <c:pt idx="23">
                  <c:v>-27</c:v>
                </c:pt>
                <c:pt idx="24">
                  <c:v>-726</c:v>
                </c:pt>
                <c:pt idx="25">
                  <c:v>-14</c:v>
                </c:pt>
                <c:pt idx="26">
                  <c:v>-16</c:v>
                </c:pt>
                <c:pt idx="27">
                  <c:v>-36</c:v>
                </c:pt>
                <c:pt idx="28">
                  <c:v>-54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B7-4755-B5EE-9FE296EBCA72}"/>
            </c:ext>
          </c:extLst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B7-4755-B5EE-9FE296EBCA72}"/>
            </c:ext>
          </c:extLst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486</c:v>
                </c:pt>
                <c:pt idx="17">
                  <c:v>-637</c:v>
                </c:pt>
                <c:pt idx="18">
                  <c:v>-389</c:v>
                </c:pt>
                <c:pt idx="19">
                  <c:v>-284</c:v>
                </c:pt>
                <c:pt idx="20">
                  <c:v>-258</c:v>
                </c:pt>
                <c:pt idx="21">
                  <c:v>-133</c:v>
                </c:pt>
                <c:pt idx="22">
                  <c:v>-39</c:v>
                </c:pt>
                <c:pt idx="23">
                  <c:v>-314</c:v>
                </c:pt>
                <c:pt idx="24">
                  <c:v>-397</c:v>
                </c:pt>
                <c:pt idx="25">
                  <c:v>-598</c:v>
                </c:pt>
                <c:pt idx="26">
                  <c:v>-851</c:v>
                </c:pt>
                <c:pt idx="27">
                  <c:v>-1047</c:v>
                </c:pt>
                <c:pt idx="28">
                  <c:v>-977</c:v>
                </c:pt>
                <c:pt idx="29">
                  <c:v>-2839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B7-4755-B5EE-9FE296EBCA72}"/>
            </c:ext>
          </c:extLst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-157</c:v>
                </c:pt>
                <c:pt idx="17">
                  <c:v>-51</c:v>
                </c:pt>
                <c:pt idx="18">
                  <c:v>-82</c:v>
                </c:pt>
                <c:pt idx="19">
                  <c:v>-12</c:v>
                </c:pt>
                <c:pt idx="20">
                  <c:v>-175</c:v>
                </c:pt>
                <c:pt idx="21">
                  <c:v>-125</c:v>
                </c:pt>
                <c:pt idx="22">
                  <c:v>-34</c:v>
                </c:pt>
                <c:pt idx="23">
                  <c:v>34</c:v>
                </c:pt>
                <c:pt idx="24">
                  <c:v>-140</c:v>
                </c:pt>
                <c:pt idx="25">
                  <c:v>-430</c:v>
                </c:pt>
                <c:pt idx="26">
                  <c:v>-298</c:v>
                </c:pt>
                <c:pt idx="27">
                  <c:v>-290</c:v>
                </c:pt>
                <c:pt idx="28">
                  <c:v>-390</c:v>
                </c:pt>
                <c:pt idx="29">
                  <c:v>-186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B7-4755-B5EE-9FE296EBCA72}"/>
            </c:ext>
          </c:extLst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-250</c:v>
                </c:pt>
                <c:pt idx="17">
                  <c:v>-296</c:v>
                </c:pt>
                <c:pt idx="18">
                  <c:v>-177</c:v>
                </c:pt>
                <c:pt idx="19">
                  <c:v>-199</c:v>
                </c:pt>
                <c:pt idx="20">
                  <c:v>-200</c:v>
                </c:pt>
                <c:pt idx="21">
                  <c:v>-173</c:v>
                </c:pt>
                <c:pt idx="22">
                  <c:v>-197</c:v>
                </c:pt>
                <c:pt idx="23">
                  <c:v>-211</c:v>
                </c:pt>
                <c:pt idx="24">
                  <c:v>-407</c:v>
                </c:pt>
                <c:pt idx="25">
                  <c:v>-268</c:v>
                </c:pt>
                <c:pt idx="26">
                  <c:v>-205</c:v>
                </c:pt>
                <c:pt idx="27">
                  <c:v>-320</c:v>
                </c:pt>
                <c:pt idx="28">
                  <c:v>-288</c:v>
                </c:pt>
                <c:pt idx="29">
                  <c:v>-309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B7-4755-B5EE-9FE296EBCA72}"/>
            </c:ext>
          </c:extLst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-659</c:v>
                </c:pt>
                <c:pt idx="17">
                  <c:v>132</c:v>
                </c:pt>
                <c:pt idx="18">
                  <c:v>575</c:v>
                </c:pt>
                <c:pt idx="19">
                  <c:v>507</c:v>
                </c:pt>
                <c:pt idx="20">
                  <c:v>-441</c:v>
                </c:pt>
                <c:pt idx="21">
                  <c:v>-459</c:v>
                </c:pt>
                <c:pt idx="22">
                  <c:v>-402</c:v>
                </c:pt>
                <c:pt idx="23">
                  <c:v>-1996</c:v>
                </c:pt>
                <c:pt idx="24">
                  <c:v>-1067</c:v>
                </c:pt>
                <c:pt idx="25">
                  <c:v>106</c:v>
                </c:pt>
                <c:pt idx="26">
                  <c:v>-781</c:v>
                </c:pt>
                <c:pt idx="27">
                  <c:v>-1106</c:v>
                </c:pt>
                <c:pt idx="28">
                  <c:v>286</c:v>
                </c:pt>
                <c:pt idx="2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9B7-4755-B5EE-9FE296EBC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80248"/>
        <c:axId val="1"/>
      </c:lineChart>
      <c:dateAx>
        <c:axId val="1632802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280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16461</c:v>
                </c:pt>
                <c:pt idx="1">
                  <c:v>5496</c:v>
                </c:pt>
                <c:pt idx="2">
                  <c:v>-78</c:v>
                </c:pt>
                <c:pt idx="3">
                  <c:v>-1438</c:v>
                </c:pt>
                <c:pt idx="4">
                  <c:v>1826</c:v>
                </c:pt>
                <c:pt idx="5">
                  <c:v>-3186</c:v>
                </c:pt>
                <c:pt idx="6">
                  <c:v>-1987</c:v>
                </c:pt>
                <c:pt idx="7">
                  <c:v>-2731</c:v>
                </c:pt>
                <c:pt idx="8">
                  <c:v>1832</c:v>
                </c:pt>
                <c:pt idx="9">
                  <c:v>-2631</c:v>
                </c:pt>
                <c:pt idx="10">
                  <c:v>657</c:v>
                </c:pt>
                <c:pt idx="11">
                  <c:v>-2444</c:v>
                </c:pt>
                <c:pt idx="12">
                  <c:v>-5379</c:v>
                </c:pt>
                <c:pt idx="13">
                  <c:v>5178</c:v>
                </c:pt>
                <c:pt idx="14">
                  <c:v>-7481</c:v>
                </c:pt>
                <c:pt idx="15">
                  <c:v>6775</c:v>
                </c:pt>
                <c:pt idx="16">
                  <c:v>-560</c:v>
                </c:pt>
                <c:pt idx="17">
                  <c:v>-2380</c:v>
                </c:pt>
                <c:pt idx="18">
                  <c:v>4711</c:v>
                </c:pt>
                <c:pt idx="19">
                  <c:v>-328</c:v>
                </c:pt>
                <c:pt idx="20">
                  <c:v>-2726</c:v>
                </c:pt>
                <c:pt idx="21">
                  <c:v>1678</c:v>
                </c:pt>
                <c:pt idx="22">
                  <c:v>-6300</c:v>
                </c:pt>
                <c:pt idx="23">
                  <c:v>-10397</c:v>
                </c:pt>
                <c:pt idx="24">
                  <c:v>-17008</c:v>
                </c:pt>
                <c:pt idx="25">
                  <c:v>-9969</c:v>
                </c:pt>
                <c:pt idx="26">
                  <c:v>-14468</c:v>
                </c:pt>
                <c:pt idx="27">
                  <c:v>-6316</c:v>
                </c:pt>
                <c:pt idx="28">
                  <c:v>-1362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6B-4660-B17E-EF770FE39FE1}"/>
            </c:ext>
          </c:extLst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4220</c:v>
                </c:pt>
                <c:pt idx="1">
                  <c:v>2503</c:v>
                </c:pt>
                <c:pt idx="2">
                  <c:v>1747</c:v>
                </c:pt>
                <c:pt idx="3">
                  <c:v>1289</c:v>
                </c:pt>
                <c:pt idx="4">
                  <c:v>3314</c:v>
                </c:pt>
                <c:pt idx="5">
                  <c:v>2200</c:v>
                </c:pt>
                <c:pt idx="6">
                  <c:v>2399</c:v>
                </c:pt>
                <c:pt idx="7">
                  <c:v>6488</c:v>
                </c:pt>
                <c:pt idx="8">
                  <c:v>1893</c:v>
                </c:pt>
                <c:pt idx="9">
                  <c:v>2850</c:v>
                </c:pt>
                <c:pt idx="10">
                  <c:v>713</c:v>
                </c:pt>
                <c:pt idx="11">
                  <c:v>400</c:v>
                </c:pt>
                <c:pt idx="12">
                  <c:v>4022</c:v>
                </c:pt>
                <c:pt idx="13">
                  <c:v>10665</c:v>
                </c:pt>
                <c:pt idx="14">
                  <c:v>4808</c:v>
                </c:pt>
                <c:pt idx="15">
                  <c:v>6480</c:v>
                </c:pt>
                <c:pt idx="16">
                  <c:v>3032</c:v>
                </c:pt>
                <c:pt idx="17">
                  <c:v>1403</c:v>
                </c:pt>
                <c:pt idx="18">
                  <c:v>4278</c:v>
                </c:pt>
                <c:pt idx="19">
                  <c:v>2862</c:v>
                </c:pt>
                <c:pt idx="20">
                  <c:v>1652</c:v>
                </c:pt>
                <c:pt idx="21">
                  <c:v>4040</c:v>
                </c:pt>
                <c:pt idx="22">
                  <c:v>-1979</c:v>
                </c:pt>
                <c:pt idx="23">
                  <c:v>-195</c:v>
                </c:pt>
                <c:pt idx="24">
                  <c:v>-368</c:v>
                </c:pt>
                <c:pt idx="25">
                  <c:v>899</c:v>
                </c:pt>
                <c:pt idx="26">
                  <c:v>1076</c:v>
                </c:pt>
                <c:pt idx="27">
                  <c:v>-308</c:v>
                </c:pt>
                <c:pt idx="28">
                  <c:v>331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6B-4660-B17E-EF770FE39FE1}"/>
            </c:ext>
          </c:extLst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6B-4660-B17E-EF770FE39FE1}"/>
            </c:ext>
          </c:extLst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6B-4660-B17E-EF770FE39FE1}"/>
            </c:ext>
          </c:extLst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-21</c:v>
                </c:pt>
                <c:pt idx="1">
                  <c:v>-12</c:v>
                </c:pt>
                <c:pt idx="2">
                  <c:v>-11</c:v>
                </c:pt>
                <c:pt idx="3">
                  <c:v>-11</c:v>
                </c:pt>
                <c:pt idx="4">
                  <c:v>-11</c:v>
                </c:pt>
                <c:pt idx="5">
                  <c:v>-12</c:v>
                </c:pt>
                <c:pt idx="6">
                  <c:v>-330</c:v>
                </c:pt>
                <c:pt idx="7">
                  <c:v>-11</c:v>
                </c:pt>
                <c:pt idx="8">
                  <c:v>-11</c:v>
                </c:pt>
                <c:pt idx="9">
                  <c:v>-11</c:v>
                </c:pt>
                <c:pt idx="10">
                  <c:v>-12</c:v>
                </c:pt>
                <c:pt idx="11">
                  <c:v>-11</c:v>
                </c:pt>
                <c:pt idx="12">
                  <c:v>-42</c:v>
                </c:pt>
                <c:pt idx="13">
                  <c:v>-31</c:v>
                </c:pt>
                <c:pt idx="14">
                  <c:v>-16</c:v>
                </c:pt>
                <c:pt idx="15">
                  <c:v>-11</c:v>
                </c:pt>
                <c:pt idx="16">
                  <c:v>-11</c:v>
                </c:pt>
                <c:pt idx="17">
                  <c:v>-11</c:v>
                </c:pt>
                <c:pt idx="18">
                  <c:v>-11</c:v>
                </c:pt>
                <c:pt idx="19">
                  <c:v>-62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-47</c:v>
                </c:pt>
                <c:pt idx="28">
                  <c:v>-8</c:v>
                </c:pt>
                <c:pt idx="29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6B-4660-B17E-EF770FE39FE1}"/>
            </c:ext>
          </c:extLst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-18</c:v>
                </c:pt>
                <c:pt idx="1">
                  <c:v>19</c:v>
                </c:pt>
                <c:pt idx="2">
                  <c:v>10</c:v>
                </c:pt>
                <c:pt idx="3">
                  <c:v>2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2</c:v>
                </c:pt>
                <c:pt idx="8">
                  <c:v>-15</c:v>
                </c:pt>
                <c:pt idx="9">
                  <c:v>-7</c:v>
                </c:pt>
                <c:pt idx="10">
                  <c:v>-15</c:v>
                </c:pt>
                <c:pt idx="11">
                  <c:v>-12</c:v>
                </c:pt>
                <c:pt idx="12">
                  <c:v>-13</c:v>
                </c:pt>
                <c:pt idx="13">
                  <c:v>35</c:v>
                </c:pt>
                <c:pt idx="14">
                  <c:v>28</c:v>
                </c:pt>
                <c:pt idx="15">
                  <c:v>23</c:v>
                </c:pt>
                <c:pt idx="16">
                  <c:v>31</c:v>
                </c:pt>
                <c:pt idx="17">
                  <c:v>24</c:v>
                </c:pt>
                <c:pt idx="18">
                  <c:v>51</c:v>
                </c:pt>
                <c:pt idx="19">
                  <c:v>7</c:v>
                </c:pt>
                <c:pt idx="20">
                  <c:v>98</c:v>
                </c:pt>
                <c:pt idx="21">
                  <c:v>106</c:v>
                </c:pt>
                <c:pt idx="22">
                  <c:v>87</c:v>
                </c:pt>
                <c:pt idx="23">
                  <c:v>63</c:v>
                </c:pt>
                <c:pt idx="24">
                  <c:v>39</c:v>
                </c:pt>
                <c:pt idx="25">
                  <c:v>-25</c:v>
                </c:pt>
                <c:pt idx="26">
                  <c:v>-66</c:v>
                </c:pt>
                <c:pt idx="27">
                  <c:v>-60</c:v>
                </c:pt>
                <c:pt idx="28">
                  <c:v>-66</c:v>
                </c:pt>
                <c:pt idx="2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6B-4660-B17E-EF770FE39FE1}"/>
            </c:ext>
          </c:extLst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6B-4660-B17E-EF770FE39FE1}"/>
            </c:ext>
          </c:extLst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-496</c:v>
                </c:pt>
                <c:pt idx="1">
                  <c:v>-379</c:v>
                </c:pt>
                <c:pt idx="2">
                  <c:v>-538</c:v>
                </c:pt>
                <c:pt idx="3">
                  <c:v>-781</c:v>
                </c:pt>
                <c:pt idx="4">
                  <c:v>-749</c:v>
                </c:pt>
                <c:pt idx="5">
                  <c:v>-842</c:v>
                </c:pt>
                <c:pt idx="6">
                  <c:v>-595</c:v>
                </c:pt>
                <c:pt idx="7">
                  <c:v>-267</c:v>
                </c:pt>
                <c:pt idx="8">
                  <c:v>688</c:v>
                </c:pt>
                <c:pt idx="9">
                  <c:v>676</c:v>
                </c:pt>
                <c:pt idx="10">
                  <c:v>255</c:v>
                </c:pt>
                <c:pt idx="11">
                  <c:v>142</c:v>
                </c:pt>
                <c:pt idx="12">
                  <c:v>346</c:v>
                </c:pt>
                <c:pt idx="13">
                  <c:v>294</c:v>
                </c:pt>
                <c:pt idx="14">
                  <c:v>260</c:v>
                </c:pt>
                <c:pt idx="15">
                  <c:v>493</c:v>
                </c:pt>
                <c:pt idx="16">
                  <c:v>462</c:v>
                </c:pt>
                <c:pt idx="17">
                  <c:v>336</c:v>
                </c:pt>
                <c:pt idx="18">
                  <c:v>128</c:v>
                </c:pt>
                <c:pt idx="19">
                  <c:v>217</c:v>
                </c:pt>
                <c:pt idx="20">
                  <c:v>118</c:v>
                </c:pt>
                <c:pt idx="21">
                  <c:v>107</c:v>
                </c:pt>
                <c:pt idx="22">
                  <c:v>-37</c:v>
                </c:pt>
                <c:pt idx="23">
                  <c:v>-173</c:v>
                </c:pt>
                <c:pt idx="24">
                  <c:v>-293</c:v>
                </c:pt>
                <c:pt idx="25">
                  <c:v>-211</c:v>
                </c:pt>
                <c:pt idx="26">
                  <c:v>-783</c:v>
                </c:pt>
                <c:pt idx="27">
                  <c:v>-1461</c:v>
                </c:pt>
                <c:pt idx="28">
                  <c:v>-1027</c:v>
                </c:pt>
                <c:pt idx="29">
                  <c:v>-576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6B-4660-B17E-EF770FE39FE1}"/>
            </c:ext>
          </c:extLst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-97</c:v>
                </c:pt>
                <c:pt idx="1">
                  <c:v>-14</c:v>
                </c:pt>
                <c:pt idx="2">
                  <c:v>-105</c:v>
                </c:pt>
                <c:pt idx="3">
                  <c:v>-169</c:v>
                </c:pt>
                <c:pt idx="4">
                  <c:v>31</c:v>
                </c:pt>
                <c:pt idx="5">
                  <c:v>158</c:v>
                </c:pt>
                <c:pt idx="6">
                  <c:v>121</c:v>
                </c:pt>
                <c:pt idx="7">
                  <c:v>138</c:v>
                </c:pt>
                <c:pt idx="8">
                  <c:v>109</c:v>
                </c:pt>
                <c:pt idx="9">
                  <c:v>144</c:v>
                </c:pt>
                <c:pt idx="10">
                  <c:v>99</c:v>
                </c:pt>
                <c:pt idx="11">
                  <c:v>64</c:v>
                </c:pt>
                <c:pt idx="12">
                  <c:v>50</c:v>
                </c:pt>
                <c:pt idx="13">
                  <c:v>71</c:v>
                </c:pt>
                <c:pt idx="14">
                  <c:v>35</c:v>
                </c:pt>
                <c:pt idx="15">
                  <c:v>46</c:v>
                </c:pt>
                <c:pt idx="16">
                  <c:v>28</c:v>
                </c:pt>
                <c:pt idx="17">
                  <c:v>62</c:v>
                </c:pt>
                <c:pt idx="18">
                  <c:v>45</c:v>
                </c:pt>
                <c:pt idx="19">
                  <c:v>-206</c:v>
                </c:pt>
                <c:pt idx="20">
                  <c:v>13</c:v>
                </c:pt>
                <c:pt idx="21">
                  <c:v>41</c:v>
                </c:pt>
                <c:pt idx="22">
                  <c:v>43</c:v>
                </c:pt>
                <c:pt idx="23">
                  <c:v>41</c:v>
                </c:pt>
                <c:pt idx="24">
                  <c:v>41</c:v>
                </c:pt>
                <c:pt idx="25">
                  <c:v>-47</c:v>
                </c:pt>
                <c:pt idx="26">
                  <c:v>-351</c:v>
                </c:pt>
                <c:pt idx="27">
                  <c:v>-202</c:v>
                </c:pt>
                <c:pt idx="28">
                  <c:v>132</c:v>
                </c:pt>
                <c:pt idx="2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6B-4660-B17E-EF770FE39FE1}"/>
            </c:ext>
          </c:extLst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-263</c:v>
                </c:pt>
                <c:pt idx="1">
                  <c:v>-253</c:v>
                </c:pt>
                <c:pt idx="2">
                  <c:v>-257</c:v>
                </c:pt>
                <c:pt idx="3">
                  <c:v>-270</c:v>
                </c:pt>
                <c:pt idx="4">
                  <c:v>-316</c:v>
                </c:pt>
                <c:pt idx="5">
                  <c:v>-213</c:v>
                </c:pt>
                <c:pt idx="6">
                  <c:v>-394</c:v>
                </c:pt>
                <c:pt idx="7">
                  <c:v>-278</c:v>
                </c:pt>
                <c:pt idx="8">
                  <c:v>-231</c:v>
                </c:pt>
                <c:pt idx="9">
                  <c:v>-322</c:v>
                </c:pt>
                <c:pt idx="10">
                  <c:v>-309</c:v>
                </c:pt>
                <c:pt idx="11">
                  <c:v>-294</c:v>
                </c:pt>
                <c:pt idx="12">
                  <c:v>-245</c:v>
                </c:pt>
                <c:pt idx="13">
                  <c:v>-296</c:v>
                </c:pt>
                <c:pt idx="14">
                  <c:v>-303</c:v>
                </c:pt>
                <c:pt idx="15">
                  <c:v>-283</c:v>
                </c:pt>
                <c:pt idx="16">
                  <c:v>-263</c:v>
                </c:pt>
                <c:pt idx="17">
                  <c:v>-295</c:v>
                </c:pt>
                <c:pt idx="18">
                  <c:v>-314</c:v>
                </c:pt>
                <c:pt idx="19">
                  <c:v>-438</c:v>
                </c:pt>
                <c:pt idx="20">
                  <c:v>-437</c:v>
                </c:pt>
                <c:pt idx="21">
                  <c:v>-386</c:v>
                </c:pt>
                <c:pt idx="22">
                  <c:v>-397</c:v>
                </c:pt>
                <c:pt idx="23">
                  <c:v>-390</c:v>
                </c:pt>
                <c:pt idx="24">
                  <c:v>-352</c:v>
                </c:pt>
                <c:pt idx="25">
                  <c:v>-393</c:v>
                </c:pt>
                <c:pt idx="26">
                  <c:v>-558</c:v>
                </c:pt>
                <c:pt idx="27">
                  <c:v>-553</c:v>
                </c:pt>
                <c:pt idx="28">
                  <c:v>230</c:v>
                </c:pt>
                <c:pt idx="29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46B-4660-B17E-EF770FE39FE1}"/>
            </c:ext>
          </c:extLst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429</c:v>
                </c:pt>
                <c:pt idx="1">
                  <c:v>369</c:v>
                </c:pt>
                <c:pt idx="2">
                  <c:v>470</c:v>
                </c:pt>
                <c:pt idx="3">
                  <c:v>-1400</c:v>
                </c:pt>
                <c:pt idx="4">
                  <c:v>629</c:v>
                </c:pt>
                <c:pt idx="5">
                  <c:v>-488</c:v>
                </c:pt>
                <c:pt idx="6">
                  <c:v>-279</c:v>
                </c:pt>
                <c:pt idx="7">
                  <c:v>-113</c:v>
                </c:pt>
                <c:pt idx="8">
                  <c:v>-183</c:v>
                </c:pt>
                <c:pt idx="9">
                  <c:v>-131</c:v>
                </c:pt>
                <c:pt idx="10">
                  <c:v>-113</c:v>
                </c:pt>
                <c:pt idx="11">
                  <c:v>-100</c:v>
                </c:pt>
                <c:pt idx="12">
                  <c:v>-221</c:v>
                </c:pt>
                <c:pt idx="13">
                  <c:v>-527</c:v>
                </c:pt>
                <c:pt idx="14">
                  <c:v>-502</c:v>
                </c:pt>
                <c:pt idx="15">
                  <c:v>-330</c:v>
                </c:pt>
                <c:pt idx="16">
                  <c:v>-350</c:v>
                </c:pt>
                <c:pt idx="17">
                  <c:v>38</c:v>
                </c:pt>
                <c:pt idx="18">
                  <c:v>33</c:v>
                </c:pt>
                <c:pt idx="19">
                  <c:v>-143</c:v>
                </c:pt>
                <c:pt idx="20">
                  <c:v>-327</c:v>
                </c:pt>
                <c:pt idx="21">
                  <c:v>-564</c:v>
                </c:pt>
                <c:pt idx="22">
                  <c:v>-631</c:v>
                </c:pt>
                <c:pt idx="23">
                  <c:v>-314</c:v>
                </c:pt>
                <c:pt idx="24">
                  <c:v>-388</c:v>
                </c:pt>
                <c:pt idx="25">
                  <c:v>-516</c:v>
                </c:pt>
                <c:pt idx="26">
                  <c:v>-115</c:v>
                </c:pt>
                <c:pt idx="27">
                  <c:v>132</c:v>
                </c:pt>
                <c:pt idx="28">
                  <c:v>49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46B-4660-B17E-EF770FE39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15568"/>
        <c:axId val="1"/>
      </c:lineChart>
      <c:dateAx>
        <c:axId val="1628155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815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'Dec 01'!$AB$4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01'!$AB$5:$AB$34</c:f>
              <c:numCache>
                <c:formatCode>#,##0_);\(#,##0\)</c:formatCode>
                <c:ptCount val="30"/>
                <c:pt idx="0">
                  <c:v>2959</c:v>
                </c:pt>
                <c:pt idx="1">
                  <c:v>4831</c:v>
                </c:pt>
                <c:pt idx="2">
                  <c:v>14504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6968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3766</c:v>
                </c:pt>
                <c:pt idx="13">
                  <c:v>-459</c:v>
                </c:pt>
                <c:pt idx="14">
                  <c:v>-878</c:v>
                </c:pt>
                <c:pt idx="15">
                  <c:v>-4097</c:v>
                </c:pt>
                <c:pt idx="16">
                  <c:v>-23844</c:v>
                </c:pt>
                <c:pt idx="17">
                  <c:v>-5273</c:v>
                </c:pt>
                <c:pt idx="18">
                  <c:v>-18237</c:v>
                </c:pt>
                <c:pt idx="19">
                  <c:v>5071</c:v>
                </c:pt>
                <c:pt idx="20">
                  <c:v>1318</c:v>
                </c:pt>
                <c:pt idx="21">
                  <c:v>1371</c:v>
                </c:pt>
                <c:pt idx="22">
                  <c:v>-4112</c:v>
                </c:pt>
                <c:pt idx="23">
                  <c:v>-6102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E-424F-B144-72EE8883C30C}"/>
            </c:ext>
          </c:extLst>
        </c:ser>
        <c:ser>
          <c:idx val="1"/>
          <c:order val="1"/>
          <c:tx>
            <c:strRef>
              <c:f>'Dec 01'!$AC$4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01'!$AC$5:$AC$34</c:f>
              <c:numCache>
                <c:formatCode>#,##0_);\(#,##0\)</c:formatCode>
                <c:ptCount val="30"/>
                <c:pt idx="0">
                  <c:v>-479</c:v>
                </c:pt>
                <c:pt idx="1">
                  <c:v>-1964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-981</c:v>
                </c:pt>
                <c:pt idx="15">
                  <c:v>-1548</c:v>
                </c:pt>
                <c:pt idx="16">
                  <c:v>2834</c:v>
                </c:pt>
                <c:pt idx="17">
                  <c:v>6727</c:v>
                </c:pt>
                <c:pt idx="18">
                  <c:v>-625</c:v>
                </c:pt>
                <c:pt idx="19">
                  <c:v>239</c:v>
                </c:pt>
                <c:pt idx="20">
                  <c:v>1006</c:v>
                </c:pt>
                <c:pt idx="21">
                  <c:v>764</c:v>
                </c:pt>
                <c:pt idx="22">
                  <c:v>472</c:v>
                </c:pt>
                <c:pt idx="23">
                  <c:v>181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4E-424F-B144-72EE8883C30C}"/>
            </c:ext>
          </c:extLst>
        </c:ser>
        <c:ser>
          <c:idx val="2"/>
          <c:order val="2"/>
          <c:tx>
            <c:strRef>
              <c:f>'Dec 01'!$AD$4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12413</c:v>
                </c:pt>
                <c:pt idx="23">
                  <c:v>15530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4E-424F-B144-72EE8883C30C}"/>
            </c:ext>
          </c:extLst>
        </c:ser>
        <c:ser>
          <c:idx val="3"/>
          <c:order val="3"/>
          <c:tx>
            <c:strRef>
              <c:f>'Dec 01'!$AE$4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12413</c:v>
                </c:pt>
                <c:pt idx="23">
                  <c:v>15530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4E-424F-B144-72EE8883C30C}"/>
            </c:ext>
          </c:extLst>
        </c:ser>
        <c:ser>
          <c:idx val="4"/>
          <c:order val="4"/>
          <c:tx>
            <c:strRef>
              <c:f>'Dec 01'!$AF$4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01'!$AF$5:$AF$34</c:f>
              <c:numCache>
                <c:formatCode>#,##0_);\(#,##0\)</c:formatCode>
                <c:ptCount val="30"/>
                <c:pt idx="0">
                  <c:v>-8</c:v>
                </c:pt>
                <c:pt idx="1">
                  <c:v>-2</c:v>
                </c:pt>
                <c:pt idx="2">
                  <c:v>-2</c:v>
                </c:pt>
                <c:pt idx="3">
                  <c:v>-6</c:v>
                </c:pt>
                <c:pt idx="4">
                  <c:v>-157</c:v>
                </c:pt>
                <c:pt idx="5">
                  <c:v>-9</c:v>
                </c:pt>
                <c:pt idx="6">
                  <c:v>-4</c:v>
                </c:pt>
                <c:pt idx="7">
                  <c:v>-301</c:v>
                </c:pt>
                <c:pt idx="8">
                  <c:v>16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-54</c:v>
                </c:pt>
                <c:pt idx="18">
                  <c:v>-10</c:v>
                </c:pt>
                <c:pt idx="19">
                  <c:v>-3</c:v>
                </c:pt>
                <c:pt idx="20">
                  <c:v>-3</c:v>
                </c:pt>
                <c:pt idx="21">
                  <c:v>-19</c:v>
                </c:pt>
                <c:pt idx="22">
                  <c:v>-4</c:v>
                </c:pt>
                <c:pt idx="23">
                  <c:v>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4E-424F-B144-72EE8883C30C}"/>
            </c:ext>
          </c:extLst>
        </c:ser>
        <c:ser>
          <c:idx val="5"/>
          <c:order val="5"/>
          <c:tx>
            <c:strRef>
              <c:f>'Dec 01'!$AG$4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59</c:v>
                </c:pt>
                <c:pt idx="18">
                  <c:v>-738</c:v>
                </c:pt>
                <c:pt idx="19">
                  <c:v>37</c:v>
                </c:pt>
                <c:pt idx="20">
                  <c:v>21</c:v>
                </c:pt>
                <c:pt idx="21">
                  <c:v>0</c:v>
                </c:pt>
                <c:pt idx="22">
                  <c:v>6</c:v>
                </c:pt>
                <c:pt idx="23">
                  <c:v>-37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4E-424F-B144-72EE8883C30C}"/>
            </c:ext>
          </c:extLst>
        </c:ser>
        <c:ser>
          <c:idx val="6"/>
          <c:order val="6"/>
          <c:tx>
            <c:strRef>
              <c:f>'Dec 01'!$AH$4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-12000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4E-424F-B144-72EE8883C30C}"/>
            </c:ext>
          </c:extLst>
        </c:ser>
        <c:ser>
          <c:idx val="7"/>
          <c:order val="7"/>
          <c:tx>
            <c:strRef>
              <c:f>'Dec 01'!$AI$4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01'!$AI$5:$AI$34</c:f>
              <c:numCache>
                <c:formatCode>#,##0_);[Red]\(#,##0\)</c:formatCode>
                <c:ptCount val="30"/>
                <c:pt idx="0">
                  <c:v>146</c:v>
                </c:pt>
                <c:pt idx="1">
                  <c:v>178</c:v>
                </c:pt>
                <c:pt idx="2">
                  <c:v>276</c:v>
                </c:pt>
                <c:pt idx="3">
                  <c:v>898</c:v>
                </c:pt>
                <c:pt idx="4">
                  <c:v>-376</c:v>
                </c:pt>
                <c:pt idx="5">
                  <c:v>504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95</c:v>
                </c:pt>
                <c:pt idx="18">
                  <c:v>-60</c:v>
                </c:pt>
                <c:pt idx="19">
                  <c:v>224</c:v>
                </c:pt>
                <c:pt idx="20">
                  <c:v>130</c:v>
                </c:pt>
                <c:pt idx="21">
                  <c:v>243</c:v>
                </c:pt>
                <c:pt idx="22">
                  <c:v>-259</c:v>
                </c:pt>
                <c:pt idx="23">
                  <c:v>-575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4E-424F-B144-72EE8883C30C}"/>
            </c:ext>
          </c:extLst>
        </c:ser>
        <c:ser>
          <c:idx val="8"/>
          <c:order val="8"/>
          <c:tx>
            <c:strRef>
              <c:f>'Dec 01'!$AJ$4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-69</c:v>
                </c:pt>
                <c:pt idx="18">
                  <c:v>-32</c:v>
                </c:pt>
                <c:pt idx="19">
                  <c:v>-57</c:v>
                </c:pt>
                <c:pt idx="20">
                  <c:v>-37</c:v>
                </c:pt>
                <c:pt idx="21">
                  <c:v>-87</c:v>
                </c:pt>
                <c:pt idx="22">
                  <c:v>-129</c:v>
                </c:pt>
                <c:pt idx="23">
                  <c:v>-301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4E-424F-B144-72EE8883C30C}"/>
            </c:ext>
          </c:extLst>
        </c:ser>
        <c:ser>
          <c:idx val="9"/>
          <c:order val="9"/>
          <c:tx>
            <c:strRef>
              <c:f>'Dec 01'!$AK$4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103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-7</c:v>
                </c:pt>
                <c:pt idx="18">
                  <c:v>-33</c:v>
                </c:pt>
                <c:pt idx="19">
                  <c:v>-18</c:v>
                </c:pt>
                <c:pt idx="20">
                  <c:v>19</c:v>
                </c:pt>
                <c:pt idx="21">
                  <c:v>32</c:v>
                </c:pt>
                <c:pt idx="22">
                  <c:v>17</c:v>
                </c:pt>
                <c:pt idx="23">
                  <c:v>17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4E-424F-B144-72EE8883C30C}"/>
            </c:ext>
          </c:extLst>
        </c:ser>
        <c:ser>
          <c:idx val="10"/>
          <c:order val="10"/>
          <c:tx>
            <c:strRef>
              <c:f>'Dec 01'!$AL$4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01'!$AL$5:$AL$34</c:f>
              <c:numCache>
                <c:formatCode>#,##0_);[Red]\(#,##0\)</c:formatCode>
                <c:ptCount val="30"/>
                <c:pt idx="0">
                  <c:v>519</c:v>
                </c:pt>
                <c:pt idx="1">
                  <c:v>292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-66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-39</c:v>
                </c:pt>
                <c:pt idx="18">
                  <c:v>-34</c:v>
                </c:pt>
                <c:pt idx="19">
                  <c:v>-160</c:v>
                </c:pt>
                <c:pt idx="20">
                  <c:v>-787</c:v>
                </c:pt>
                <c:pt idx="21">
                  <c:v>-519</c:v>
                </c:pt>
                <c:pt idx="22">
                  <c:v>97</c:v>
                </c:pt>
                <c:pt idx="23">
                  <c:v>-203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04E-424F-B144-72EE8883C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71656"/>
        <c:axId val="1"/>
      </c:lineChart>
      <c:dateAx>
        <c:axId val="1916716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671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24-4285-871E-6EDA844F8107}"/>
            </c:ext>
          </c:extLst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24-4285-871E-6EDA844F8107}"/>
            </c:ext>
          </c:extLst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24-4285-871E-6EDA844F8107}"/>
            </c:ext>
          </c:extLst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24-4285-871E-6EDA844F8107}"/>
            </c:ext>
          </c:extLst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24-4285-871E-6EDA844F8107}"/>
            </c:ext>
          </c:extLst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24-4285-871E-6EDA844F8107}"/>
            </c:ext>
          </c:extLst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24-4285-871E-6EDA844F8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67000"/>
        <c:axId val="1"/>
      </c:lineChart>
      <c:dateAx>
        <c:axId val="1909670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967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9-4208-BB27-B50C9ED55135}"/>
            </c:ext>
          </c:extLst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9-4208-BB27-B50C9ED55135}"/>
            </c:ext>
          </c:extLst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19-4208-BB27-B50C9ED55135}"/>
            </c:ext>
          </c:extLst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19-4208-BB27-B50C9ED55135}"/>
            </c:ext>
          </c:extLst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19-4208-BB27-B50C9ED55135}"/>
            </c:ext>
          </c:extLst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19-4208-BB27-B50C9ED55135}"/>
            </c:ext>
          </c:extLst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19-4208-BB27-B50C9ED55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66672"/>
        <c:axId val="1"/>
      </c:lineChart>
      <c:dateAx>
        <c:axId val="1909666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966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6-4D5C-8CBC-366FCC21E606}"/>
            </c:ext>
          </c:extLst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6-4D5C-8CBC-366FCC21E606}"/>
            </c:ext>
          </c:extLst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96-4D5C-8CBC-366FCC21E606}"/>
            </c:ext>
          </c:extLst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96-4D5C-8CBC-366FCC21E606}"/>
            </c:ext>
          </c:extLst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96-4D5C-8CBC-366FCC21E606}"/>
            </c:ext>
          </c:extLst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96-4D5C-8CBC-366FCC21E606}"/>
            </c:ext>
          </c:extLst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96-4D5C-8CBC-366FCC21E606}"/>
            </c:ext>
          </c:extLst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96-4D5C-8CBC-366FCC21E606}"/>
            </c:ext>
          </c:extLst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D96-4D5C-8CBC-366FCC21E606}"/>
            </c:ext>
          </c:extLst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D96-4D5C-8CBC-366FCC21E606}"/>
            </c:ext>
          </c:extLst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D96-4D5C-8CBC-366FCC21E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15896"/>
        <c:axId val="1"/>
      </c:lineChart>
      <c:dateAx>
        <c:axId val="1628158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815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A-45E6-9A69-24AE422C6D53}"/>
            </c:ext>
          </c:extLst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A-45E6-9A69-24AE422C6D53}"/>
            </c:ext>
          </c:extLst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CA-45E6-9A69-24AE422C6D53}"/>
            </c:ext>
          </c:extLst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CA-45E6-9A69-24AE422C6D53}"/>
            </c:ext>
          </c:extLst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CA-45E6-9A69-24AE422C6D53}"/>
            </c:ext>
          </c:extLst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CA-45E6-9A69-24AE422C6D53}"/>
            </c:ext>
          </c:extLst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CA-45E6-9A69-24AE422C6D53}"/>
            </c:ext>
          </c:extLst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CA-45E6-9A69-24AE422C6D53}"/>
            </c:ext>
          </c:extLst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3CA-45E6-9A69-24AE422C6D53}"/>
            </c:ext>
          </c:extLst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CA-45E6-9A69-24AE422C6D53}"/>
            </c:ext>
          </c:extLst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3CA-45E6-9A69-24AE422C6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80656"/>
        <c:axId val="1"/>
      </c:lineChart>
      <c:dateAx>
        <c:axId val="1913806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380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7-4DF5-9639-9334C0028FFF}"/>
            </c:ext>
          </c:extLst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7-4DF5-9639-9334C0028FFF}"/>
            </c:ext>
          </c:extLst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E7-4DF5-9639-9334C0028FFF}"/>
            </c:ext>
          </c:extLst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E7-4DF5-9639-9334C0028FFF}"/>
            </c:ext>
          </c:extLst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E7-4DF5-9639-9334C0028FFF}"/>
            </c:ext>
          </c:extLst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E7-4DF5-9639-9334C0028FFF}"/>
            </c:ext>
          </c:extLst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E7-4DF5-9639-9334C0028FFF}"/>
            </c:ext>
          </c:extLst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E7-4DF5-9639-9334C0028FFF}"/>
            </c:ext>
          </c:extLst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E7-4DF5-9639-9334C0028FFF}"/>
            </c:ext>
          </c:extLst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E7-4DF5-9639-9334C0028FFF}"/>
            </c:ext>
          </c:extLst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E7-4DF5-9639-9334C0028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22784"/>
        <c:axId val="1"/>
      </c:lineChart>
      <c:dateAx>
        <c:axId val="1628227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8227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47180316476041E-2"/>
          <c:y val="5.6011031707821832E-2"/>
          <c:w val="0.80776095264600045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3-4380-A1D4-2B907398A067}"/>
            </c:ext>
          </c:extLst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3-4380-A1D4-2B907398A067}"/>
            </c:ext>
          </c:extLst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3-4380-A1D4-2B907398A067}"/>
            </c:ext>
          </c:extLst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43-4380-A1D4-2B907398A067}"/>
            </c:ext>
          </c:extLst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43-4380-A1D4-2B907398A067}"/>
            </c:ext>
          </c:extLst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43-4380-A1D4-2B907398A067}"/>
            </c:ext>
          </c:extLst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43-4380-A1D4-2B907398A067}"/>
            </c:ext>
          </c:extLst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43-4380-A1D4-2B907398A067}"/>
            </c:ext>
          </c:extLst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43-4380-A1D4-2B907398A067}"/>
            </c:ext>
          </c:extLst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E43-4380-A1D4-2B907398A067}"/>
            </c:ext>
          </c:extLst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E43-4380-A1D4-2B907398A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17536"/>
        <c:axId val="1"/>
      </c:lineChart>
      <c:dateAx>
        <c:axId val="1628175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817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35070383903993"/>
          <c:y val="0.20765065413631512"/>
          <c:w val="8.8771400181620136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251123974804026E-2"/>
          <c:y val="5.6011031707821832E-2"/>
          <c:w val="0.819934141166556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E-475D-B4FC-E436C8AFA899}"/>
            </c:ext>
          </c:extLst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E-475D-B4FC-E436C8AFA899}"/>
            </c:ext>
          </c:extLst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E-475D-B4FC-E436C8AFA899}"/>
            </c:ext>
          </c:extLst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8E-475D-B4FC-E436C8AFA899}"/>
            </c:ext>
          </c:extLst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8E-475D-B4FC-E436C8AFA899}"/>
            </c:ext>
          </c:extLst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8E-475D-B4FC-E436C8AFA899}"/>
            </c:ext>
          </c:extLst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8E-475D-B4FC-E436C8AFA899}"/>
            </c:ext>
          </c:extLst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8E-475D-B4FC-E436C8AFA899}"/>
            </c:ext>
          </c:extLst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8E-475D-B4FC-E436C8AFA899}"/>
            </c:ext>
          </c:extLst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8E-475D-B4FC-E436C8AFA899}"/>
            </c:ext>
          </c:extLst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D8E-475D-B4FC-E436C8AFA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20488"/>
        <c:axId val="1"/>
      </c:lineChart>
      <c:dateAx>
        <c:axId val="1628204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820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34385737451418"/>
          <c:y val="0.20765065413631512"/>
          <c:w val="8.3149802092780445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197254234089637E-2"/>
          <c:y val="5.6011031707821832E-2"/>
          <c:w val="0.81577532111739737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E7-4AA3-ABC4-394709137E25}"/>
            </c:ext>
          </c:extLst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E7-4AA3-ABC4-394709137E25}"/>
            </c:ext>
          </c:extLst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E7-4AA3-ABC4-394709137E25}"/>
            </c:ext>
          </c:extLst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E7-4AA3-ABC4-394709137E25}"/>
            </c:ext>
          </c:extLst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E7-4AA3-ABC4-394709137E25}"/>
            </c:ext>
          </c:extLst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E7-4AA3-ABC4-394709137E25}"/>
            </c:ext>
          </c:extLst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E7-4AA3-ABC4-394709137E25}"/>
            </c:ext>
          </c:extLst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E7-4AA3-ABC4-394709137E25}"/>
            </c:ext>
          </c:extLst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E7-4AA3-ABC4-394709137E25}"/>
            </c:ext>
          </c:extLst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3E7-4AA3-ABC4-394709137E25}"/>
            </c:ext>
          </c:extLst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3E7-4AA3-ABC4-394709137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84288"/>
        <c:axId val="1"/>
      </c:lineChart>
      <c:dateAx>
        <c:axId val="1915842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584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29652505765168"/>
          <c:y val="0.20765065413631512"/>
          <c:w val="8.5070492740833559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66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41</xdr:row>
      <xdr:rowOff>30480</xdr:rowOff>
    </xdr:from>
    <xdr:to>
      <xdr:col>19</xdr:col>
      <xdr:colOff>480060</xdr:colOff>
      <xdr:row>74</xdr:row>
      <xdr:rowOff>7620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56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42</xdr:row>
      <xdr:rowOff>30480</xdr:rowOff>
    </xdr:from>
    <xdr:to>
      <xdr:col>19</xdr:col>
      <xdr:colOff>480060</xdr:colOff>
      <xdr:row>75</xdr:row>
      <xdr:rowOff>7620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33" sqref="F33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8" thickBot="1" x14ac:dyDescent="0.3">
      <c r="A4" s="77">
        <v>37226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2" thickBot="1" x14ac:dyDescent="0.35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 t="shared" ref="Y5:Y38" si="1">SUM(D5:T5)</f>
        <v>-156521</v>
      </c>
      <c r="AA5" s="152">
        <f>+A6</f>
        <v>37226</v>
      </c>
      <c r="AB5" s="65">
        <f>+B6</f>
        <v>2693</v>
      </c>
      <c r="AC5" s="65">
        <f>+C6</f>
        <v>-444</v>
      </c>
      <c r="AD5" s="65">
        <f t="shared" ref="AD5:AD33" si="2">+F6</f>
        <v>-12005</v>
      </c>
      <c r="AE5" s="65">
        <f t="shared" ref="AE5:AE35" si="3">+F6</f>
        <v>-12005</v>
      </c>
      <c r="AF5" s="65">
        <f t="shared" ref="AF5:AF35" si="4">+H6</f>
        <v>-10</v>
      </c>
      <c r="AG5" s="65">
        <f t="shared" ref="AG5:AG35" si="5">+J6</f>
        <v>-15</v>
      </c>
      <c r="AH5" s="65">
        <f t="shared" ref="AH5:AH35" si="6">+L6</f>
        <v>0</v>
      </c>
      <c r="AI5" s="66">
        <f t="shared" ref="AI5:AI35" si="7">+N6</f>
        <v>111</v>
      </c>
      <c r="AJ5" s="66">
        <f t="shared" ref="AJ5:AJ35" si="8">+P6</f>
        <v>-4</v>
      </c>
      <c r="AK5" s="66">
        <f t="shared" ref="AK5:AK35" si="9">+R6</f>
        <v>123</v>
      </c>
      <c r="AL5" s="66">
        <f t="shared" ref="AL5:AL35" si="10">+T6</f>
        <v>509</v>
      </c>
    </row>
    <row r="6" spans="1:48" x14ac:dyDescent="0.25">
      <c r="A6" s="154">
        <v>37226</v>
      </c>
      <c r="B6" s="69">
        <v>2693</v>
      </c>
      <c r="C6" s="69">
        <v>-444</v>
      </c>
      <c r="D6" s="32">
        <f t="shared" si="0"/>
        <v>2249</v>
      </c>
      <c r="E6" s="33"/>
      <c r="F6" s="69">
        <v>-12005</v>
      </c>
      <c r="G6" s="33"/>
      <c r="H6" s="69">
        <v>-10</v>
      </c>
      <c r="I6" s="33"/>
      <c r="J6" s="69">
        <v>-15</v>
      </c>
      <c r="K6" s="33"/>
      <c r="L6" s="69">
        <v>0</v>
      </c>
      <c r="M6" s="33"/>
      <c r="N6" s="69">
        <v>111</v>
      </c>
      <c r="O6" s="33"/>
      <c r="P6" s="69">
        <v>-4</v>
      </c>
      <c r="Q6" s="33"/>
      <c r="R6" s="69">
        <v>123</v>
      </c>
      <c r="S6" s="33"/>
      <c r="T6" s="69">
        <v>509</v>
      </c>
      <c r="U6" s="69">
        <v>-11</v>
      </c>
      <c r="V6" s="69"/>
      <c r="W6" s="69">
        <v>0</v>
      </c>
      <c r="X6" s="33" t="s">
        <v>5</v>
      </c>
      <c r="Y6" s="34">
        <f t="shared" si="1"/>
        <v>-9042</v>
      </c>
      <c r="AA6" s="152">
        <f t="shared" ref="AA6:AA35" si="11">AA5+1</f>
        <v>37227</v>
      </c>
      <c r="AB6" s="30">
        <f t="shared" ref="AB6:AB33" si="12">+B7</f>
        <v>4548</v>
      </c>
      <c r="AC6" s="30">
        <f t="shared" ref="AC6:AC33" si="13">+C7</f>
        <v>-1927</v>
      </c>
      <c r="AD6" s="30">
        <f t="shared" si="2"/>
        <v>-13624</v>
      </c>
      <c r="AE6" s="65">
        <f t="shared" si="3"/>
        <v>-13624</v>
      </c>
      <c r="AF6" s="65">
        <f t="shared" si="4"/>
        <v>-32</v>
      </c>
      <c r="AG6" s="65">
        <f t="shared" si="5"/>
        <v>-32</v>
      </c>
      <c r="AH6" s="65">
        <f t="shared" si="6"/>
        <v>0</v>
      </c>
      <c r="AI6" s="66">
        <f t="shared" si="7"/>
        <v>143</v>
      </c>
      <c r="AJ6" s="66">
        <f t="shared" si="8"/>
        <v>56</v>
      </c>
      <c r="AK6" s="66">
        <f t="shared" si="9"/>
        <v>19</v>
      </c>
      <c r="AL6" s="66">
        <f t="shared" si="10"/>
        <v>291</v>
      </c>
    </row>
    <row r="7" spans="1:48" x14ac:dyDescent="0.25">
      <c r="A7" s="154">
        <v>37227</v>
      </c>
      <c r="B7" s="69">
        <v>4548</v>
      </c>
      <c r="C7" s="69">
        <v>-1927</v>
      </c>
      <c r="D7" s="32">
        <f t="shared" si="0"/>
        <v>2621</v>
      </c>
      <c r="E7" s="33"/>
      <c r="F7" s="69">
        <v>-13624</v>
      </c>
      <c r="G7" s="33"/>
      <c r="H7" s="69">
        <v>-32</v>
      </c>
      <c r="I7" s="33"/>
      <c r="J7" s="69">
        <v>-32</v>
      </c>
      <c r="K7" s="33"/>
      <c r="L7" s="69">
        <v>0</v>
      </c>
      <c r="M7" s="33"/>
      <c r="N7" s="69">
        <v>143</v>
      </c>
      <c r="O7" s="33"/>
      <c r="P7" s="69">
        <v>56</v>
      </c>
      <c r="Q7" s="33"/>
      <c r="R7" s="69">
        <v>19</v>
      </c>
      <c r="S7" s="33"/>
      <c r="T7" s="69">
        <v>291</v>
      </c>
      <c r="U7" s="69">
        <v>-6</v>
      </c>
      <c r="V7" s="69"/>
      <c r="W7" s="69">
        <v>0</v>
      </c>
      <c r="X7" s="33"/>
      <c r="Y7" s="34">
        <f t="shared" si="1"/>
        <v>-10558</v>
      </c>
      <c r="AA7" s="152">
        <f t="shared" si="11"/>
        <v>37228</v>
      </c>
      <c r="AB7" s="30">
        <f t="shared" si="12"/>
        <v>14489</v>
      </c>
      <c r="AC7" s="30">
        <f t="shared" si="13"/>
        <v>-848</v>
      </c>
      <c r="AD7" s="30">
        <f t="shared" si="2"/>
        <v>-13309</v>
      </c>
      <c r="AE7" s="65">
        <f t="shared" si="3"/>
        <v>-13309</v>
      </c>
      <c r="AF7" s="65">
        <f t="shared" si="4"/>
        <v>-4</v>
      </c>
      <c r="AG7" s="65">
        <f t="shared" si="5"/>
        <v>-76</v>
      </c>
      <c r="AH7" s="65">
        <f t="shared" si="6"/>
        <v>0</v>
      </c>
      <c r="AI7" s="66">
        <f t="shared" si="7"/>
        <v>241</v>
      </c>
      <c r="AJ7" s="66">
        <f t="shared" si="8"/>
        <v>-13</v>
      </c>
      <c r="AK7" s="66">
        <f t="shared" si="9"/>
        <v>30</v>
      </c>
      <c r="AL7" s="66">
        <f t="shared" si="10"/>
        <v>156</v>
      </c>
    </row>
    <row r="8" spans="1:48" x14ac:dyDescent="0.25">
      <c r="A8" s="154">
        <v>37228</v>
      </c>
      <c r="B8" s="69">
        <v>14489</v>
      </c>
      <c r="C8" s="69">
        <v>-848</v>
      </c>
      <c r="D8" s="32">
        <f t="shared" si="0"/>
        <v>13641</v>
      </c>
      <c r="E8" s="33"/>
      <c r="F8" s="69">
        <v>-13309</v>
      </c>
      <c r="G8" s="33"/>
      <c r="H8" s="69">
        <v>-4</v>
      </c>
      <c r="I8" s="33"/>
      <c r="J8" s="69">
        <v>-76</v>
      </c>
      <c r="K8" s="33"/>
      <c r="L8" s="69">
        <v>0</v>
      </c>
      <c r="M8" s="33"/>
      <c r="N8" s="69">
        <v>241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"/>
        <v>666</v>
      </c>
      <c r="AA8" s="152">
        <f t="shared" si="11"/>
        <v>37229</v>
      </c>
      <c r="AB8" s="30">
        <f t="shared" si="12"/>
        <v>18395</v>
      </c>
      <c r="AC8" s="30">
        <f t="shared" si="13"/>
        <v>-523</v>
      </c>
      <c r="AD8" s="30">
        <f t="shared" si="2"/>
        <v>-2176</v>
      </c>
      <c r="AE8" s="65">
        <f t="shared" si="3"/>
        <v>-2176</v>
      </c>
      <c r="AF8" s="65">
        <f t="shared" si="4"/>
        <v>-8</v>
      </c>
      <c r="AG8" s="65">
        <f t="shared" si="5"/>
        <v>25</v>
      </c>
      <c r="AH8" s="65">
        <f t="shared" si="6"/>
        <v>0</v>
      </c>
      <c r="AI8" s="66">
        <f t="shared" si="7"/>
        <v>856</v>
      </c>
      <c r="AJ8" s="66">
        <f t="shared" si="8"/>
        <v>4</v>
      </c>
      <c r="AK8" s="66">
        <f t="shared" si="9"/>
        <v>52</v>
      </c>
      <c r="AL8" s="66">
        <f t="shared" si="10"/>
        <v>24</v>
      </c>
    </row>
    <row r="9" spans="1:48" x14ac:dyDescent="0.25">
      <c r="A9" s="154">
        <v>37229</v>
      </c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-8</v>
      </c>
      <c r="I9" s="33"/>
      <c r="J9" s="69">
        <v>25</v>
      </c>
      <c r="K9" s="33"/>
      <c r="L9" s="69">
        <v>0</v>
      </c>
      <c r="M9" s="33"/>
      <c r="N9" s="69">
        <v>856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"/>
        <v>16649</v>
      </c>
      <c r="AA9" s="152">
        <f t="shared" si="11"/>
        <v>37230</v>
      </c>
      <c r="AB9" s="30">
        <f t="shared" si="12"/>
        <v>12005</v>
      </c>
      <c r="AC9" s="30">
        <f t="shared" si="13"/>
        <v>-88</v>
      </c>
      <c r="AD9" s="30">
        <f t="shared" si="2"/>
        <v>783</v>
      </c>
      <c r="AE9" s="65">
        <f t="shared" si="3"/>
        <v>783</v>
      </c>
      <c r="AF9" s="65">
        <f t="shared" si="4"/>
        <v>-158</v>
      </c>
      <c r="AG9" s="65">
        <f t="shared" si="5"/>
        <v>28</v>
      </c>
      <c r="AH9" s="65">
        <f t="shared" si="6"/>
        <v>0</v>
      </c>
      <c r="AI9" s="66">
        <f t="shared" si="7"/>
        <v>-406</v>
      </c>
      <c r="AJ9" s="66">
        <f t="shared" si="8"/>
        <v>-7</v>
      </c>
      <c r="AK9" s="66">
        <f t="shared" si="9"/>
        <v>105</v>
      </c>
      <c r="AL9" s="66">
        <f t="shared" si="10"/>
        <v>-164</v>
      </c>
    </row>
    <row r="10" spans="1:48" x14ac:dyDescent="0.25">
      <c r="A10" s="154">
        <v>37230</v>
      </c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-158</v>
      </c>
      <c r="I10" s="33"/>
      <c r="J10" s="69">
        <v>28</v>
      </c>
      <c r="K10" s="33"/>
      <c r="L10" s="69">
        <v>0</v>
      </c>
      <c r="M10" s="33"/>
      <c r="N10" s="69">
        <v>-406</v>
      </c>
      <c r="O10" s="33"/>
      <c r="P10" s="69">
        <v>-7</v>
      </c>
      <c r="Q10" s="33"/>
      <c r="R10" s="69">
        <v>105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"/>
        <v>12098</v>
      </c>
      <c r="AA10" s="152">
        <f t="shared" si="11"/>
        <v>37231</v>
      </c>
      <c r="AB10" s="30">
        <f t="shared" si="12"/>
        <v>11283</v>
      </c>
      <c r="AC10" s="30">
        <f t="shared" si="13"/>
        <v>-96</v>
      </c>
      <c r="AD10" s="30">
        <f t="shared" si="2"/>
        <v>-1572</v>
      </c>
      <c r="AE10" s="65">
        <f t="shared" si="3"/>
        <v>-1572</v>
      </c>
      <c r="AF10" s="65">
        <f t="shared" si="4"/>
        <v>-11</v>
      </c>
      <c r="AG10" s="65">
        <f t="shared" si="5"/>
        <v>14</v>
      </c>
      <c r="AH10" s="65">
        <f t="shared" si="6"/>
        <v>0</v>
      </c>
      <c r="AI10" s="66">
        <f t="shared" si="7"/>
        <v>467</v>
      </c>
      <c r="AJ10" s="66">
        <f t="shared" si="8"/>
        <v>-21</v>
      </c>
      <c r="AK10" s="66">
        <f t="shared" si="9"/>
        <v>78</v>
      </c>
      <c r="AL10" s="66">
        <f t="shared" si="10"/>
        <v>-70</v>
      </c>
    </row>
    <row r="11" spans="1:48" x14ac:dyDescent="0.25">
      <c r="A11" s="155">
        <v>37231</v>
      </c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-11</v>
      </c>
      <c r="I11" s="33"/>
      <c r="J11" s="69">
        <v>14</v>
      </c>
      <c r="K11" s="33"/>
      <c r="L11" s="69">
        <v>0</v>
      </c>
      <c r="M11" s="33"/>
      <c r="N11" s="69">
        <v>467</v>
      </c>
      <c r="O11" s="33"/>
      <c r="P11" s="69">
        <v>-21</v>
      </c>
      <c r="Q11" s="33"/>
      <c r="R11" s="69">
        <v>78</v>
      </c>
      <c r="S11" s="33"/>
      <c r="T11" s="69">
        <v>-70</v>
      </c>
      <c r="U11" s="69">
        <v>-2</v>
      </c>
      <c r="V11" s="69"/>
      <c r="W11" s="69">
        <v>0</v>
      </c>
      <c r="X11" s="33"/>
      <c r="Y11" s="34">
        <f t="shared" si="1"/>
        <v>10072</v>
      </c>
      <c r="AA11" s="152">
        <f t="shared" si="11"/>
        <v>37232</v>
      </c>
      <c r="AB11" s="30">
        <f t="shared" si="12"/>
        <v>-670</v>
      </c>
      <c r="AC11" s="30">
        <f t="shared" si="13"/>
        <v>-3503</v>
      </c>
      <c r="AD11" s="30">
        <f t="shared" si="2"/>
        <v>-999</v>
      </c>
      <c r="AE11" s="65">
        <f t="shared" si="3"/>
        <v>-999</v>
      </c>
      <c r="AF11" s="65">
        <f t="shared" si="4"/>
        <v>-6</v>
      </c>
      <c r="AG11" s="65">
        <f t="shared" si="5"/>
        <v>31</v>
      </c>
      <c r="AH11" s="65">
        <f t="shared" si="6"/>
        <v>0</v>
      </c>
      <c r="AI11" s="66">
        <f t="shared" si="7"/>
        <v>328</v>
      </c>
      <c r="AJ11" s="66">
        <f t="shared" si="8"/>
        <v>-10</v>
      </c>
      <c r="AK11" s="66">
        <f t="shared" si="9"/>
        <v>74</v>
      </c>
      <c r="AL11" s="66">
        <f t="shared" si="10"/>
        <v>66</v>
      </c>
    </row>
    <row r="12" spans="1:48" x14ac:dyDescent="0.25">
      <c r="A12" s="154">
        <v>37232</v>
      </c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-6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"/>
        <v>-4689</v>
      </c>
      <c r="AA12" s="152">
        <f t="shared" si="11"/>
        <v>37233</v>
      </c>
      <c r="AB12" s="30">
        <f t="shared" si="12"/>
        <v>-1213</v>
      </c>
      <c r="AC12" s="30">
        <f t="shared" si="13"/>
        <v>-5066</v>
      </c>
      <c r="AD12" s="30">
        <f t="shared" si="2"/>
        <v>1283</v>
      </c>
      <c r="AE12" s="65">
        <f t="shared" si="3"/>
        <v>1283</v>
      </c>
      <c r="AF12" s="65">
        <f t="shared" si="4"/>
        <v>-302</v>
      </c>
      <c r="AG12" s="65">
        <f t="shared" si="5"/>
        <v>27</v>
      </c>
      <c r="AH12" s="65">
        <f t="shared" si="6"/>
        <v>0</v>
      </c>
      <c r="AI12" s="66">
        <f t="shared" si="7"/>
        <v>327</v>
      </c>
      <c r="AJ12" s="66">
        <f t="shared" si="8"/>
        <v>-342</v>
      </c>
      <c r="AK12" s="66">
        <f t="shared" si="9"/>
        <v>21</v>
      </c>
      <c r="AL12" s="66">
        <f t="shared" si="10"/>
        <v>-68</v>
      </c>
    </row>
    <row r="13" spans="1:48" x14ac:dyDescent="0.25">
      <c r="A13" s="154">
        <v>37233</v>
      </c>
      <c r="B13" s="69">
        <v>-1213</v>
      </c>
      <c r="C13" s="69">
        <v>-5066</v>
      </c>
      <c r="D13" s="32">
        <f t="shared" si="0"/>
        <v>-6279</v>
      </c>
      <c r="E13" s="33"/>
      <c r="F13" s="69">
        <v>1283</v>
      </c>
      <c r="G13" s="33"/>
      <c r="H13" s="69">
        <v>-302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"/>
        <v>-5333</v>
      </c>
      <c r="AA13" s="152">
        <f t="shared" si="11"/>
        <v>37234</v>
      </c>
      <c r="AB13" s="30">
        <f t="shared" si="12"/>
        <v>7729</v>
      </c>
      <c r="AC13" s="30">
        <f t="shared" si="13"/>
        <v>-10502</v>
      </c>
      <c r="AD13" s="30">
        <f t="shared" si="2"/>
        <v>5134</v>
      </c>
      <c r="AE13" s="65">
        <f t="shared" si="3"/>
        <v>5134</v>
      </c>
      <c r="AF13" s="65">
        <f t="shared" si="4"/>
        <v>14</v>
      </c>
      <c r="AG13" s="65">
        <f t="shared" si="5"/>
        <v>29</v>
      </c>
      <c r="AH13" s="65">
        <f t="shared" si="6"/>
        <v>0</v>
      </c>
      <c r="AI13" s="66">
        <f t="shared" si="7"/>
        <v>-1072</v>
      </c>
      <c r="AJ13" s="66">
        <f t="shared" si="8"/>
        <v>-1</v>
      </c>
      <c r="AK13" s="66">
        <f t="shared" si="9"/>
        <v>-79</v>
      </c>
      <c r="AL13" s="66">
        <f t="shared" si="10"/>
        <v>469</v>
      </c>
    </row>
    <row r="14" spans="1:48" x14ac:dyDescent="0.25">
      <c r="A14" s="154">
        <v>37234</v>
      </c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14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"/>
        <v>1721</v>
      </c>
      <c r="AA14" s="152">
        <f t="shared" si="11"/>
        <v>37235</v>
      </c>
      <c r="AB14" s="30">
        <f t="shared" si="12"/>
        <v>-4589</v>
      </c>
      <c r="AC14" s="30">
        <f t="shared" si="13"/>
        <v>15082</v>
      </c>
      <c r="AD14" s="30">
        <f t="shared" si="2"/>
        <v>5903</v>
      </c>
      <c r="AE14" s="65">
        <f t="shared" si="3"/>
        <v>5903</v>
      </c>
      <c r="AF14" s="65">
        <f t="shared" si="4"/>
        <v>-77</v>
      </c>
      <c r="AG14" s="65">
        <f t="shared" si="5"/>
        <v>27</v>
      </c>
      <c r="AH14" s="65">
        <f t="shared" si="6"/>
        <v>0</v>
      </c>
      <c r="AI14" s="66">
        <f t="shared" si="7"/>
        <v>-689</v>
      </c>
      <c r="AJ14" s="66">
        <f t="shared" si="8"/>
        <v>-16</v>
      </c>
      <c r="AK14" s="66">
        <f t="shared" si="9"/>
        <v>57</v>
      </c>
      <c r="AL14" s="66">
        <f t="shared" si="10"/>
        <v>830</v>
      </c>
    </row>
    <row r="15" spans="1:48" x14ac:dyDescent="0.25">
      <c r="A15" s="154">
        <v>37235</v>
      </c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"/>
        <v>16528</v>
      </c>
      <c r="AA15" s="152">
        <f t="shared" si="11"/>
        <v>37236</v>
      </c>
      <c r="AB15" s="30">
        <f t="shared" si="12"/>
        <v>3714</v>
      </c>
      <c r="AC15" s="30">
        <f t="shared" si="13"/>
        <v>2271</v>
      </c>
      <c r="AD15" s="30">
        <f t="shared" si="2"/>
        <v>2055</v>
      </c>
      <c r="AE15" s="65">
        <f t="shared" si="3"/>
        <v>2055</v>
      </c>
      <c r="AF15" s="65">
        <f t="shared" si="4"/>
        <v>-19</v>
      </c>
      <c r="AG15" s="65">
        <f t="shared" si="5"/>
        <v>7</v>
      </c>
      <c r="AH15" s="65">
        <f t="shared" si="6"/>
        <v>0</v>
      </c>
      <c r="AI15" s="66">
        <f t="shared" si="7"/>
        <v>1173</v>
      </c>
      <c r="AJ15" s="66">
        <f t="shared" si="8"/>
        <v>-61</v>
      </c>
      <c r="AK15" s="66">
        <f t="shared" si="9"/>
        <v>35</v>
      </c>
      <c r="AL15" s="66">
        <f t="shared" si="10"/>
        <v>820</v>
      </c>
    </row>
    <row r="16" spans="1:48" x14ac:dyDescent="0.25">
      <c r="A16" s="155">
        <v>37236</v>
      </c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"/>
        <v>9995</v>
      </c>
      <c r="AA16" s="152">
        <f t="shared" si="11"/>
        <v>37237</v>
      </c>
      <c r="AB16" s="30">
        <f t="shared" si="12"/>
        <v>4070</v>
      </c>
      <c r="AC16" s="30">
        <f t="shared" si="13"/>
        <v>1171</v>
      </c>
      <c r="AD16" s="30">
        <f t="shared" si="2"/>
        <v>-3679</v>
      </c>
      <c r="AE16" s="65">
        <f t="shared" si="3"/>
        <v>-3679</v>
      </c>
      <c r="AF16" s="65">
        <f t="shared" si="4"/>
        <v>-11</v>
      </c>
      <c r="AG16" s="65">
        <f t="shared" si="5"/>
        <v>15</v>
      </c>
      <c r="AH16" s="65">
        <f t="shared" si="6"/>
        <v>0</v>
      </c>
      <c r="AI16" s="66">
        <f t="shared" si="7"/>
        <v>166</v>
      </c>
      <c r="AJ16" s="66">
        <f t="shared" si="8"/>
        <v>-88</v>
      </c>
      <c r="AK16" s="66">
        <f t="shared" si="9"/>
        <v>34</v>
      </c>
      <c r="AL16" s="66">
        <f t="shared" si="10"/>
        <v>713</v>
      </c>
    </row>
    <row r="17" spans="1:38" x14ac:dyDescent="0.25">
      <c r="A17" s="154">
        <v>37237</v>
      </c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"/>
        <v>2391</v>
      </c>
      <c r="AA17" s="152">
        <f t="shared" si="11"/>
        <v>37238</v>
      </c>
      <c r="AB17" s="30">
        <f t="shared" si="12"/>
        <v>2244</v>
      </c>
      <c r="AC17" s="30">
        <f t="shared" si="13"/>
        <v>744</v>
      </c>
      <c r="AD17" s="30">
        <f t="shared" si="2"/>
        <v>-6284</v>
      </c>
      <c r="AE17" s="65">
        <f t="shared" si="3"/>
        <v>-6284</v>
      </c>
      <c r="AF17" s="65">
        <f t="shared" si="4"/>
        <v>-4</v>
      </c>
      <c r="AG17" s="65">
        <f t="shared" si="5"/>
        <v>-3</v>
      </c>
      <c r="AH17" s="65">
        <f t="shared" si="6"/>
        <v>0</v>
      </c>
      <c r="AI17" s="66">
        <f t="shared" si="7"/>
        <v>-320</v>
      </c>
      <c r="AJ17" s="66">
        <f t="shared" si="8"/>
        <v>-80</v>
      </c>
      <c r="AK17" s="66">
        <f t="shared" si="9"/>
        <v>70</v>
      </c>
      <c r="AL17" s="66">
        <f t="shared" si="10"/>
        <v>716</v>
      </c>
    </row>
    <row r="18" spans="1:38" x14ac:dyDescent="0.25">
      <c r="A18" s="154">
        <v>37238</v>
      </c>
      <c r="B18" s="69">
        <v>2244</v>
      </c>
      <c r="C18" s="69">
        <v>744</v>
      </c>
      <c r="D18" s="32">
        <f t="shared" si="0"/>
        <v>2988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"/>
        <v>-2917</v>
      </c>
      <c r="AA18" s="152">
        <f t="shared" si="11"/>
        <v>37239</v>
      </c>
      <c r="AB18" s="30">
        <f t="shared" si="12"/>
        <v>-459</v>
      </c>
      <c r="AC18" s="30">
        <f t="shared" si="13"/>
        <v>-81</v>
      </c>
      <c r="AD18" s="30">
        <f t="shared" si="2"/>
        <v>-3295</v>
      </c>
      <c r="AE18" s="65">
        <f t="shared" si="3"/>
        <v>-3295</v>
      </c>
      <c r="AF18" s="65">
        <f t="shared" si="4"/>
        <v>-8</v>
      </c>
      <c r="AG18" s="65">
        <f t="shared" si="5"/>
        <v>-17</v>
      </c>
      <c r="AH18" s="65">
        <f t="shared" si="6"/>
        <v>0</v>
      </c>
      <c r="AI18" s="66">
        <f t="shared" si="7"/>
        <v>100</v>
      </c>
      <c r="AJ18" s="66">
        <f t="shared" si="8"/>
        <v>-214</v>
      </c>
      <c r="AK18" s="66">
        <f t="shared" si="9"/>
        <v>17</v>
      </c>
      <c r="AL18" s="66">
        <f t="shared" si="10"/>
        <v>620</v>
      </c>
    </row>
    <row r="19" spans="1:38" x14ac:dyDescent="0.25">
      <c r="A19" s="154">
        <v>37239</v>
      </c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"/>
        <v>-3337</v>
      </c>
      <c r="AA19" s="152">
        <f t="shared" si="11"/>
        <v>37240</v>
      </c>
      <c r="AB19" s="30">
        <f t="shared" si="12"/>
        <v>11385</v>
      </c>
      <c r="AC19" s="30">
        <f t="shared" si="13"/>
        <v>-439</v>
      </c>
      <c r="AD19" s="30">
        <f t="shared" si="2"/>
        <v>-4119</v>
      </c>
      <c r="AE19" s="65">
        <f t="shared" si="3"/>
        <v>-4119</v>
      </c>
      <c r="AF19" s="65">
        <f t="shared" si="4"/>
        <v>-21</v>
      </c>
      <c r="AG19" s="65">
        <f t="shared" si="5"/>
        <v>-14</v>
      </c>
      <c r="AH19" s="65">
        <f t="shared" si="6"/>
        <v>0</v>
      </c>
      <c r="AI19" s="66">
        <f t="shared" si="7"/>
        <v>62</v>
      </c>
      <c r="AJ19" s="66">
        <f t="shared" si="8"/>
        <v>-73</v>
      </c>
      <c r="AK19" s="66">
        <f t="shared" si="9"/>
        <v>44</v>
      </c>
      <c r="AL19" s="66">
        <f t="shared" si="10"/>
        <v>536</v>
      </c>
    </row>
    <row r="20" spans="1:38" x14ac:dyDescent="0.25">
      <c r="A20" s="154">
        <v>37240</v>
      </c>
      <c r="B20" s="69">
        <v>11385</v>
      </c>
      <c r="C20" s="69">
        <v>-439</v>
      </c>
      <c r="D20" s="32">
        <f t="shared" si="0"/>
        <v>10946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"/>
        <v>7361</v>
      </c>
      <c r="AA20" s="152">
        <f t="shared" si="11"/>
        <v>37241</v>
      </c>
      <c r="AB20" s="30">
        <f t="shared" si="12"/>
        <v>-4097</v>
      </c>
      <c r="AC20" s="30">
        <f t="shared" si="13"/>
        <v>-1548</v>
      </c>
      <c r="AD20" s="30">
        <f t="shared" si="2"/>
        <v>-5613</v>
      </c>
      <c r="AE20" s="65">
        <f t="shared" si="3"/>
        <v>-5613</v>
      </c>
      <c r="AF20" s="65">
        <f t="shared" si="4"/>
        <v>-4</v>
      </c>
      <c r="AG20" s="65">
        <f t="shared" si="5"/>
        <v>-5</v>
      </c>
      <c r="AH20" s="65">
        <f t="shared" si="6"/>
        <v>0</v>
      </c>
      <c r="AI20" s="66">
        <f t="shared" si="7"/>
        <v>90</v>
      </c>
      <c r="AJ20" s="66">
        <f t="shared" si="8"/>
        <v>-8</v>
      </c>
      <c r="AK20" s="66">
        <f t="shared" si="9"/>
        <v>32</v>
      </c>
      <c r="AL20" s="66">
        <f t="shared" si="10"/>
        <v>288</v>
      </c>
    </row>
    <row r="21" spans="1:38" x14ac:dyDescent="0.25">
      <c r="A21" s="154">
        <v>37241</v>
      </c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"/>
        <v>-10865</v>
      </c>
      <c r="AA21" s="152">
        <f t="shared" si="11"/>
        <v>37242</v>
      </c>
      <c r="AB21" s="30">
        <f t="shared" si="12"/>
        <v>-23844</v>
      </c>
      <c r="AC21" s="30">
        <f t="shared" si="13"/>
        <v>2834</v>
      </c>
      <c r="AD21" s="30">
        <f t="shared" si="2"/>
        <v>-278</v>
      </c>
      <c r="AE21" s="65">
        <f t="shared" si="3"/>
        <v>-278</v>
      </c>
      <c r="AF21" s="65">
        <f t="shared" si="4"/>
        <v>-123</v>
      </c>
      <c r="AG21" s="65">
        <f t="shared" si="5"/>
        <v>42</v>
      </c>
      <c r="AH21" s="65">
        <f t="shared" si="6"/>
        <v>0</v>
      </c>
      <c r="AI21" s="66">
        <f t="shared" si="7"/>
        <v>229</v>
      </c>
      <c r="AJ21" s="66">
        <f t="shared" si="8"/>
        <v>1</v>
      </c>
      <c r="AK21" s="66">
        <f t="shared" si="9"/>
        <v>25</v>
      </c>
      <c r="AL21" s="66">
        <f t="shared" si="10"/>
        <v>225</v>
      </c>
    </row>
    <row r="22" spans="1:38" x14ac:dyDescent="0.25">
      <c r="A22" s="154">
        <v>37242</v>
      </c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"/>
        <v>-20889</v>
      </c>
      <c r="AA22" s="152">
        <f t="shared" si="11"/>
        <v>37243</v>
      </c>
      <c r="AB22" s="30">
        <f t="shared" si="12"/>
        <v>0</v>
      </c>
      <c r="AC22" s="30">
        <f t="shared" si="13"/>
        <v>0</v>
      </c>
      <c r="AD22" s="30">
        <f t="shared" si="2"/>
        <v>0</v>
      </c>
      <c r="AE22" s="65">
        <f t="shared" si="3"/>
        <v>0</v>
      </c>
      <c r="AF22" s="65">
        <f t="shared" si="4"/>
        <v>0</v>
      </c>
      <c r="AG22" s="65">
        <f t="shared" si="5"/>
        <v>0</v>
      </c>
      <c r="AH22" s="65">
        <f t="shared" si="6"/>
        <v>0</v>
      </c>
      <c r="AI22" s="66">
        <f t="shared" si="7"/>
        <v>0</v>
      </c>
      <c r="AJ22" s="66">
        <f t="shared" si="8"/>
        <v>0</v>
      </c>
      <c r="AK22" s="66">
        <f t="shared" si="9"/>
        <v>0</v>
      </c>
      <c r="AL22" s="66">
        <f t="shared" si="10"/>
        <v>0</v>
      </c>
    </row>
    <row r="23" spans="1:38" x14ac:dyDescent="0.25">
      <c r="A23" s="154">
        <v>37243</v>
      </c>
      <c r="B23" s="69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69"/>
      <c r="V23" s="69"/>
      <c r="W23" s="69"/>
      <c r="X23" s="33"/>
      <c r="Y23" s="34">
        <f t="shared" si="1"/>
        <v>0</v>
      </c>
      <c r="AA23" s="152">
        <f t="shared" si="11"/>
        <v>37244</v>
      </c>
      <c r="AB23" s="30">
        <f t="shared" si="12"/>
        <v>0</v>
      </c>
      <c r="AC23" s="30">
        <f t="shared" si="13"/>
        <v>0</v>
      </c>
      <c r="AD23" s="30">
        <f t="shared" si="2"/>
        <v>0</v>
      </c>
      <c r="AE23" s="65">
        <f t="shared" si="3"/>
        <v>0</v>
      </c>
      <c r="AF23" s="65">
        <f t="shared" si="4"/>
        <v>0</v>
      </c>
      <c r="AG23" s="65">
        <f t="shared" si="5"/>
        <v>0</v>
      </c>
      <c r="AH23" s="65">
        <f t="shared" si="6"/>
        <v>0</v>
      </c>
      <c r="AI23" s="66">
        <f t="shared" si="7"/>
        <v>0</v>
      </c>
      <c r="AJ23" s="66">
        <f t="shared" si="8"/>
        <v>0</v>
      </c>
      <c r="AK23" s="66">
        <f t="shared" si="9"/>
        <v>0</v>
      </c>
      <c r="AL23" s="66">
        <f t="shared" si="10"/>
        <v>0</v>
      </c>
    </row>
    <row r="24" spans="1:38" s="58" customFormat="1" x14ac:dyDescent="0.25">
      <c r="A24" s="155">
        <v>37244</v>
      </c>
      <c r="B24" s="73"/>
      <c r="C24" s="73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/>
      <c r="M24" s="150"/>
      <c r="N24" s="69"/>
      <c r="O24" s="150"/>
      <c r="P24" s="69"/>
      <c r="Q24" s="150"/>
      <c r="R24" s="69"/>
      <c r="S24" s="150"/>
      <c r="T24" s="69"/>
      <c r="U24" s="69"/>
      <c r="V24" s="69"/>
      <c r="W24" s="69"/>
      <c r="X24" s="150"/>
      <c r="Y24" s="157">
        <f t="shared" si="1"/>
        <v>0</v>
      </c>
      <c r="AA24" s="152">
        <f t="shared" si="11"/>
        <v>37245</v>
      </c>
      <c r="AB24" s="65">
        <f t="shared" si="12"/>
        <v>0</v>
      </c>
      <c r="AC24" s="65">
        <f t="shared" si="13"/>
        <v>0</v>
      </c>
      <c r="AD24" s="65">
        <f t="shared" si="2"/>
        <v>0</v>
      </c>
      <c r="AE24" s="65">
        <f t="shared" si="3"/>
        <v>0</v>
      </c>
      <c r="AF24" s="65">
        <f t="shared" si="4"/>
        <v>0</v>
      </c>
      <c r="AG24" s="65">
        <f t="shared" si="5"/>
        <v>0</v>
      </c>
      <c r="AH24" s="65">
        <f t="shared" si="6"/>
        <v>0</v>
      </c>
      <c r="AI24" s="66">
        <f t="shared" si="7"/>
        <v>0</v>
      </c>
      <c r="AJ24" s="66">
        <f t="shared" si="8"/>
        <v>0</v>
      </c>
      <c r="AK24" s="66">
        <f t="shared" si="9"/>
        <v>0</v>
      </c>
      <c r="AL24" s="66">
        <f t="shared" si="10"/>
        <v>0</v>
      </c>
    </row>
    <row r="25" spans="1:38" x14ac:dyDescent="0.25">
      <c r="A25" s="154">
        <v>37245</v>
      </c>
      <c r="B25" s="69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/>
      <c r="M25" s="33"/>
      <c r="N25" s="69"/>
      <c r="O25" s="33"/>
      <c r="P25" s="69"/>
      <c r="Q25" s="33"/>
      <c r="R25" s="69"/>
      <c r="S25" s="33"/>
      <c r="T25" s="69"/>
      <c r="U25" s="69"/>
      <c r="V25" s="69"/>
      <c r="W25" s="69"/>
      <c r="X25" s="33"/>
      <c r="Y25" s="34">
        <f t="shared" si="1"/>
        <v>0</v>
      </c>
      <c r="AA25" s="152">
        <f t="shared" si="11"/>
        <v>37246</v>
      </c>
      <c r="AB25" s="30">
        <f t="shared" si="12"/>
        <v>0</v>
      </c>
      <c r="AC25" s="30">
        <f t="shared" si="13"/>
        <v>0</v>
      </c>
      <c r="AD25" s="30">
        <f t="shared" si="2"/>
        <v>0</v>
      </c>
      <c r="AE25" s="65">
        <f t="shared" si="3"/>
        <v>0</v>
      </c>
      <c r="AF25" s="65">
        <f t="shared" si="4"/>
        <v>0</v>
      </c>
      <c r="AG25" s="65">
        <f t="shared" si="5"/>
        <v>0</v>
      </c>
      <c r="AH25" s="65">
        <f t="shared" si="6"/>
        <v>0</v>
      </c>
      <c r="AI25" s="66">
        <f t="shared" si="7"/>
        <v>0</v>
      </c>
      <c r="AJ25" s="66">
        <f t="shared" si="8"/>
        <v>0</v>
      </c>
      <c r="AK25" s="66">
        <f t="shared" si="9"/>
        <v>0</v>
      </c>
      <c r="AL25" s="66">
        <f t="shared" si="10"/>
        <v>0</v>
      </c>
    </row>
    <row r="26" spans="1:38" x14ac:dyDescent="0.25">
      <c r="A26" s="154">
        <v>37246</v>
      </c>
      <c r="B26" s="69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/>
      <c r="M26" s="33"/>
      <c r="N26" s="69"/>
      <c r="O26" s="33"/>
      <c r="P26" s="69"/>
      <c r="Q26" s="33"/>
      <c r="R26" s="69"/>
      <c r="S26" s="33"/>
      <c r="T26" s="69"/>
      <c r="U26" s="69"/>
      <c r="V26" s="69"/>
      <c r="W26" s="69"/>
      <c r="X26" s="33"/>
      <c r="Y26" s="34">
        <f t="shared" si="1"/>
        <v>0</v>
      </c>
      <c r="AA26" s="152">
        <f t="shared" si="11"/>
        <v>37247</v>
      </c>
      <c r="AB26" s="30">
        <f t="shared" si="12"/>
        <v>0</v>
      </c>
      <c r="AC26" s="30">
        <f t="shared" si="13"/>
        <v>0</v>
      </c>
      <c r="AD26" s="30">
        <f t="shared" si="2"/>
        <v>0</v>
      </c>
      <c r="AE26" s="65">
        <f t="shared" si="3"/>
        <v>0</v>
      </c>
      <c r="AF26" s="65">
        <f t="shared" si="4"/>
        <v>0</v>
      </c>
      <c r="AG26" s="65">
        <f t="shared" si="5"/>
        <v>0</v>
      </c>
      <c r="AH26" s="65">
        <f t="shared" si="6"/>
        <v>0</v>
      </c>
      <c r="AI26" s="66">
        <f t="shared" si="7"/>
        <v>0</v>
      </c>
      <c r="AJ26" s="66">
        <f t="shared" si="8"/>
        <v>0</v>
      </c>
      <c r="AK26" s="66">
        <f t="shared" si="9"/>
        <v>0</v>
      </c>
      <c r="AL26" s="66">
        <f t="shared" si="10"/>
        <v>0</v>
      </c>
    </row>
    <row r="27" spans="1:38" x14ac:dyDescent="0.25">
      <c r="A27" s="154">
        <v>37247</v>
      </c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69"/>
      <c r="V27" s="69"/>
      <c r="W27" s="69"/>
      <c r="X27" s="33"/>
      <c r="Y27" s="34">
        <f t="shared" si="1"/>
        <v>0</v>
      </c>
      <c r="AA27" s="152">
        <f t="shared" si="11"/>
        <v>37248</v>
      </c>
      <c r="AB27" s="30">
        <f t="shared" si="12"/>
        <v>0</v>
      </c>
      <c r="AC27" s="30">
        <f t="shared" si="13"/>
        <v>0</v>
      </c>
      <c r="AD27" s="30">
        <f t="shared" si="2"/>
        <v>0</v>
      </c>
      <c r="AE27" s="65">
        <f t="shared" si="3"/>
        <v>0</v>
      </c>
      <c r="AF27" s="65">
        <f t="shared" si="4"/>
        <v>0</v>
      </c>
      <c r="AG27" s="65">
        <f t="shared" si="5"/>
        <v>0</v>
      </c>
      <c r="AH27" s="65">
        <f t="shared" si="6"/>
        <v>0</v>
      </c>
      <c r="AI27" s="66">
        <f t="shared" si="7"/>
        <v>0</v>
      </c>
      <c r="AJ27" s="66">
        <f t="shared" si="8"/>
        <v>0</v>
      </c>
      <c r="AK27" s="66">
        <f t="shared" si="9"/>
        <v>0</v>
      </c>
      <c r="AL27" s="66">
        <f t="shared" si="10"/>
        <v>0</v>
      </c>
    </row>
    <row r="28" spans="1:38" x14ac:dyDescent="0.25">
      <c r="A28" s="154">
        <v>37248</v>
      </c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69"/>
      <c r="V28" s="69"/>
      <c r="W28" s="69"/>
      <c r="X28" s="33"/>
      <c r="Y28" s="34">
        <f t="shared" si="1"/>
        <v>0</v>
      </c>
      <c r="AA28" s="152">
        <f t="shared" si="11"/>
        <v>37249</v>
      </c>
      <c r="AB28" s="30">
        <f t="shared" si="12"/>
        <v>0</v>
      </c>
      <c r="AC28" s="30">
        <f t="shared" si="13"/>
        <v>0</v>
      </c>
      <c r="AD28" s="30">
        <f t="shared" si="2"/>
        <v>0</v>
      </c>
      <c r="AE28" s="65">
        <f t="shared" si="3"/>
        <v>0</v>
      </c>
      <c r="AF28" s="65">
        <f t="shared" si="4"/>
        <v>0</v>
      </c>
      <c r="AG28" s="65">
        <f t="shared" si="5"/>
        <v>0</v>
      </c>
      <c r="AH28" s="65">
        <f t="shared" si="6"/>
        <v>0</v>
      </c>
      <c r="AI28" s="66">
        <f t="shared" si="7"/>
        <v>0</v>
      </c>
      <c r="AJ28" s="66">
        <f t="shared" si="8"/>
        <v>0</v>
      </c>
      <c r="AK28" s="66">
        <f t="shared" si="9"/>
        <v>0</v>
      </c>
      <c r="AL28" s="66">
        <f t="shared" si="10"/>
        <v>0</v>
      </c>
    </row>
    <row r="29" spans="1:38" x14ac:dyDescent="0.25">
      <c r="A29" s="154">
        <v>37249</v>
      </c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/>
      <c r="X29" s="33"/>
      <c r="Y29" s="34">
        <f t="shared" si="1"/>
        <v>0</v>
      </c>
      <c r="AA29" s="152">
        <f t="shared" si="11"/>
        <v>37250</v>
      </c>
      <c r="AB29" s="30">
        <f t="shared" si="12"/>
        <v>0</v>
      </c>
      <c r="AC29" s="30">
        <f t="shared" si="13"/>
        <v>0</v>
      </c>
      <c r="AD29" s="30">
        <f t="shared" si="2"/>
        <v>0</v>
      </c>
      <c r="AE29" s="65">
        <f t="shared" si="3"/>
        <v>0</v>
      </c>
      <c r="AF29" s="65">
        <f t="shared" si="4"/>
        <v>0</v>
      </c>
      <c r="AG29" s="65">
        <f t="shared" si="5"/>
        <v>0</v>
      </c>
      <c r="AH29" s="65">
        <f t="shared" si="6"/>
        <v>0</v>
      </c>
      <c r="AI29" s="66">
        <f t="shared" si="7"/>
        <v>0</v>
      </c>
      <c r="AJ29" s="66">
        <f t="shared" si="8"/>
        <v>0</v>
      </c>
      <c r="AK29" s="66">
        <f t="shared" si="9"/>
        <v>0</v>
      </c>
      <c r="AL29" s="66">
        <f t="shared" si="10"/>
        <v>0</v>
      </c>
    </row>
    <row r="30" spans="1:38" x14ac:dyDescent="0.25">
      <c r="A30" s="154">
        <v>37250</v>
      </c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/>
      <c r="X30" s="33"/>
      <c r="Y30" s="34">
        <f t="shared" si="1"/>
        <v>0</v>
      </c>
      <c r="AA30" s="152">
        <f t="shared" si="11"/>
        <v>37251</v>
      </c>
      <c r="AB30" s="30">
        <f t="shared" si="12"/>
        <v>0</v>
      </c>
      <c r="AC30" s="30">
        <f t="shared" si="13"/>
        <v>0</v>
      </c>
      <c r="AD30" s="30">
        <f t="shared" si="2"/>
        <v>0</v>
      </c>
      <c r="AE30" s="65">
        <f t="shared" si="3"/>
        <v>0</v>
      </c>
      <c r="AF30" s="65">
        <f t="shared" si="4"/>
        <v>0</v>
      </c>
      <c r="AG30" s="65">
        <f t="shared" si="5"/>
        <v>0</v>
      </c>
      <c r="AH30" s="65">
        <f t="shared" si="6"/>
        <v>0</v>
      </c>
      <c r="AI30" s="66">
        <f t="shared" si="7"/>
        <v>0</v>
      </c>
      <c r="AJ30" s="66">
        <f t="shared" si="8"/>
        <v>0</v>
      </c>
      <c r="AK30" s="66">
        <f t="shared" si="9"/>
        <v>0</v>
      </c>
      <c r="AL30" s="66">
        <f t="shared" si="10"/>
        <v>0</v>
      </c>
    </row>
    <row r="31" spans="1:38" x14ac:dyDescent="0.25">
      <c r="A31" s="154">
        <v>37251</v>
      </c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/>
      <c r="X31" s="33"/>
      <c r="Y31" s="34">
        <f t="shared" si="1"/>
        <v>0</v>
      </c>
      <c r="AA31" s="152">
        <f t="shared" si="11"/>
        <v>37252</v>
      </c>
      <c r="AB31" s="30">
        <f t="shared" si="12"/>
        <v>0</v>
      </c>
      <c r="AC31" s="30">
        <f t="shared" si="13"/>
        <v>0</v>
      </c>
      <c r="AD31" s="30">
        <f t="shared" si="2"/>
        <v>0</v>
      </c>
      <c r="AE31" s="65">
        <f t="shared" si="3"/>
        <v>0</v>
      </c>
      <c r="AF31" s="65">
        <f t="shared" si="4"/>
        <v>0</v>
      </c>
      <c r="AG31" s="65">
        <f t="shared" si="5"/>
        <v>0</v>
      </c>
      <c r="AH31" s="65">
        <f t="shared" si="6"/>
        <v>0</v>
      </c>
      <c r="AI31" s="66">
        <f t="shared" si="7"/>
        <v>0</v>
      </c>
      <c r="AJ31" s="66">
        <f t="shared" si="8"/>
        <v>0</v>
      </c>
      <c r="AK31" s="66">
        <f t="shared" si="9"/>
        <v>0</v>
      </c>
      <c r="AL31" s="66">
        <f t="shared" si="10"/>
        <v>0</v>
      </c>
    </row>
    <row r="32" spans="1:38" x14ac:dyDescent="0.25">
      <c r="A32" s="154">
        <v>37252</v>
      </c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/>
      <c r="X32" s="33"/>
      <c r="Y32" s="34">
        <f t="shared" si="1"/>
        <v>0</v>
      </c>
      <c r="AA32" s="152">
        <f t="shared" si="11"/>
        <v>37253</v>
      </c>
      <c r="AB32" s="30">
        <f t="shared" si="12"/>
        <v>0</v>
      </c>
      <c r="AC32" s="30">
        <f t="shared" si="13"/>
        <v>0</v>
      </c>
      <c r="AD32" s="30">
        <f t="shared" si="2"/>
        <v>0</v>
      </c>
      <c r="AE32" s="65">
        <f t="shared" si="3"/>
        <v>0</v>
      </c>
      <c r="AF32" s="65">
        <f t="shared" si="4"/>
        <v>0</v>
      </c>
      <c r="AG32" s="65">
        <f t="shared" si="5"/>
        <v>0</v>
      </c>
      <c r="AH32" s="65">
        <f t="shared" si="6"/>
        <v>0</v>
      </c>
      <c r="AI32" s="66">
        <f t="shared" si="7"/>
        <v>0</v>
      </c>
      <c r="AJ32" s="66">
        <f t="shared" si="8"/>
        <v>0</v>
      </c>
      <c r="AK32" s="66">
        <f t="shared" si="9"/>
        <v>0</v>
      </c>
      <c r="AL32" s="66">
        <f t="shared" si="10"/>
        <v>0</v>
      </c>
    </row>
    <row r="33" spans="1:38" x14ac:dyDescent="0.25">
      <c r="A33" s="154">
        <v>37253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/>
      <c r="X33" s="33"/>
      <c r="Y33" s="34">
        <f t="shared" si="1"/>
        <v>0</v>
      </c>
      <c r="AA33" s="152">
        <f t="shared" si="11"/>
        <v>37254</v>
      </c>
      <c r="AB33" s="30">
        <f t="shared" si="12"/>
        <v>0</v>
      </c>
      <c r="AC33" s="30">
        <f t="shared" si="13"/>
        <v>0</v>
      </c>
      <c r="AD33" s="30">
        <f t="shared" si="2"/>
        <v>0</v>
      </c>
      <c r="AE33" s="65">
        <f t="shared" si="3"/>
        <v>0</v>
      </c>
      <c r="AF33" s="65">
        <f t="shared" si="4"/>
        <v>0</v>
      </c>
      <c r="AG33" s="65">
        <f t="shared" si="5"/>
        <v>0</v>
      </c>
      <c r="AH33" s="65">
        <f t="shared" si="6"/>
        <v>0</v>
      </c>
      <c r="AI33" s="66">
        <f t="shared" si="7"/>
        <v>0</v>
      </c>
      <c r="AJ33" s="66">
        <f t="shared" si="8"/>
        <v>0</v>
      </c>
      <c r="AK33" s="66">
        <f t="shared" si="9"/>
        <v>0</v>
      </c>
      <c r="AL33" s="66">
        <f t="shared" si="10"/>
        <v>0</v>
      </c>
    </row>
    <row r="34" spans="1:38" x14ac:dyDescent="0.25">
      <c r="A34" s="154">
        <v>37254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/>
      <c r="X34" s="33"/>
      <c r="Y34" s="34">
        <f t="shared" si="1"/>
        <v>0</v>
      </c>
      <c r="AA34" s="152">
        <f t="shared" si="11"/>
        <v>37255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3"/>
        <v>0</v>
      </c>
      <c r="AF34" s="65">
        <f t="shared" si="4"/>
        <v>0</v>
      </c>
      <c r="AG34" s="65">
        <f t="shared" si="5"/>
        <v>0</v>
      </c>
      <c r="AH34" s="65">
        <f t="shared" si="6"/>
        <v>0</v>
      </c>
      <c r="AI34" s="66">
        <f t="shared" si="7"/>
        <v>0</v>
      </c>
      <c r="AJ34" s="66">
        <f t="shared" si="8"/>
        <v>0</v>
      </c>
      <c r="AK34" s="66">
        <f t="shared" si="9"/>
        <v>0</v>
      </c>
      <c r="AL34" s="66">
        <f t="shared" si="10"/>
        <v>0</v>
      </c>
    </row>
    <row r="35" spans="1:38" x14ac:dyDescent="0.25">
      <c r="A35" s="154">
        <v>37255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/>
      <c r="X35" s="33"/>
      <c r="Y35" s="34">
        <f t="shared" si="1"/>
        <v>0</v>
      </c>
      <c r="AA35" s="152">
        <f t="shared" si="11"/>
        <v>37256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3"/>
        <v>0</v>
      </c>
      <c r="AF35" s="65">
        <f t="shared" si="4"/>
        <v>0</v>
      </c>
      <c r="AG35" s="65">
        <f t="shared" si="5"/>
        <v>0</v>
      </c>
      <c r="AH35" s="65">
        <f t="shared" si="6"/>
        <v>0</v>
      </c>
      <c r="AI35" s="66">
        <f t="shared" si="7"/>
        <v>0</v>
      </c>
      <c r="AJ35" s="66">
        <f t="shared" si="8"/>
        <v>0</v>
      </c>
      <c r="AK35" s="66">
        <f t="shared" si="9"/>
        <v>0</v>
      </c>
      <c r="AL35" s="66">
        <f t="shared" si="10"/>
        <v>0</v>
      </c>
    </row>
    <row r="36" spans="1:38" ht="13.8" thickBot="1" x14ac:dyDescent="0.3">
      <c r="A36" s="154">
        <v>37256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/>
      <c r="X36" s="36"/>
      <c r="Y36" s="34">
        <f t="shared" si="1"/>
        <v>0</v>
      </c>
    </row>
    <row r="37" spans="1:38" ht="13.8" thickBot="1" x14ac:dyDescent="0.3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"/>
        <v>0</v>
      </c>
    </row>
    <row r="38" spans="1:38" ht="13.8" thickBot="1" x14ac:dyDescent="0.3">
      <c r="A38" s="48" t="s">
        <v>113</v>
      </c>
      <c r="B38" s="37">
        <f>SUM(B6:B36)+B37</f>
        <v>57683</v>
      </c>
      <c r="C38" s="37">
        <f>SUM(C6:C36)+C37</f>
        <v>-2963</v>
      </c>
      <c r="D38" s="37">
        <f>SUM(D6:D36)+D37</f>
        <v>54720</v>
      </c>
      <c r="E38" s="37"/>
      <c r="F38" s="37">
        <f>SUM(F6:F36)+F37</f>
        <v>-51795</v>
      </c>
      <c r="G38" s="37"/>
      <c r="H38" s="37">
        <f>SUM(H6:H36)+H37</f>
        <v>-784</v>
      </c>
      <c r="I38" s="37"/>
      <c r="J38" s="37">
        <f>SUM(J6:J36)+J37</f>
        <v>83</v>
      </c>
      <c r="K38" s="37"/>
      <c r="L38" s="37">
        <f>SUM(L6:L36)+L37</f>
        <v>0</v>
      </c>
      <c r="M38" s="37"/>
      <c r="N38" s="37">
        <f>SUM(N6:N36)+N37</f>
        <v>1806</v>
      </c>
      <c r="O38" s="37"/>
      <c r="P38" s="37">
        <f>SUM(P6:P36)+P37</f>
        <v>-877</v>
      </c>
      <c r="Q38" s="37"/>
      <c r="R38" s="37">
        <f>SUM(R6:R36)+R37</f>
        <v>737</v>
      </c>
      <c r="S38" s="37"/>
      <c r="T38" s="37">
        <f>SUM(T6:T36)+T37</f>
        <v>5961</v>
      </c>
      <c r="U38" s="37">
        <f>SUM(U6:U36)+U37</f>
        <v>-446</v>
      </c>
      <c r="V38" s="37"/>
      <c r="W38" s="37"/>
      <c r="X38" s="37"/>
      <c r="Y38" s="38">
        <f t="shared" si="1"/>
        <v>9851</v>
      </c>
    </row>
    <row r="39" spans="1:38" s="143" customFormat="1" ht="16.2" thickBot="1" x14ac:dyDescent="0.35">
      <c r="A39" s="147" t="s">
        <v>106</v>
      </c>
      <c r="B39" s="148">
        <f>B5+B38</f>
        <v>125385</v>
      </c>
      <c r="C39" s="148">
        <f>C5+C38</f>
        <v>-331420</v>
      </c>
      <c r="D39" s="148">
        <f>D5+D38</f>
        <v>-206035</v>
      </c>
      <c r="E39" s="146"/>
      <c r="F39" s="148">
        <f>F5+F38</f>
        <v>25067</v>
      </c>
      <c r="G39" s="146"/>
      <c r="H39" s="148">
        <f>H5+H38</f>
        <v>8934</v>
      </c>
      <c r="I39" s="146"/>
      <c r="J39" s="148">
        <f>J5+J38</f>
        <v>-10608</v>
      </c>
      <c r="K39" s="146"/>
      <c r="L39" s="148">
        <f>L5+L38</f>
        <v>8506</v>
      </c>
      <c r="M39" s="146"/>
      <c r="N39" s="148">
        <f>N5+N38</f>
        <v>45070</v>
      </c>
      <c r="O39" s="146"/>
      <c r="P39" s="148">
        <f>P5+P38</f>
        <v>-6475</v>
      </c>
      <c r="Q39" s="146"/>
      <c r="R39" s="148">
        <f>R5+R38</f>
        <v>4494</v>
      </c>
      <c r="S39" s="146"/>
      <c r="T39" s="148">
        <f>T5+T38</f>
        <v>-15623</v>
      </c>
      <c r="U39" s="163">
        <f>U5+U38</f>
        <v>15741</v>
      </c>
      <c r="V39" s="163"/>
      <c r="W39" s="163">
        <v>0</v>
      </c>
      <c r="X39" s="146"/>
      <c r="Y39" s="148">
        <f>SUM(D39:W39)</f>
        <v>-130929</v>
      </c>
      <c r="AA39" s="143" t="s">
        <v>5</v>
      </c>
    </row>
    <row r="40" spans="1:38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5">
      <c r="R56" t="s">
        <v>5</v>
      </c>
    </row>
    <row r="57" spans="1:25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3.2" x14ac:dyDescent="0.25"/>
  <cols>
    <col min="1" max="1" width="26.44140625" style="44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5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5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5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5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5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5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5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5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5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5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5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5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5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5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5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5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5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5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5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5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5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5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5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5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5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5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5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5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5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5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8" thickBot="1" x14ac:dyDescent="0.3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8" thickBot="1" x14ac:dyDescent="0.3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8" thickBot="1" x14ac:dyDescent="0.3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2" thickBot="1" x14ac:dyDescent="0.35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5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5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5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5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5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5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5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5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5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5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5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5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5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5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5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5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5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5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5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5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5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5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5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5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5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5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5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5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5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5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8" thickBot="1" x14ac:dyDescent="0.3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2" thickBot="1" x14ac:dyDescent="0.35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zoomScale="75" zoomScaleNormal="75" workbookViewId="0">
      <pane xSplit="1" ySplit="5" topLeftCell="AC6" activePane="bottomRight" state="frozen"/>
      <selection pane="topRight" activeCell="B1" sqref="B1"/>
      <selection pane="bottomLeft" activeCell="A6" sqref="A6"/>
      <selection pane="bottomRight" activeCell="A39" sqref="A39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5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5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5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5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5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5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5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5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5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5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5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5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5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5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5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5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10030</v>
      </c>
      <c r="Z21" s="30">
        <f t="shared" si="13"/>
        <v>116</v>
      </c>
      <c r="AA21" s="30">
        <f t="shared" si="2"/>
        <v>-5981</v>
      </c>
      <c r="AB21" s="65">
        <f t="shared" si="3"/>
        <v>-5981</v>
      </c>
      <c r="AC21" s="65">
        <f t="shared" si="4"/>
        <v>231</v>
      </c>
      <c r="AD21" s="65">
        <f t="shared" si="5"/>
        <v>2</v>
      </c>
      <c r="AE21" s="65">
        <f t="shared" si="6"/>
        <v>0</v>
      </c>
      <c r="AF21" s="66">
        <f t="shared" si="7"/>
        <v>486</v>
      </c>
      <c r="AG21" s="66">
        <f t="shared" si="8"/>
        <v>-157</v>
      </c>
      <c r="AH21" s="66">
        <f t="shared" si="9"/>
        <v>-250</v>
      </c>
      <c r="AI21" s="66">
        <f t="shared" si="10"/>
        <v>-659</v>
      </c>
    </row>
    <row r="22" spans="1:35" x14ac:dyDescent="0.25">
      <c r="A22" s="154">
        <f t="shared" si="14"/>
        <v>37181</v>
      </c>
      <c r="B22" s="73">
        <v>10030</v>
      </c>
      <c r="C22" s="69">
        <v>116</v>
      </c>
      <c r="D22" s="32">
        <f t="shared" si="0"/>
        <v>10146</v>
      </c>
      <c r="E22" s="33"/>
      <c r="F22" s="69">
        <v>-5981</v>
      </c>
      <c r="G22" s="33"/>
      <c r="H22" s="69">
        <v>231</v>
      </c>
      <c r="I22" s="33"/>
      <c r="J22" s="69">
        <v>2</v>
      </c>
      <c r="K22" s="33"/>
      <c r="L22" s="69">
        <v>0</v>
      </c>
      <c r="M22" s="33"/>
      <c r="N22" s="69">
        <v>486</v>
      </c>
      <c r="O22" s="33"/>
      <c r="P22" s="69">
        <v>-157</v>
      </c>
      <c r="Q22" s="33"/>
      <c r="R22" s="69">
        <v>-250</v>
      </c>
      <c r="S22" s="33"/>
      <c r="T22" s="69">
        <v>-659</v>
      </c>
      <c r="U22" s="33"/>
      <c r="V22" s="34">
        <f t="shared" si="1"/>
        <v>3818</v>
      </c>
      <c r="X22" s="152">
        <f t="shared" si="11"/>
        <v>37182</v>
      </c>
      <c r="Y22" s="30">
        <f t="shared" si="12"/>
        <v>7533</v>
      </c>
      <c r="Z22" s="30">
        <f t="shared" si="13"/>
        <v>-119</v>
      </c>
      <c r="AA22" s="30">
        <f t="shared" si="2"/>
        <v>-443</v>
      </c>
      <c r="AB22" s="65">
        <f t="shared" si="3"/>
        <v>-443</v>
      </c>
      <c r="AC22" s="65">
        <f t="shared" si="4"/>
        <v>234</v>
      </c>
      <c r="AD22" s="65">
        <f t="shared" si="5"/>
        <v>31</v>
      </c>
      <c r="AE22" s="65">
        <f t="shared" si="6"/>
        <v>0</v>
      </c>
      <c r="AF22" s="66">
        <f t="shared" si="7"/>
        <v>-637</v>
      </c>
      <c r="AG22" s="66">
        <f t="shared" si="8"/>
        <v>-51</v>
      </c>
      <c r="AH22" s="66">
        <f t="shared" si="9"/>
        <v>-296</v>
      </c>
      <c r="AI22" s="66">
        <f t="shared" si="10"/>
        <v>132</v>
      </c>
    </row>
    <row r="23" spans="1:35" x14ac:dyDescent="0.25">
      <c r="A23" s="154">
        <f t="shared" si="14"/>
        <v>37182</v>
      </c>
      <c r="B23" s="73">
        <v>7533</v>
      </c>
      <c r="C23" s="69">
        <v>-119</v>
      </c>
      <c r="D23" s="32">
        <f t="shared" si="0"/>
        <v>7414</v>
      </c>
      <c r="E23" s="33"/>
      <c r="F23" s="69">
        <v>-443</v>
      </c>
      <c r="G23" s="33"/>
      <c r="H23" s="69">
        <v>234</v>
      </c>
      <c r="I23" s="33"/>
      <c r="J23" s="69">
        <v>31</v>
      </c>
      <c r="K23" s="33"/>
      <c r="L23" s="69">
        <v>0</v>
      </c>
      <c r="M23" s="33"/>
      <c r="N23" s="69">
        <v>-637</v>
      </c>
      <c r="O23" s="33"/>
      <c r="P23" s="69">
        <v>-51</v>
      </c>
      <c r="Q23" s="33"/>
      <c r="R23" s="69">
        <v>-296</v>
      </c>
      <c r="S23" s="33"/>
      <c r="T23" s="69">
        <v>132</v>
      </c>
      <c r="U23" s="33"/>
      <c r="V23" s="34">
        <f t="shared" si="1"/>
        <v>6384</v>
      </c>
      <c r="X23" s="152">
        <f t="shared" si="11"/>
        <v>37183</v>
      </c>
      <c r="Y23" s="30">
        <f t="shared" si="12"/>
        <v>2993</v>
      </c>
      <c r="Z23" s="30">
        <f t="shared" si="13"/>
        <v>-2813</v>
      </c>
      <c r="AA23" s="30">
        <f t="shared" si="2"/>
        <v>2363</v>
      </c>
      <c r="AB23" s="65">
        <f t="shared" si="3"/>
        <v>2363</v>
      </c>
      <c r="AC23" s="65">
        <f t="shared" si="4"/>
        <v>231</v>
      </c>
      <c r="AD23" s="65">
        <f t="shared" si="5"/>
        <v>4</v>
      </c>
      <c r="AE23" s="65">
        <f t="shared" si="6"/>
        <v>0</v>
      </c>
      <c r="AF23" s="66">
        <f t="shared" si="7"/>
        <v>-389</v>
      </c>
      <c r="AG23" s="66">
        <f t="shared" si="8"/>
        <v>-82</v>
      </c>
      <c r="AH23" s="66">
        <f t="shared" si="9"/>
        <v>-177</v>
      </c>
      <c r="AI23" s="66">
        <f t="shared" si="10"/>
        <v>575</v>
      </c>
    </row>
    <row r="24" spans="1:35" s="58" customFormat="1" x14ac:dyDescent="0.25">
      <c r="A24" s="155">
        <f t="shared" si="14"/>
        <v>37183</v>
      </c>
      <c r="B24" s="73">
        <v>2993</v>
      </c>
      <c r="C24" s="78">
        <v>-2813</v>
      </c>
      <c r="D24" s="156">
        <f t="shared" si="0"/>
        <v>180</v>
      </c>
      <c r="E24" s="150"/>
      <c r="F24" s="69">
        <v>2363</v>
      </c>
      <c r="G24" s="150"/>
      <c r="H24" s="69">
        <v>231</v>
      </c>
      <c r="I24" s="150"/>
      <c r="J24" s="69">
        <v>4</v>
      </c>
      <c r="K24" s="150"/>
      <c r="L24" s="73">
        <v>0</v>
      </c>
      <c r="M24" s="150"/>
      <c r="N24" s="69">
        <v>-389</v>
      </c>
      <c r="O24" s="150"/>
      <c r="P24" s="69">
        <v>-82</v>
      </c>
      <c r="Q24" s="150"/>
      <c r="R24" s="69">
        <v>-177</v>
      </c>
      <c r="S24" s="150"/>
      <c r="T24" s="69">
        <v>575</v>
      </c>
      <c r="U24" s="150"/>
      <c r="V24" s="157">
        <f t="shared" si="1"/>
        <v>2705</v>
      </c>
      <c r="X24" s="152">
        <f t="shared" si="11"/>
        <v>37184</v>
      </c>
      <c r="Y24" s="65">
        <f t="shared" si="12"/>
        <v>5120</v>
      </c>
      <c r="Z24" s="65">
        <f t="shared" si="13"/>
        <v>-4218</v>
      </c>
      <c r="AA24" s="65">
        <f t="shared" si="2"/>
        <v>-1653</v>
      </c>
      <c r="AB24" s="65">
        <f t="shared" si="3"/>
        <v>-1653</v>
      </c>
      <c r="AC24" s="65">
        <f t="shared" si="4"/>
        <v>232</v>
      </c>
      <c r="AD24" s="65">
        <f t="shared" si="5"/>
        <v>-35</v>
      </c>
      <c r="AE24" s="65">
        <f t="shared" si="6"/>
        <v>0</v>
      </c>
      <c r="AF24" s="66">
        <f t="shared" si="7"/>
        <v>-284</v>
      </c>
      <c r="AG24" s="66">
        <f t="shared" si="8"/>
        <v>-12</v>
      </c>
      <c r="AH24" s="66">
        <f t="shared" si="9"/>
        <v>-199</v>
      </c>
      <c r="AI24" s="66">
        <f t="shared" si="10"/>
        <v>507</v>
      </c>
    </row>
    <row r="25" spans="1:35" x14ac:dyDescent="0.25">
      <c r="A25" s="154">
        <f t="shared" si="14"/>
        <v>37184</v>
      </c>
      <c r="B25" s="73">
        <v>5120</v>
      </c>
      <c r="C25" s="69">
        <v>-4218</v>
      </c>
      <c r="D25" s="32">
        <f t="shared" si="0"/>
        <v>902</v>
      </c>
      <c r="E25" s="33"/>
      <c r="F25" s="69">
        <v>-1653</v>
      </c>
      <c r="G25" s="33"/>
      <c r="H25" s="69">
        <v>232</v>
      </c>
      <c r="I25" s="33"/>
      <c r="J25" s="69">
        <v>-35</v>
      </c>
      <c r="K25" s="33"/>
      <c r="L25" s="69">
        <v>0</v>
      </c>
      <c r="M25" s="33"/>
      <c r="N25" s="69">
        <v>-284</v>
      </c>
      <c r="O25" s="33"/>
      <c r="P25" s="69">
        <v>-12</v>
      </c>
      <c r="Q25" s="33"/>
      <c r="R25" s="69">
        <v>-199</v>
      </c>
      <c r="S25" s="33"/>
      <c r="T25" s="69">
        <v>507</v>
      </c>
      <c r="U25" s="33"/>
      <c r="V25" s="34">
        <f t="shared" si="1"/>
        <v>-542</v>
      </c>
      <c r="X25" s="152">
        <f t="shared" si="11"/>
        <v>37185</v>
      </c>
      <c r="Y25" s="30">
        <f t="shared" si="12"/>
        <v>3191</v>
      </c>
      <c r="Z25" s="30">
        <f t="shared" si="13"/>
        <v>-4399</v>
      </c>
      <c r="AA25" s="30">
        <f t="shared" si="2"/>
        <v>-1503</v>
      </c>
      <c r="AB25" s="65">
        <f t="shared" si="3"/>
        <v>-1503</v>
      </c>
      <c r="AC25" s="65">
        <f t="shared" si="4"/>
        <v>231</v>
      </c>
      <c r="AD25" s="65">
        <f t="shared" si="5"/>
        <v>-22</v>
      </c>
      <c r="AE25" s="65">
        <f t="shared" si="6"/>
        <v>0</v>
      </c>
      <c r="AF25" s="66">
        <f t="shared" si="7"/>
        <v>-258</v>
      </c>
      <c r="AG25" s="66">
        <f t="shared" si="8"/>
        <v>-175</v>
      </c>
      <c r="AH25" s="66">
        <f t="shared" si="9"/>
        <v>-200</v>
      </c>
      <c r="AI25" s="66">
        <f t="shared" si="10"/>
        <v>-441</v>
      </c>
    </row>
    <row r="26" spans="1:35" x14ac:dyDescent="0.25">
      <c r="A26" s="154">
        <f t="shared" si="14"/>
        <v>37185</v>
      </c>
      <c r="B26" s="73">
        <v>3191</v>
      </c>
      <c r="C26" s="69">
        <v>-4399</v>
      </c>
      <c r="D26" s="32">
        <f t="shared" si="0"/>
        <v>-1208</v>
      </c>
      <c r="E26" s="33"/>
      <c r="F26" s="69">
        <v>-1503</v>
      </c>
      <c r="G26" s="33"/>
      <c r="H26" s="69">
        <v>231</v>
      </c>
      <c r="I26" s="33"/>
      <c r="J26" s="69">
        <v>-22</v>
      </c>
      <c r="K26" s="33"/>
      <c r="L26" s="69">
        <v>0</v>
      </c>
      <c r="M26" s="33"/>
      <c r="N26" s="69">
        <v>-258</v>
      </c>
      <c r="O26" s="33"/>
      <c r="P26" s="69">
        <v>-175</v>
      </c>
      <c r="Q26" s="33"/>
      <c r="R26" s="69">
        <v>-200</v>
      </c>
      <c r="S26" s="33"/>
      <c r="T26" s="69">
        <v>-441</v>
      </c>
      <c r="U26" s="33"/>
      <c r="V26" s="34">
        <f t="shared" si="1"/>
        <v>-3576</v>
      </c>
      <c r="X26" s="152">
        <f t="shared" si="11"/>
        <v>37186</v>
      </c>
      <c r="Y26" s="30">
        <f t="shared" si="12"/>
        <v>10294</v>
      </c>
      <c r="Z26" s="30">
        <f t="shared" si="13"/>
        <v>-630</v>
      </c>
      <c r="AA26" s="30">
        <f t="shared" si="2"/>
        <v>-754</v>
      </c>
      <c r="AB26" s="65">
        <f t="shared" si="3"/>
        <v>-754</v>
      </c>
      <c r="AC26" s="65">
        <f t="shared" si="4"/>
        <v>-38</v>
      </c>
      <c r="AD26" s="65">
        <f t="shared" si="5"/>
        <v>-16</v>
      </c>
      <c r="AE26" s="65">
        <f t="shared" si="6"/>
        <v>0</v>
      </c>
      <c r="AF26" s="66">
        <f t="shared" si="7"/>
        <v>-133</v>
      </c>
      <c r="AG26" s="66">
        <f t="shared" si="8"/>
        <v>-125</v>
      </c>
      <c r="AH26" s="66">
        <f t="shared" si="9"/>
        <v>-173</v>
      </c>
      <c r="AI26" s="66">
        <f t="shared" si="10"/>
        <v>-459</v>
      </c>
    </row>
    <row r="27" spans="1:35" x14ac:dyDescent="0.25">
      <c r="A27" s="154">
        <f t="shared" si="14"/>
        <v>37186</v>
      </c>
      <c r="B27" s="73">
        <v>10294</v>
      </c>
      <c r="C27" s="69">
        <v>-630</v>
      </c>
      <c r="D27" s="32">
        <f t="shared" si="0"/>
        <v>9664</v>
      </c>
      <c r="E27" s="33"/>
      <c r="F27" s="69">
        <v>-754</v>
      </c>
      <c r="G27" s="33"/>
      <c r="H27" s="69">
        <v>-38</v>
      </c>
      <c r="I27" s="33"/>
      <c r="J27" s="69">
        <v>-16</v>
      </c>
      <c r="K27" s="33"/>
      <c r="L27" s="69">
        <v>0</v>
      </c>
      <c r="M27" s="33"/>
      <c r="N27" s="69">
        <v>-133</v>
      </c>
      <c r="O27" s="33"/>
      <c r="P27" s="69">
        <v>-125</v>
      </c>
      <c r="Q27" s="33"/>
      <c r="R27" s="69">
        <v>-173</v>
      </c>
      <c r="S27" s="33"/>
      <c r="T27" s="69">
        <v>-459</v>
      </c>
      <c r="U27" s="33"/>
      <c r="V27" s="34">
        <f t="shared" si="1"/>
        <v>7966</v>
      </c>
      <c r="X27" s="152">
        <f t="shared" si="11"/>
        <v>37187</v>
      </c>
      <c r="Y27" s="30">
        <f t="shared" si="12"/>
        <v>4557</v>
      </c>
      <c r="Z27" s="30">
        <f t="shared" si="13"/>
        <v>695</v>
      </c>
      <c r="AA27" s="30">
        <f t="shared" si="2"/>
        <v>-1314</v>
      </c>
      <c r="AB27" s="65">
        <f t="shared" si="3"/>
        <v>-1314</v>
      </c>
      <c r="AC27" s="65">
        <f t="shared" si="4"/>
        <v>-36</v>
      </c>
      <c r="AD27" s="65">
        <f t="shared" si="5"/>
        <v>-23</v>
      </c>
      <c r="AE27" s="65">
        <f t="shared" si="6"/>
        <v>0</v>
      </c>
      <c r="AF27" s="66">
        <f t="shared" si="7"/>
        <v>-39</v>
      </c>
      <c r="AG27" s="66">
        <f t="shared" si="8"/>
        <v>-34</v>
      </c>
      <c r="AH27" s="66">
        <f t="shared" si="9"/>
        <v>-197</v>
      </c>
      <c r="AI27" s="66">
        <f t="shared" si="10"/>
        <v>-402</v>
      </c>
    </row>
    <row r="28" spans="1:35" x14ac:dyDescent="0.25">
      <c r="A28" s="154">
        <f t="shared" si="14"/>
        <v>37187</v>
      </c>
      <c r="B28" s="73">
        <v>4557</v>
      </c>
      <c r="C28" s="69">
        <v>695</v>
      </c>
      <c r="D28" s="32">
        <f t="shared" si="0"/>
        <v>5252</v>
      </c>
      <c r="E28" s="33"/>
      <c r="F28" s="69">
        <v>-1314</v>
      </c>
      <c r="G28" s="33"/>
      <c r="H28" s="69">
        <v>-36</v>
      </c>
      <c r="I28" s="33"/>
      <c r="J28" s="69">
        <v>-23</v>
      </c>
      <c r="K28" s="33"/>
      <c r="L28" s="69">
        <v>0</v>
      </c>
      <c r="M28" s="33"/>
      <c r="N28" s="69">
        <v>-39</v>
      </c>
      <c r="O28" s="33"/>
      <c r="P28" s="69">
        <v>-34</v>
      </c>
      <c r="Q28" s="33"/>
      <c r="R28" s="69">
        <v>-197</v>
      </c>
      <c r="S28" s="33"/>
      <c r="T28" s="69">
        <v>-402</v>
      </c>
      <c r="U28" s="33"/>
      <c r="V28" s="34">
        <f t="shared" si="1"/>
        <v>3207</v>
      </c>
      <c r="X28" s="152">
        <f t="shared" si="11"/>
        <v>37188</v>
      </c>
      <c r="Y28" s="30">
        <f t="shared" si="12"/>
        <v>8305</v>
      </c>
      <c r="Z28" s="30">
        <f t="shared" si="13"/>
        <v>738</v>
      </c>
      <c r="AA28" s="30">
        <f t="shared" si="2"/>
        <v>-3462</v>
      </c>
      <c r="AB28" s="65">
        <f t="shared" si="3"/>
        <v>-3462</v>
      </c>
      <c r="AC28" s="65">
        <f t="shared" si="4"/>
        <v>-37</v>
      </c>
      <c r="AD28" s="65">
        <f t="shared" si="5"/>
        <v>-27</v>
      </c>
      <c r="AE28" s="65">
        <f t="shared" si="6"/>
        <v>0</v>
      </c>
      <c r="AF28" s="66">
        <f t="shared" si="7"/>
        <v>-314</v>
      </c>
      <c r="AG28" s="66">
        <f t="shared" si="8"/>
        <v>34</v>
      </c>
      <c r="AH28" s="66">
        <f t="shared" si="9"/>
        <v>-211</v>
      </c>
      <c r="AI28" s="66">
        <f t="shared" si="10"/>
        <v>-1996</v>
      </c>
    </row>
    <row r="29" spans="1:35" x14ac:dyDescent="0.25">
      <c r="A29" s="154">
        <f t="shared" si="14"/>
        <v>37188</v>
      </c>
      <c r="B29" s="73">
        <v>8305</v>
      </c>
      <c r="C29" s="69">
        <v>738</v>
      </c>
      <c r="D29" s="32">
        <f t="shared" si="0"/>
        <v>9043</v>
      </c>
      <c r="E29" s="33"/>
      <c r="F29" s="69">
        <v>-3462</v>
      </c>
      <c r="G29" s="33"/>
      <c r="H29" s="69">
        <v>-37</v>
      </c>
      <c r="I29" s="33"/>
      <c r="J29" s="69">
        <v>-27</v>
      </c>
      <c r="K29" s="33"/>
      <c r="L29" s="69">
        <v>0</v>
      </c>
      <c r="M29" s="33"/>
      <c r="N29" s="69">
        <v>-314</v>
      </c>
      <c r="O29" s="33"/>
      <c r="P29" s="69">
        <v>34</v>
      </c>
      <c r="Q29" s="33"/>
      <c r="R29" s="69">
        <v>-211</v>
      </c>
      <c r="S29" s="33"/>
      <c r="T29" s="69">
        <v>-1996</v>
      </c>
      <c r="U29" s="33"/>
      <c r="V29" s="34">
        <f t="shared" si="1"/>
        <v>3030</v>
      </c>
      <c r="X29" s="152">
        <f t="shared" si="11"/>
        <v>37189</v>
      </c>
      <c r="Y29" s="30">
        <f t="shared" si="12"/>
        <v>604</v>
      </c>
      <c r="Z29" s="30">
        <f t="shared" si="13"/>
        <v>206</v>
      </c>
      <c r="AA29" s="30">
        <f t="shared" si="2"/>
        <v>-3385</v>
      </c>
      <c r="AB29" s="65">
        <f t="shared" si="3"/>
        <v>-3385</v>
      </c>
      <c r="AC29" s="65">
        <f t="shared" si="4"/>
        <v>-37</v>
      </c>
      <c r="AD29" s="65">
        <f t="shared" si="5"/>
        <v>-726</v>
      </c>
      <c r="AE29" s="65">
        <f t="shared" si="6"/>
        <v>0</v>
      </c>
      <c r="AF29" s="66">
        <f t="shared" si="7"/>
        <v>-397</v>
      </c>
      <c r="AG29" s="66">
        <f t="shared" si="8"/>
        <v>-140</v>
      </c>
      <c r="AH29" s="66">
        <f t="shared" si="9"/>
        <v>-407</v>
      </c>
      <c r="AI29" s="66">
        <f t="shared" si="10"/>
        <v>-1067</v>
      </c>
    </row>
    <row r="30" spans="1:35" x14ac:dyDescent="0.25">
      <c r="A30" s="154">
        <f t="shared" si="14"/>
        <v>37189</v>
      </c>
      <c r="B30" s="73">
        <v>604</v>
      </c>
      <c r="C30" s="69">
        <v>206</v>
      </c>
      <c r="D30" s="32">
        <f t="shared" si="0"/>
        <v>810</v>
      </c>
      <c r="E30" s="33"/>
      <c r="F30" s="69">
        <v>-3385</v>
      </c>
      <c r="G30" s="33"/>
      <c r="H30" s="69">
        <v>-37</v>
      </c>
      <c r="I30" s="33"/>
      <c r="J30" s="69">
        <v>-726</v>
      </c>
      <c r="K30" s="33"/>
      <c r="L30" s="69">
        <v>0</v>
      </c>
      <c r="M30" s="33"/>
      <c r="N30" s="69">
        <v>-397</v>
      </c>
      <c r="O30" s="33"/>
      <c r="P30" s="69">
        <v>-140</v>
      </c>
      <c r="Q30" s="33"/>
      <c r="R30" s="69">
        <v>-407</v>
      </c>
      <c r="S30" s="33"/>
      <c r="T30" s="69">
        <v>-1067</v>
      </c>
      <c r="U30" s="33"/>
      <c r="V30" s="34">
        <f t="shared" si="1"/>
        <v>-5349</v>
      </c>
      <c r="X30" s="152">
        <f t="shared" si="11"/>
        <v>37190</v>
      </c>
      <c r="Y30" s="30">
        <f t="shared" si="12"/>
        <v>-7801</v>
      </c>
      <c r="Z30" s="30">
        <f t="shared" si="13"/>
        <v>-3817</v>
      </c>
      <c r="AA30" s="30">
        <f t="shared" si="2"/>
        <v>-2480</v>
      </c>
      <c r="AB30" s="65">
        <f t="shared" si="3"/>
        <v>-2480</v>
      </c>
      <c r="AC30" s="65">
        <f t="shared" si="4"/>
        <v>-37</v>
      </c>
      <c r="AD30" s="65">
        <f t="shared" si="5"/>
        <v>-14</v>
      </c>
      <c r="AE30" s="65">
        <f t="shared" si="6"/>
        <v>0</v>
      </c>
      <c r="AF30" s="66">
        <f t="shared" si="7"/>
        <v>-598</v>
      </c>
      <c r="AG30" s="66">
        <f t="shared" si="8"/>
        <v>-430</v>
      </c>
      <c r="AH30" s="66">
        <f t="shared" si="9"/>
        <v>-268</v>
      </c>
      <c r="AI30" s="66">
        <f t="shared" si="10"/>
        <v>106</v>
      </c>
    </row>
    <row r="31" spans="1:35" x14ac:dyDescent="0.25">
      <c r="A31" s="154">
        <f t="shared" si="14"/>
        <v>37190</v>
      </c>
      <c r="B31" s="73">
        <v>-7801</v>
      </c>
      <c r="C31" s="69">
        <v>-3817</v>
      </c>
      <c r="D31" s="32">
        <f t="shared" si="0"/>
        <v>-11618</v>
      </c>
      <c r="E31" s="33"/>
      <c r="F31" s="69">
        <v>-2480</v>
      </c>
      <c r="G31" s="33"/>
      <c r="H31" s="69">
        <v>-37</v>
      </c>
      <c r="I31" s="33"/>
      <c r="J31" s="69">
        <v>-14</v>
      </c>
      <c r="K31" s="33"/>
      <c r="L31" s="69">
        <v>0</v>
      </c>
      <c r="M31" s="33"/>
      <c r="N31" s="69">
        <v>-598</v>
      </c>
      <c r="O31" s="33"/>
      <c r="P31" s="69">
        <v>-430</v>
      </c>
      <c r="Q31" s="33"/>
      <c r="R31" s="69">
        <v>-268</v>
      </c>
      <c r="S31" s="33"/>
      <c r="T31" s="69">
        <v>106</v>
      </c>
      <c r="U31" s="33"/>
      <c r="V31" s="34">
        <f t="shared" si="1"/>
        <v>-15339</v>
      </c>
      <c r="X31" s="152">
        <f t="shared" si="11"/>
        <v>37191</v>
      </c>
      <c r="Y31" s="30">
        <f t="shared" si="12"/>
        <v>2713</v>
      </c>
      <c r="Z31" s="30">
        <f t="shared" si="13"/>
        <v>-1546</v>
      </c>
      <c r="AA31" s="30">
        <f t="shared" si="2"/>
        <v>-8211</v>
      </c>
      <c r="AB31" s="65">
        <f t="shared" si="3"/>
        <v>-8211</v>
      </c>
      <c r="AC31" s="65">
        <f t="shared" si="4"/>
        <v>-5</v>
      </c>
      <c r="AD31" s="65">
        <f t="shared" si="5"/>
        <v>-16</v>
      </c>
      <c r="AE31" s="65">
        <f t="shared" si="6"/>
        <v>0</v>
      </c>
      <c r="AF31" s="66">
        <f t="shared" si="7"/>
        <v>-851</v>
      </c>
      <c r="AG31" s="66">
        <f t="shared" si="8"/>
        <v>-298</v>
      </c>
      <c r="AH31" s="66">
        <f t="shared" si="9"/>
        <v>-205</v>
      </c>
      <c r="AI31" s="66">
        <f t="shared" si="10"/>
        <v>-781</v>
      </c>
    </row>
    <row r="32" spans="1:35" x14ac:dyDescent="0.25">
      <c r="A32" s="154">
        <f t="shared" si="14"/>
        <v>37191</v>
      </c>
      <c r="B32" s="73">
        <v>2713</v>
      </c>
      <c r="C32" s="69">
        <v>-1546</v>
      </c>
      <c r="D32" s="32">
        <f t="shared" si="0"/>
        <v>1167</v>
      </c>
      <c r="E32" s="33"/>
      <c r="F32" s="69">
        <v>-8211</v>
      </c>
      <c r="G32" s="33"/>
      <c r="H32" s="69">
        <v>-5</v>
      </c>
      <c r="I32" s="33"/>
      <c r="J32" s="69">
        <v>-16</v>
      </c>
      <c r="K32" s="33"/>
      <c r="L32" s="69">
        <v>0</v>
      </c>
      <c r="M32" s="33"/>
      <c r="N32" s="69">
        <v>-851</v>
      </c>
      <c r="O32" s="33"/>
      <c r="P32" s="69">
        <v>-298</v>
      </c>
      <c r="Q32" s="33"/>
      <c r="R32" s="69">
        <v>-205</v>
      </c>
      <c r="S32" s="33"/>
      <c r="T32" s="69">
        <v>-781</v>
      </c>
      <c r="U32" s="33"/>
      <c r="V32" s="34">
        <f t="shared" si="1"/>
        <v>-9200</v>
      </c>
      <c r="X32" s="152">
        <f t="shared" si="11"/>
        <v>37192</v>
      </c>
      <c r="Y32" s="30">
        <f t="shared" si="12"/>
        <v>-6292</v>
      </c>
      <c r="Z32" s="30">
        <f t="shared" si="13"/>
        <v>-4589</v>
      </c>
      <c r="AA32" s="30">
        <f t="shared" si="2"/>
        <v>-1412</v>
      </c>
      <c r="AB32" s="65">
        <f t="shared" si="3"/>
        <v>-1412</v>
      </c>
      <c r="AC32" s="65">
        <f t="shared" si="4"/>
        <v>-37</v>
      </c>
      <c r="AD32" s="65">
        <f t="shared" si="5"/>
        <v>-36</v>
      </c>
      <c r="AE32" s="65">
        <f t="shared" si="6"/>
        <v>0</v>
      </c>
      <c r="AF32" s="66">
        <f t="shared" si="7"/>
        <v>-1047</v>
      </c>
      <c r="AG32" s="66">
        <f t="shared" si="8"/>
        <v>-290</v>
      </c>
      <c r="AH32" s="66">
        <f t="shared" si="9"/>
        <v>-320</v>
      </c>
      <c r="AI32" s="66">
        <f t="shared" si="10"/>
        <v>-1106</v>
      </c>
    </row>
    <row r="33" spans="1:35" x14ac:dyDescent="0.25">
      <c r="A33" s="154">
        <f t="shared" si="14"/>
        <v>37192</v>
      </c>
      <c r="B33" s="73">
        <v>-6292</v>
      </c>
      <c r="C33" s="69">
        <v>-4589</v>
      </c>
      <c r="D33" s="32">
        <f t="shared" si="0"/>
        <v>-10881</v>
      </c>
      <c r="E33" s="33"/>
      <c r="F33" s="69">
        <v>-1412</v>
      </c>
      <c r="G33" s="33"/>
      <c r="H33" s="69">
        <v>-37</v>
      </c>
      <c r="I33" s="33"/>
      <c r="J33" s="69">
        <v>-36</v>
      </c>
      <c r="K33" s="33"/>
      <c r="L33" s="69">
        <v>0</v>
      </c>
      <c r="M33" s="33"/>
      <c r="N33" s="69">
        <v>-1047</v>
      </c>
      <c r="O33" s="33"/>
      <c r="P33" s="69">
        <v>-290</v>
      </c>
      <c r="Q33" s="33"/>
      <c r="R33" s="69">
        <v>-320</v>
      </c>
      <c r="S33" s="33"/>
      <c r="T33" s="69">
        <v>-1106</v>
      </c>
      <c r="U33" s="33"/>
      <c r="V33" s="34">
        <f t="shared" si="1"/>
        <v>-15129</v>
      </c>
      <c r="X33" s="152">
        <f t="shared" si="11"/>
        <v>37193</v>
      </c>
      <c r="Y33" s="30">
        <f t="shared" si="12"/>
        <v>1595</v>
      </c>
      <c r="Z33" s="30">
        <f t="shared" si="13"/>
        <v>-575</v>
      </c>
      <c r="AA33" s="30">
        <f t="shared" si="2"/>
        <v>-1600</v>
      </c>
      <c r="AB33" s="65">
        <f t="shared" si="3"/>
        <v>-1600</v>
      </c>
      <c r="AC33" s="65">
        <f t="shared" si="4"/>
        <v>-38</v>
      </c>
      <c r="AD33" s="65">
        <f t="shared" si="5"/>
        <v>-54</v>
      </c>
      <c r="AE33" s="65">
        <f t="shared" si="6"/>
        <v>0</v>
      </c>
      <c r="AF33" s="66">
        <f t="shared" si="7"/>
        <v>-977</v>
      </c>
      <c r="AG33" s="66">
        <f t="shared" si="8"/>
        <v>-390</v>
      </c>
      <c r="AH33" s="66">
        <f t="shared" si="9"/>
        <v>-288</v>
      </c>
      <c r="AI33" s="66">
        <f t="shared" si="10"/>
        <v>286</v>
      </c>
    </row>
    <row r="34" spans="1:35" x14ac:dyDescent="0.25">
      <c r="A34" s="154">
        <f t="shared" si="14"/>
        <v>37193</v>
      </c>
      <c r="B34" s="73">
        <v>1595</v>
      </c>
      <c r="C34" s="69">
        <v>-575</v>
      </c>
      <c r="D34" s="32">
        <f t="shared" si="0"/>
        <v>1020</v>
      </c>
      <c r="E34" s="33"/>
      <c r="F34" s="69">
        <v>-1600</v>
      </c>
      <c r="G34" s="33"/>
      <c r="H34" s="69">
        <v>-38</v>
      </c>
      <c r="I34" s="33"/>
      <c r="J34" s="69">
        <v>-54</v>
      </c>
      <c r="K34" s="33"/>
      <c r="L34" s="69">
        <v>0</v>
      </c>
      <c r="M34" s="33"/>
      <c r="N34" s="69">
        <v>-977</v>
      </c>
      <c r="O34" s="33"/>
      <c r="P34" s="69">
        <v>-390</v>
      </c>
      <c r="Q34" s="33"/>
      <c r="R34" s="69">
        <v>-288</v>
      </c>
      <c r="S34" s="33"/>
      <c r="T34" s="69">
        <v>286</v>
      </c>
      <c r="U34" s="33"/>
      <c r="V34" s="34">
        <f t="shared" si="1"/>
        <v>-2041</v>
      </c>
      <c r="X34" s="152">
        <f t="shared" si="11"/>
        <v>37194</v>
      </c>
      <c r="Y34" s="30">
        <f>+B36</f>
        <v>-15719</v>
      </c>
      <c r="Z34" s="30">
        <f>+C36</f>
        <v>-1289</v>
      </c>
      <c r="AA34" s="30">
        <f>+F36</f>
        <v>6952</v>
      </c>
      <c r="AB34" s="65">
        <f t="shared" si="3"/>
        <v>2113</v>
      </c>
      <c r="AC34" s="65">
        <f t="shared" si="4"/>
        <v>-37</v>
      </c>
      <c r="AD34" s="65">
        <f t="shared" si="5"/>
        <v>-37</v>
      </c>
      <c r="AE34" s="65">
        <f t="shared" si="6"/>
        <v>0</v>
      </c>
      <c r="AF34" s="66">
        <f t="shared" si="7"/>
        <v>-2839</v>
      </c>
      <c r="AG34" s="66">
        <f t="shared" si="8"/>
        <v>-186</v>
      </c>
      <c r="AH34" s="66">
        <f t="shared" si="9"/>
        <v>-309</v>
      </c>
      <c r="AI34" s="66">
        <f t="shared" si="10"/>
        <v>62</v>
      </c>
    </row>
    <row r="35" spans="1:35" x14ac:dyDescent="0.25">
      <c r="A35" s="154">
        <f t="shared" si="14"/>
        <v>37194</v>
      </c>
      <c r="B35" s="73">
        <v>-2811</v>
      </c>
      <c r="C35" s="69">
        <v>182</v>
      </c>
      <c r="D35" s="32">
        <f t="shared" si="0"/>
        <v>-2629</v>
      </c>
      <c r="E35" s="33"/>
      <c r="F35" s="69">
        <v>2113</v>
      </c>
      <c r="G35" s="33"/>
      <c r="H35" s="69">
        <v>-37</v>
      </c>
      <c r="I35" s="33"/>
      <c r="J35" s="69">
        <v>-37</v>
      </c>
      <c r="K35" s="33"/>
      <c r="L35" s="69">
        <v>0</v>
      </c>
      <c r="M35" s="33"/>
      <c r="N35" s="69">
        <v>-2839</v>
      </c>
      <c r="O35" s="33"/>
      <c r="P35" s="69">
        <v>-186</v>
      </c>
      <c r="Q35" s="33"/>
      <c r="R35" s="69">
        <v>-309</v>
      </c>
      <c r="S35" s="33"/>
      <c r="T35" s="69">
        <v>62</v>
      </c>
      <c r="U35" s="33"/>
      <c r="V35" s="34">
        <f t="shared" si="1"/>
        <v>-3862</v>
      </c>
      <c r="X35" s="152">
        <f t="shared" si="11"/>
        <v>37195</v>
      </c>
      <c r="Y35" s="30">
        <f>+B38</f>
        <v>-8970</v>
      </c>
      <c r="Z35" s="30">
        <f>+C38</f>
        <v>11507</v>
      </c>
      <c r="AA35" s="30">
        <f>+F38</f>
        <v>2627</v>
      </c>
      <c r="AB35" s="65">
        <f t="shared" si="3"/>
        <v>6952</v>
      </c>
      <c r="AC35" s="65">
        <f t="shared" si="4"/>
        <v>-47</v>
      </c>
      <c r="AD35" s="65">
        <f t="shared" si="5"/>
        <v>-43</v>
      </c>
      <c r="AE35" s="65">
        <f t="shared" si="6"/>
        <v>0</v>
      </c>
      <c r="AF35" s="66">
        <f t="shared" si="7"/>
        <v>-1082</v>
      </c>
      <c r="AG35" s="66">
        <f t="shared" si="8"/>
        <v>-177</v>
      </c>
      <c r="AH35" s="66">
        <f t="shared" si="9"/>
        <v>-283</v>
      </c>
      <c r="AI35" s="66">
        <f t="shared" si="10"/>
        <v>-144</v>
      </c>
    </row>
    <row r="36" spans="1:35" x14ac:dyDescent="0.25">
      <c r="A36" s="154">
        <v>37195</v>
      </c>
      <c r="B36" s="73">
        <v>-15719</v>
      </c>
      <c r="C36" s="69">
        <v>-1289</v>
      </c>
      <c r="D36" s="35">
        <f t="shared" si="0"/>
        <v>-17008</v>
      </c>
      <c r="E36" s="36"/>
      <c r="F36" s="69">
        <v>6952</v>
      </c>
      <c r="G36" s="36"/>
      <c r="H36" s="69">
        <v>-47</v>
      </c>
      <c r="I36" s="36"/>
      <c r="J36" s="69">
        <v>-43</v>
      </c>
      <c r="K36" s="36"/>
      <c r="L36" s="69">
        <v>0</v>
      </c>
      <c r="M36" s="36"/>
      <c r="N36" s="69">
        <v>-1082</v>
      </c>
      <c r="O36" s="36"/>
      <c r="P36" s="69">
        <v>-177</v>
      </c>
      <c r="Q36" s="36"/>
      <c r="R36" s="69">
        <v>-283</v>
      </c>
      <c r="S36" s="36"/>
      <c r="T36" s="69">
        <v>-144</v>
      </c>
      <c r="U36" s="36"/>
      <c r="V36" s="34">
        <f t="shared" si="1"/>
        <v>-11832</v>
      </c>
    </row>
    <row r="37" spans="1:35" ht="13.8" thickBot="1" x14ac:dyDescent="0.3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8" thickBot="1" x14ac:dyDescent="0.3">
      <c r="A38" s="47" t="s">
        <v>21</v>
      </c>
      <c r="B38" s="75">
        <v>-8970</v>
      </c>
      <c r="C38" s="75">
        <v>11507</v>
      </c>
      <c r="D38" s="37">
        <f>+B38+C38</f>
        <v>2537</v>
      </c>
      <c r="E38" s="36"/>
      <c r="F38" s="75">
        <v>2627</v>
      </c>
      <c r="G38" s="36"/>
      <c r="H38" s="75">
        <v>-364</v>
      </c>
      <c r="I38" s="36"/>
      <c r="J38" s="75">
        <v>14</v>
      </c>
      <c r="K38" s="36"/>
      <c r="L38" s="75"/>
      <c r="M38" s="36">
        <v>0</v>
      </c>
      <c r="N38" s="75">
        <v>-10</v>
      </c>
      <c r="O38" s="36"/>
      <c r="P38" s="75"/>
      <c r="Q38" s="36"/>
      <c r="R38" s="75"/>
      <c r="S38" s="36"/>
      <c r="T38" s="75">
        <v>22</v>
      </c>
      <c r="U38" s="36"/>
      <c r="V38" s="41">
        <f t="shared" si="1"/>
        <v>4826</v>
      </c>
    </row>
    <row r="39" spans="1:35" ht="13.8" thickBot="1" x14ac:dyDescent="0.3">
      <c r="A39" s="48" t="s">
        <v>110</v>
      </c>
      <c r="B39" s="37">
        <f>SUM(B6:B36)+B38</f>
        <v>106214</v>
      </c>
      <c r="C39" s="37">
        <f>SUM(C6:C36)+C38</f>
        <v>-19672</v>
      </c>
      <c r="D39" s="37">
        <f>SUM(D6:D36)+D38</f>
        <v>86542</v>
      </c>
      <c r="E39" s="37"/>
      <c r="F39" s="37">
        <f>SUM(F6:F36)+F38</f>
        <v>-6912</v>
      </c>
      <c r="G39" s="37"/>
      <c r="H39" s="37">
        <f>SUM(H6:H36)+H38</f>
        <v>3449</v>
      </c>
      <c r="I39" s="37"/>
      <c r="J39" s="37">
        <f>SUM(J6:J36)+J38</f>
        <v>-1052</v>
      </c>
      <c r="K39" s="37"/>
      <c r="L39" s="37">
        <f>SUM(L6:L36)+L38</f>
        <v>0</v>
      </c>
      <c r="M39" s="37"/>
      <c r="N39" s="37">
        <f>SUM(N6:N36)+N38</f>
        <v>6105</v>
      </c>
      <c r="O39" s="37"/>
      <c r="P39" s="37">
        <f>SUM(P6:P36)+P38</f>
        <v>-2475</v>
      </c>
      <c r="Q39" s="37"/>
      <c r="R39" s="37">
        <f>SUM(R6:R36)+R38</f>
        <v>-2741</v>
      </c>
      <c r="S39" s="37"/>
      <c r="T39" s="37">
        <f>SUM(T6:T36)+T38</f>
        <v>-14675</v>
      </c>
      <c r="U39" s="37"/>
      <c r="V39" s="38">
        <f t="shared" si="1"/>
        <v>68241</v>
      </c>
    </row>
    <row r="40" spans="1:35" s="143" customFormat="1" ht="16.2" thickBot="1" x14ac:dyDescent="0.35">
      <c r="A40" s="147" t="s">
        <v>106</v>
      </c>
      <c r="B40" s="148">
        <f>B5+B39</f>
        <v>148460</v>
      </c>
      <c r="C40" s="148">
        <f>C5+C39</f>
        <v>-413452</v>
      </c>
      <c r="D40" s="148">
        <f>D5+D39</f>
        <v>-264992</v>
      </c>
      <c r="E40" s="146"/>
      <c r="F40" s="148">
        <f>F5+F39</f>
        <v>168761</v>
      </c>
      <c r="G40" s="146"/>
      <c r="H40" s="148">
        <f>H5+H39</f>
        <v>13701</v>
      </c>
      <c r="I40" s="146"/>
      <c r="J40" s="148">
        <f>J5+J39</f>
        <v>-11029</v>
      </c>
      <c r="K40" s="146"/>
      <c r="L40" s="148">
        <f>L5+L39</f>
        <v>7647</v>
      </c>
      <c r="M40" s="146"/>
      <c r="N40" s="148">
        <f>N5+N39</f>
        <v>46368</v>
      </c>
      <c r="O40" s="146"/>
      <c r="P40" s="148">
        <f>P5+P39</f>
        <v>-5505</v>
      </c>
      <c r="Q40" s="146"/>
      <c r="R40" s="148">
        <f>R5+R39</f>
        <v>12664</v>
      </c>
      <c r="S40" s="146"/>
      <c r="T40" s="148">
        <f>T5+T39</f>
        <v>130096</v>
      </c>
      <c r="U40" s="146"/>
      <c r="V40" s="148">
        <f t="shared" si="1"/>
        <v>97711</v>
      </c>
      <c r="X40" s="143" t="s">
        <v>5</v>
      </c>
    </row>
    <row r="41" spans="1:35" ht="16.2" thickBot="1" x14ac:dyDescent="0.35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5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5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5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5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5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5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5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5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5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5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5">
      <c r="R57" t="s">
        <v>5</v>
      </c>
    </row>
    <row r="58" spans="1:24" x14ac:dyDescent="0.25">
      <c r="C58" s="72" t="s">
        <v>5</v>
      </c>
    </row>
    <row r="79" spans="4:4" x14ac:dyDescent="0.25">
      <c r="D79">
        <v>3161324</v>
      </c>
    </row>
    <row r="80" spans="4:4" x14ac:dyDescent="0.25">
      <c r="D80">
        <v>3162595</v>
      </c>
    </row>
    <row r="82" spans="4:4" x14ac:dyDescent="0.25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37" sqref="U37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114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37196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236722</v>
      </c>
      <c r="C5" s="141">
        <v>-492330</v>
      </c>
      <c r="D5" s="141">
        <f t="shared" ref="D5:D36" si="0">B5+C5</f>
        <v>-255608</v>
      </c>
      <c r="E5" s="142"/>
      <c r="F5" s="141">
        <v>155894</v>
      </c>
      <c r="G5" s="142"/>
      <c r="H5" s="141">
        <v>10252</v>
      </c>
      <c r="I5" s="142"/>
      <c r="J5" s="141">
        <v>-10801</v>
      </c>
      <c r="K5" s="142"/>
      <c r="L5" s="141">
        <v>8702</v>
      </c>
      <c r="M5" s="142"/>
      <c r="N5" s="141">
        <v>50856</v>
      </c>
      <c r="O5" s="142"/>
      <c r="P5" s="141">
        <v>-5996</v>
      </c>
      <c r="Q5" s="142"/>
      <c r="R5" s="141">
        <v>12535</v>
      </c>
      <c r="S5" s="142"/>
      <c r="T5" s="141">
        <v>133053</v>
      </c>
      <c r="U5" s="142"/>
      <c r="V5" s="141">
        <f t="shared" ref="V5:V39" si="1">SUM(D5:T5)</f>
        <v>98887</v>
      </c>
      <c r="X5" s="152">
        <f>+A6</f>
        <v>37196</v>
      </c>
      <c r="Y5" s="65">
        <f>+B6</f>
        <v>16461</v>
      </c>
      <c r="Z5" s="65">
        <f>+C6</f>
        <v>4220</v>
      </c>
      <c r="AA5" s="65">
        <f t="shared" ref="AA5:AA33" si="2">+F6</f>
        <v>3063</v>
      </c>
      <c r="AB5" s="65">
        <f t="shared" ref="AB5:AB35" si="3">+F6</f>
        <v>3063</v>
      </c>
      <c r="AC5" s="65">
        <f t="shared" ref="AC5:AC35" si="4">+H6</f>
        <v>-21</v>
      </c>
      <c r="AD5" s="65">
        <f t="shared" ref="AD5:AD35" si="5">+J6</f>
        <v>-18</v>
      </c>
      <c r="AE5" s="65">
        <f t="shared" ref="AE5:AE35" si="6">+L6</f>
        <v>0</v>
      </c>
      <c r="AF5" s="66">
        <f t="shared" ref="AF5:AF35" si="7">+N6</f>
        <v>-496</v>
      </c>
      <c r="AG5" s="66">
        <f t="shared" ref="AG5:AG35" si="8">+P6</f>
        <v>-97</v>
      </c>
      <c r="AH5" s="66">
        <f t="shared" ref="AH5:AH35" si="9">+R6</f>
        <v>-263</v>
      </c>
      <c r="AI5" s="66">
        <f t="shared" ref="AI5:AI35" si="10">+T6</f>
        <v>429</v>
      </c>
    </row>
    <row r="6" spans="1:45" x14ac:dyDescent="0.25">
      <c r="A6" s="154">
        <v>37196</v>
      </c>
      <c r="B6" s="69">
        <v>16461</v>
      </c>
      <c r="C6" s="69">
        <v>4220</v>
      </c>
      <c r="D6" s="32">
        <f t="shared" si="0"/>
        <v>20681</v>
      </c>
      <c r="E6" s="33"/>
      <c r="F6" s="69">
        <v>3063</v>
      </c>
      <c r="G6" s="33"/>
      <c r="H6" s="69">
        <v>-21</v>
      </c>
      <c r="I6" s="33"/>
      <c r="J6" s="69">
        <v>-18</v>
      </c>
      <c r="K6" s="33"/>
      <c r="L6" s="69">
        <v>0</v>
      </c>
      <c r="M6" s="33"/>
      <c r="N6" s="69">
        <v>-496</v>
      </c>
      <c r="O6" s="33"/>
      <c r="P6" s="69">
        <v>-97</v>
      </c>
      <c r="Q6" s="33"/>
      <c r="R6" s="69">
        <v>-263</v>
      </c>
      <c r="S6" s="33"/>
      <c r="T6" s="69">
        <v>429</v>
      </c>
      <c r="U6" s="33" t="s">
        <v>5</v>
      </c>
      <c r="V6" s="34">
        <f t="shared" si="1"/>
        <v>23278</v>
      </c>
      <c r="X6" s="152">
        <f t="shared" ref="X6:X35" si="11">X5+1</f>
        <v>37197</v>
      </c>
      <c r="Y6" s="30">
        <f t="shared" ref="Y6:Y33" si="12">+B7</f>
        <v>5496</v>
      </c>
      <c r="Z6" s="30">
        <f t="shared" ref="Z6:Z33" si="13">+C7</f>
        <v>2503</v>
      </c>
      <c r="AA6" s="30">
        <f t="shared" si="2"/>
        <v>-3338</v>
      </c>
      <c r="AB6" s="65">
        <f t="shared" si="3"/>
        <v>-3338</v>
      </c>
      <c r="AC6" s="65">
        <f t="shared" si="4"/>
        <v>-12</v>
      </c>
      <c r="AD6" s="65">
        <f t="shared" si="5"/>
        <v>19</v>
      </c>
      <c r="AE6" s="65">
        <f t="shared" si="6"/>
        <v>0</v>
      </c>
      <c r="AF6" s="66">
        <f t="shared" si="7"/>
        <v>-379</v>
      </c>
      <c r="AG6" s="66">
        <f t="shared" si="8"/>
        <v>-14</v>
      </c>
      <c r="AH6" s="66">
        <f t="shared" si="9"/>
        <v>-253</v>
      </c>
      <c r="AI6" s="66">
        <f t="shared" si="10"/>
        <v>369</v>
      </c>
    </row>
    <row r="7" spans="1:45" x14ac:dyDescent="0.25">
      <c r="A7" s="154">
        <f t="shared" ref="A7:A35" si="14">A6+1</f>
        <v>37197</v>
      </c>
      <c r="B7" s="69">
        <v>5496</v>
      </c>
      <c r="C7" s="69">
        <v>2503</v>
      </c>
      <c r="D7" s="32">
        <f t="shared" si="0"/>
        <v>7999</v>
      </c>
      <c r="E7" s="33"/>
      <c r="F7" s="69">
        <v>-3338</v>
      </c>
      <c r="G7" s="33"/>
      <c r="H7" s="69">
        <v>-12</v>
      </c>
      <c r="I7" s="33"/>
      <c r="J7" s="69">
        <v>19</v>
      </c>
      <c r="K7" s="33"/>
      <c r="L7" s="69">
        <v>0</v>
      </c>
      <c r="M7" s="33"/>
      <c r="N7" s="69">
        <v>-379</v>
      </c>
      <c r="O7" s="33"/>
      <c r="P7" s="69">
        <v>-14</v>
      </c>
      <c r="Q7" s="33"/>
      <c r="R7" s="69">
        <v>-253</v>
      </c>
      <c r="S7" s="33"/>
      <c r="T7" s="69">
        <v>369</v>
      </c>
      <c r="U7" s="33"/>
      <c r="V7" s="34">
        <f t="shared" si="1"/>
        <v>4391</v>
      </c>
      <c r="X7" s="152">
        <f t="shared" si="11"/>
        <v>37198</v>
      </c>
      <c r="Y7" s="30">
        <f t="shared" si="12"/>
        <v>-78</v>
      </c>
      <c r="Z7" s="30">
        <f t="shared" si="13"/>
        <v>1747</v>
      </c>
      <c r="AA7" s="30">
        <f t="shared" si="2"/>
        <v>1518</v>
      </c>
      <c r="AB7" s="65">
        <f t="shared" si="3"/>
        <v>1518</v>
      </c>
      <c r="AC7" s="65">
        <f t="shared" si="4"/>
        <v>-11</v>
      </c>
      <c r="AD7" s="65">
        <f t="shared" si="5"/>
        <v>10</v>
      </c>
      <c r="AE7" s="65">
        <f t="shared" si="6"/>
        <v>0</v>
      </c>
      <c r="AF7" s="66">
        <f t="shared" si="7"/>
        <v>-538</v>
      </c>
      <c r="AG7" s="66">
        <f t="shared" si="8"/>
        <v>-105</v>
      </c>
      <c r="AH7" s="66">
        <f t="shared" si="9"/>
        <v>-257</v>
      </c>
      <c r="AI7" s="66">
        <f t="shared" si="10"/>
        <v>470</v>
      </c>
    </row>
    <row r="8" spans="1:45" x14ac:dyDescent="0.25">
      <c r="A8" s="154">
        <f t="shared" si="14"/>
        <v>37198</v>
      </c>
      <c r="B8" s="69">
        <v>-78</v>
      </c>
      <c r="C8" s="69">
        <v>1747</v>
      </c>
      <c r="D8" s="32">
        <f t="shared" si="0"/>
        <v>1669</v>
      </c>
      <c r="E8" s="33"/>
      <c r="F8" s="69">
        <v>1518</v>
      </c>
      <c r="G8" s="33"/>
      <c r="H8" s="69">
        <v>-11</v>
      </c>
      <c r="I8" s="33"/>
      <c r="J8" s="69">
        <v>10</v>
      </c>
      <c r="K8" s="33"/>
      <c r="L8" s="69">
        <v>0</v>
      </c>
      <c r="M8" s="33"/>
      <c r="N8" s="69">
        <v>-538</v>
      </c>
      <c r="O8" s="33"/>
      <c r="P8" s="69">
        <v>-105</v>
      </c>
      <c r="Q8" s="33"/>
      <c r="R8" s="69">
        <v>-257</v>
      </c>
      <c r="S8" s="33"/>
      <c r="T8" s="69">
        <v>470</v>
      </c>
      <c r="U8" s="33"/>
      <c r="V8" s="34">
        <f t="shared" si="1"/>
        <v>2756</v>
      </c>
      <c r="X8" s="152">
        <f t="shared" si="11"/>
        <v>37199</v>
      </c>
      <c r="Y8" s="30">
        <f t="shared" si="12"/>
        <v>-1438</v>
      </c>
      <c r="Z8" s="30">
        <f t="shared" si="13"/>
        <v>1289</v>
      </c>
      <c r="AA8" s="30">
        <f t="shared" si="2"/>
        <v>1711</v>
      </c>
      <c r="AB8" s="65">
        <f t="shared" si="3"/>
        <v>1711</v>
      </c>
      <c r="AC8" s="65">
        <f t="shared" si="4"/>
        <v>-11</v>
      </c>
      <c r="AD8" s="65">
        <f t="shared" si="5"/>
        <v>2</v>
      </c>
      <c r="AE8" s="65">
        <f t="shared" si="6"/>
        <v>0</v>
      </c>
      <c r="AF8" s="66">
        <f t="shared" si="7"/>
        <v>-781</v>
      </c>
      <c r="AG8" s="66">
        <f t="shared" si="8"/>
        <v>-169</v>
      </c>
      <c r="AH8" s="66">
        <f t="shared" si="9"/>
        <v>-270</v>
      </c>
      <c r="AI8" s="66">
        <f t="shared" si="10"/>
        <v>-1400</v>
      </c>
    </row>
    <row r="9" spans="1:45" x14ac:dyDescent="0.25">
      <c r="A9" s="154">
        <f t="shared" si="14"/>
        <v>37199</v>
      </c>
      <c r="B9" s="69">
        <v>-1438</v>
      </c>
      <c r="C9" s="69">
        <v>1289</v>
      </c>
      <c r="D9" s="32">
        <f t="shared" si="0"/>
        <v>-149</v>
      </c>
      <c r="E9" s="33"/>
      <c r="F9" s="69">
        <v>1711</v>
      </c>
      <c r="G9" s="33"/>
      <c r="H9" s="69">
        <v>-11</v>
      </c>
      <c r="I9" s="33"/>
      <c r="J9" s="69">
        <v>2</v>
      </c>
      <c r="K9" s="33"/>
      <c r="L9" s="69">
        <v>0</v>
      </c>
      <c r="M9" s="33"/>
      <c r="N9" s="69">
        <v>-781</v>
      </c>
      <c r="O9" s="33"/>
      <c r="P9" s="69">
        <v>-169</v>
      </c>
      <c r="Q9" s="33"/>
      <c r="R9" s="69">
        <v>-270</v>
      </c>
      <c r="S9" s="33"/>
      <c r="T9" s="69">
        <v>-1400</v>
      </c>
      <c r="U9" s="33"/>
      <c r="V9" s="34">
        <f t="shared" si="1"/>
        <v>-1067</v>
      </c>
      <c r="X9" s="152">
        <f t="shared" si="11"/>
        <v>37200</v>
      </c>
      <c r="Y9" s="30">
        <f t="shared" si="12"/>
        <v>1826</v>
      </c>
      <c r="Z9" s="30">
        <f t="shared" si="13"/>
        <v>3314</v>
      </c>
      <c r="AA9" s="30">
        <f t="shared" si="2"/>
        <v>4747</v>
      </c>
      <c r="AB9" s="65">
        <f t="shared" si="3"/>
        <v>4747</v>
      </c>
      <c r="AC9" s="65">
        <f t="shared" si="4"/>
        <v>-11</v>
      </c>
      <c r="AD9" s="65">
        <f t="shared" si="5"/>
        <v>-1</v>
      </c>
      <c r="AE9" s="65">
        <f t="shared" si="6"/>
        <v>0</v>
      </c>
      <c r="AF9" s="66">
        <f t="shared" si="7"/>
        <v>-749</v>
      </c>
      <c r="AG9" s="66">
        <f t="shared" si="8"/>
        <v>31</v>
      </c>
      <c r="AH9" s="66">
        <f t="shared" si="9"/>
        <v>-316</v>
      </c>
      <c r="AI9" s="66">
        <f t="shared" si="10"/>
        <v>629</v>
      </c>
    </row>
    <row r="10" spans="1:45" x14ac:dyDescent="0.25">
      <c r="A10" s="154">
        <f t="shared" si="14"/>
        <v>37200</v>
      </c>
      <c r="B10" s="69">
        <v>1826</v>
      </c>
      <c r="C10" s="69">
        <v>3314</v>
      </c>
      <c r="D10" s="32">
        <f t="shared" si="0"/>
        <v>5140</v>
      </c>
      <c r="E10" s="33"/>
      <c r="F10" s="69">
        <v>4747</v>
      </c>
      <c r="G10" s="33"/>
      <c r="H10" s="69">
        <v>-11</v>
      </c>
      <c r="I10" s="33"/>
      <c r="J10" s="69">
        <v>-1</v>
      </c>
      <c r="K10" s="33"/>
      <c r="L10" s="69">
        <v>0</v>
      </c>
      <c r="M10" s="33"/>
      <c r="N10" s="69">
        <v>-749</v>
      </c>
      <c r="O10" s="33"/>
      <c r="P10" s="69">
        <v>31</v>
      </c>
      <c r="Q10" s="33"/>
      <c r="R10" s="69">
        <v>-316</v>
      </c>
      <c r="S10" s="33"/>
      <c r="T10" s="69">
        <v>629</v>
      </c>
      <c r="U10" s="33"/>
      <c r="V10" s="34">
        <f t="shared" si="1"/>
        <v>9470</v>
      </c>
      <c r="X10" s="152">
        <f t="shared" si="11"/>
        <v>37201</v>
      </c>
      <c r="Y10" s="30">
        <f t="shared" si="12"/>
        <v>-3186</v>
      </c>
      <c r="Z10" s="30">
        <f t="shared" si="13"/>
        <v>2200</v>
      </c>
      <c r="AA10" s="30">
        <f t="shared" si="2"/>
        <v>2491</v>
      </c>
      <c r="AB10" s="65">
        <f t="shared" si="3"/>
        <v>2491</v>
      </c>
      <c r="AC10" s="65">
        <f t="shared" si="4"/>
        <v>-12</v>
      </c>
      <c r="AD10" s="65">
        <f t="shared" si="5"/>
        <v>-1</v>
      </c>
      <c r="AE10" s="65">
        <f t="shared" si="6"/>
        <v>-11000</v>
      </c>
      <c r="AF10" s="66">
        <f t="shared" si="7"/>
        <v>-842</v>
      </c>
      <c r="AG10" s="66">
        <f t="shared" si="8"/>
        <v>158</v>
      </c>
      <c r="AH10" s="66">
        <f t="shared" si="9"/>
        <v>-213</v>
      </c>
      <c r="AI10" s="66">
        <f t="shared" si="10"/>
        <v>-488</v>
      </c>
    </row>
    <row r="11" spans="1:45" x14ac:dyDescent="0.25">
      <c r="A11" s="155">
        <f t="shared" si="14"/>
        <v>37201</v>
      </c>
      <c r="B11" s="69">
        <v>-3186</v>
      </c>
      <c r="C11" s="69">
        <v>2200</v>
      </c>
      <c r="D11" s="32">
        <f t="shared" si="0"/>
        <v>-986</v>
      </c>
      <c r="E11" s="33"/>
      <c r="F11" s="69">
        <v>2491</v>
      </c>
      <c r="G11" s="33"/>
      <c r="H11" s="69">
        <v>-12</v>
      </c>
      <c r="I11" s="33"/>
      <c r="J11" s="69">
        <v>-1</v>
      </c>
      <c r="K11" s="33"/>
      <c r="L11" s="69">
        <v>-11000</v>
      </c>
      <c r="M11" s="33"/>
      <c r="N11" s="69">
        <v>-842</v>
      </c>
      <c r="O11" s="33"/>
      <c r="P11" s="69">
        <v>158</v>
      </c>
      <c r="Q11" s="33"/>
      <c r="R11" s="69">
        <v>-213</v>
      </c>
      <c r="S11" s="33"/>
      <c r="T11" s="69">
        <v>-488</v>
      </c>
      <c r="U11" s="33"/>
      <c r="V11" s="34">
        <f t="shared" si="1"/>
        <v>-10893</v>
      </c>
      <c r="X11" s="152">
        <f t="shared" si="11"/>
        <v>37202</v>
      </c>
      <c r="Y11" s="30">
        <f t="shared" si="12"/>
        <v>-1987</v>
      </c>
      <c r="Z11" s="30">
        <f t="shared" si="13"/>
        <v>2399</v>
      </c>
      <c r="AA11" s="30">
        <f t="shared" si="2"/>
        <v>1156</v>
      </c>
      <c r="AB11" s="65">
        <f t="shared" si="3"/>
        <v>1156</v>
      </c>
      <c r="AC11" s="65">
        <f t="shared" si="4"/>
        <v>-330</v>
      </c>
      <c r="AD11" s="65">
        <f t="shared" si="5"/>
        <v>-2</v>
      </c>
      <c r="AE11" s="65">
        <f t="shared" si="6"/>
        <v>0</v>
      </c>
      <c r="AF11" s="66">
        <f t="shared" si="7"/>
        <v>-595</v>
      </c>
      <c r="AG11" s="66">
        <f t="shared" si="8"/>
        <v>121</v>
      </c>
      <c r="AH11" s="66">
        <f t="shared" si="9"/>
        <v>-394</v>
      </c>
      <c r="AI11" s="66">
        <f t="shared" si="10"/>
        <v>-279</v>
      </c>
    </row>
    <row r="12" spans="1:45" x14ac:dyDescent="0.25">
      <c r="A12" s="154">
        <f t="shared" si="14"/>
        <v>37202</v>
      </c>
      <c r="B12" s="69">
        <v>-1987</v>
      </c>
      <c r="C12" s="69">
        <v>2399</v>
      </c>
      <c r="D12" s="32">
        <f t="shared" si="0"/>
        <v>412</v>
      </c>
      <c r="E12" s="33"/>
      <c r="F12" s="69">
        <v>1156</v>
      </c>
      <c r="G12" s="33"/>
      <c r="H12" s="69">
        <v>-330</v>
      </c>
      <c r="I12" s="33"/>
      <c r="J12" s="69">
        <v>-2</v>
      </c>
      <c r="K12" s="33"/>
      <c r="L12" s="69">
        <v>0</v>
      </c>
      <c r="M12" s="33"/>
      <c r="N12" s="69">
        <v>-595</v>
      </c>
      <c r="O12" s="33"/>
      <c r="P12" s="69">
        <v>121</v>
      </c>
      <c r="Q12" s="33"/>
      <c r="R12" s="69">
        <v>-394</v>
      </c>
      <c r="S12" s="33"/>
      <c r="T12" s="69">
        <v>-279</v>
      </c>
      <c r="U12" s="33"/>
      <c r="V12" s="34">
        <f t="shared" si="1"/>
        <v>89</v>
      </c>
      <c r="X12" s="152">
        <f t="shared" si="11"/>
        <v>37203</v>
      </c>
      <c r="Y12" s="30">
        <f t="shared" si="12"/>
        <v>-2731</v>
      </c>
      <c r="Z12" s="30">
        <f t="shared" si="13"/>
        <v>6488</v>
      </c>
      <c r="AA12" s="30">
        <f t="shared" si="2"/>
        <v>-2692</v>
      </c>
      <c r="AB12" s="65">
        <f t="shared" si="3"/>
        <v>-2692</v>
      </c>
      <c r="AC12" s="65">
        <f t="shared" si="4"/>
        <v>-11</v>
      </c>
      <c r="AD12" s="65">
        <f t="shared" si="5"/>
        <v>2</v>
      </c>
      <c r="AE12" s="65">
        <f t="shared" si="6"/>
        <v>0</v>
      </c>
      <c r="AF12" s="66">
        <f t="shared" si="7"/>
        <v>-267</v>
      </c>
      <c r="AG12" s="66">
        <f t="shared" si="8"/>
        <v>138</v>
      </c>
      <c r="AH12" s="66">
        <f t="shared" si="9"/>
        <v>-278</v>
      </c>
      <c r="AI12" s="66">
        <f t="shared" si="10"/>
        <v>-113</v>
      </c>
    </row>
    <row r="13" spans="1:45" x14ac:dyDescent="0.25">
      <c r="A13" s="154">
        <f t="shared" si="14"/>
        <v>37203</v>
      </c>
      <c r="B13" s="69">
        <v>-2731</v>
      </c>
      <c r="C13" s="69">
        <v>6488</v>
      </c>
      <c r="D13" s="32">
        <f t="shared" si="0"/>
        <v>3757</v>
      </c>
      <c r="E13" s="33"/>
      <c r="F13" s="69">
        <v>-2692</v>
      </c>
      <c r="G13" s="33"/>
      <c r="H13" s="69">
        <v>-11</v>
      </c>
      <c r="I13" s="33"/>
      <c r="J13" s="69">
        <v>2</v>
      </c>
      <c r="K13" s="33"/>
      <c r="L13" s="69">
        <v>0</v>
      </c>
      <c r="M13" s="33"/>
      <c r="N13" s="69">
        <v>-267</v>
      </c>
      <c r="O13" s="33"/>
      <c r="P13" s="69">
        <v>138</v>
      </c>
      <c r="Q13" s="33"/>
      <c r="R13" s="69">
        <v>-278</v>
      </c>
      <c r="S13" s="33"/>
      <c r="T13" s="69">
        <v>-113</v>
      </c>
      <c r="U13" s="33"/>
      <c r="V13" s="34">
        <f t="shared" si="1"/>
        <v>536</v>
      </c>
      <c r="X13" s="152">
        <f t="shared" si="11"/>
        <v>37204</v>
      </c>
      <c r="Y13" s="30">
        <f t="shared" si="12"/>
        <v>1832</v>
      </c>
      <c r="Z13" s="30">
        <f t="shared" si="13"/>
        <v>1893</v>
      </c>
      <c r="AA13" s="30">
        <f t="shared" si="2"/>
        <v>-514</v>
      </c>
      <c r="AB13" s="65">
        <f t="shared" si="3"/>
        <v>-514</v>
      </c>
      <c r="AC13" s="65">
        <f t="shared" si="4"/>
        <v>-11</v>
      </c>
      <c r="AD13" s="65">
        <f t="shared" si="5"/>
        <v>-15</v>
      </c>
      <c r="AE13" s="65">
        <f t="shared" si="6"/>
        <v>0</v>
      </c>
      <c r="AF13" s="66">
        <f t="shared" si="7"/>
        <v>688</v>
      </c>
      <c r="AG13" s="66">
        <f t="shared" si="8"/>
        <v>109</v>
      </c>
      <c r="AH13" s="66">
        <f t="shared" si="9"/>
        <v>-231</v>
      </c>
      <c r="AI13" s="66">
        <f t="shared" si="10"/>
        <v>-183</v>
      </c>
    </row>
    <row r="14" spans="1:45" x14ac:dyDescent="0.25">
      <c r="A14" s="154">
        <f t="shared" si="14"/>
        <v>37204</v>
      </c>
      <c r="B14" s="69">
        <v>1832</v>
      </c>
      <c r="C14" s="69">
        <v>1893</v>
      </c>
      <c r="D14" s="32">
        <f t="shared" si="0"/>
        <v>3725</v>
      </c>
      <c r="E14" s="33"/>
      <c r="F14" s="69">
        <v>-514</v>
      </c>
      <c r="G14" s="33"/>
      <c r="H14" s="69">
        <v>-11</v>
      </c>
      <c r="I14" s="33"/>
      <c r="J14" s="69">
        <v>-15</v>
      </c>
      <c r="K14" s="33"/>
      <c r="L14" s="69">
        <v>0</v>
      </c>
      <c r="M14" s="33"/>
      <c r="N14" s="69">
        <v>688</v>
      </c>
      <c r="O14" s="33"/>
      <c r="P14" s="69">
        <v>109</v>
      </c>
      <c r="Q14" s="33"/>
      <c r="R14" s="69">
        <v>-231</v>
      </c>
      <c r="S14" s="33"/>
      <c r="T14" s="69">
        <v>-183</v>
      </c>
      <c r="U14" s="33"/>
      <c r="V14" s="34">
        <f t="shared" si="1"/>
        <v>3568</v>
      </c>
      <c r="X14" s="152">
        <f t="shared" si="11"/>
        <v>37205</v>
      </c>
      <c r="Y14" s="30">
        <f t="shared" si="12"/>
        <v>-2631</v>
      </c>
      <c r="Z14" s="30">
        <f t="shared" si="13"/>
        <v>2850</v>
      </c>
      <c r="AA14" s="30">
        <f t="shared" si="2"/>
        <v>1264</v>
      </c>
      <c r="AB14" s="65">
        <f t="shared" si="3"/>
        <v>1264</v>
      </c>
      <c r="AC14" s="65">
        <f t="shared" si="4"/>
        <v>-11</v>
      </c>
      <c r="AD14" s="65">
        <f t="shared" si="5"/>
        <v>-7</v>
      </c>
      <c r="AE14" s="65">
        <f t="shared" si="6"/>
        <v>0</v>
      </c>
      <c r="AF14" s="66">
        <f t="shared" si="7"/>
        <v>676</v>
      </c>
      <c r="AG14" s="66">
        <f t="shared" si="8"/>
        <v>144</v>
      </c>
      <c r="AH14" s="66">
        <f t="shared" si="9"/>
        <v>-322</v>
      </c>
      <c r="AI14" s="66">
        <f t="shared" si="10"/>
        <v>-131</v>
      </c>
    </row>
    <row r="15" spans="1:45" x14ac:dyDescent="0.25">
      <c r="A15" s="154">
        <f t="shared" si="14"/>
        <v>37205</v>
      </c>
      <c r="B15" s="73">
        <v>-2631</v>
      </c>
      <c r="C15" s="69">
        <v>2850</v>
      </c>
      <c r="D15" s="32">
        <f t="shared" si="0"/>
        <v>219</v>
      </c>
      <c r="E15" s="33"/>
      <c r="F15" s="69">
        <v>1264</v>
      </c>
      <c r="G15" s="33"/>
      <c r="H15" s="69">
        <v>-11</v>
      </c>
      <c r="I15" s="33"/>
      <c r="J15" s="69">
        <v>-7</v>
      </c>
      <c r="K15" s="33"/>
      <c r="L15" s="69">
        <v>0</v>
      </c>
      <c r="M15" s="33"/>
      <c r="N15" s="69">
        <v>676</v>
      </c>
      <c r="O15" s="33"/>
      <c r="P15" s="69">
        <v>144</v>
      </c>
      <c r="Q15" s="33"/>
      <c r="R15" s="69">
        <v>-322</v>
      </c>
      <c r="S15" s="33"/>
      <c r="T15" s="69">
        <v>-131</v>
      </c>
      <c r="U15" s="33"/>
      <c r="V15" s="34">
        <f t="shared" si="1"/>
        <v>1832</v>
      </c>
      <c r="X15" s="152">
        <f t="shared" si="11"/>
        <v>37206</v>
      </c>
      <c r="Y15" s="30">
        <f t="shared" si="12"/>
        <v>657</v>
      </c>
      <c r="Z15" s="30">
        <f t="shared" si="13"/>
        <v>713</v>
      </c>
      <c r="AA15" s="30">
        <f t="shared" si="2"/>
        <v>-1511</v>
      </c>
      <c r="AB15" s="65">
        <f t="shared" si="3"/>
        <v>-1511</v>
      </c>
      <c r="AC15" s="65">
        <f t="shared" si="4"/>
        <v>-12</v>
      </c>
      <c r="AD15" s="65">
        <f t="shared" si="5"/>
        <v>-15</v>
      </c>
      <c r="AE15" s="65">
        <f t="shared" si="6"/>
        <v>0</v>
      </c>
      <c r="AF15" s="66">
        <f t="shared" si="7"/>
        <v>255</v>
      </c>
      <c r="AG15" s="66">
        <f t="shared" si="8"/>
        <v>99</v>
      </c>
      <c r="AH15" s="66">
        <f t="shared" si="9"/>
        <v>-309</v>
      </c>
      <c r="AI15" s="66">
        <f t="shared" si="10"/>
        <v>-113</v>
      </c>
    </row>
    <row r="16" spans="1:45" x14ac:dyDescent="0.25">
      <c r="A16" s="155">
        <f t="shared" si="14"/>
        <v>37206</v>
      </c>
      <c r="B16" s="73">
        <v>657</v>
      </c>
      <c r="C16" s="69">
        <v>713</v>
      </c>
      <c r="D16" s="32">
        <f t="shared" si="0"/>
        <v>1370</v>
      </c>
      <c r="E16" s="36"/>
      <c r="F16" s="73">
        <v>-1511</v>
      </c>
      <c r="G16" s="33"/>
      <c r="H16" s="69">
        <v>-12</v>
      </c>
      <c r="I16" s="33"/>
      <c r="J16" s="69">
        <v>-15</v>
      </c>
      <c r="K16" s="33"/>
      <c r="L16" s="69">
        <v>0</v>
      </c>
      <c r="M16" s="33"/>
      <c r="N16" s="69">
        <v>255</v>
      </c>
      <c r="O16" s="33"/>
      <c r="P16" s="69">
        <v>99</v>
      </c>
      <c r="Q16" s="33"/>
      <c r="R16" s="69">
        <v>-309</v>
      </c>
      <c r="S16" s="33"/>
      <c r="T16" s="69">
        <v>-113</v>
      </c>
      <c r="U16" s="33"/>
      <c r="V16" s="34">
        <f t="shared" si="1"/>
        <v>-236</v>
      </c>
      <c r="X16" s="152">
        <f t="shared" si="11"/>
        <v>37207</v>
      </c>
      <c r="Y16" s="30">
        <f t="shared" si="12"/>
        <v>-2444</v>
      </c>
      <c r="Z16" s="30">
        <f t="shared" si="13"/>
        <v>400</v>
      </c>
      <c r="AA16" s="30">
        <f t="shared" si="2"/>
        <v>-10</v>
      </c>
      <c r="AB16" s="65">
        <f t="shared" si="3"/>
        <v>-10</v>
      </c>
      <c r="AC16" s="65">
        <f t="shared" si="4"/>
        <v>-11</v>
      </c>
      <c r="AD16" s="65">
        <f t="shared" si="5"/>
        <v>-12</v>
      </c>
      <c r="AE16" s="65">
        <f t="shared" si="6"/>
        <v>0</v>
      </c>
      <c r="AF16" s="66">
        <f t="shared" si="7"/>
        <v>142</v>
      </c>
      <c r="AG16" s="66">
        <f t="shared" si="8"/>
        <v>64</v>
      </c>
      <c r="AH16" s="66">
        <f t="shared" si="9"/>
        <v>-294</v>
      </c>
      <c r="AI16" s="66">
        <f t="shared" si="10"/>
        <v>-100</v>
      </c>
    </row>
    <row r="17" spans="1:35" x14ac:dyDescent="0.25">
      <c r="A17" s="154">
        <f t="shared" si="14"/>
        <v>37207</v>
      </c>
      <c r="B17" s="73">
        <v>-2444</v>
      </c>
      <c r="C17" s="69">
        <v>400</v>
      </c>
      <c r="D17" s="32">
        <f t="shared" si="0"/>
        <v>-2044</v>
      </c>
      <c r="E17" s="33"/>
      <c r="F17" s="69">
        <v>-10</v>
      </c>
      <c r="G17" s="33"/>
      <c r="H17" s="69">
        <v>-11</v>
      </c>
      <c r="I17" s="33"/>
      <c r="J17" s="69">
        <v>-12</v>
      </c>
      <c r="K17" s="33"/>
      <c r="L17" s="69">
        <v>0</v>
      </c>
      <c r="M17" s="33"/>
      <c r="N17" s="69">
        <v>142</v>
      </c>
      <c r="O17" s="33"/>
      <c r="P17" s="69">
        <v>64</v>
      </c>
      <c r="Q17" s="33"/>
      <c r="R17" s="69">
        <v>-294</v>
      </c>
      <c r="S17" s="33"/>
      <c r="T17" s="69">
        <v>-100</v>
      </c>
      <c r="U17" s="33"/>
      <c r="V17" s="34">
        <f t="shared" si="1"/>
        <v>-2265</v>
      </c>
      <c r="X17" s="152">
        <f t="shared" si="11"/>
        <v>37208</v>
      </c>
      <c r="Y17" s="30">
        <f t="shared" si="12"/>
        <v>-5379</v>
      </c>
      <c r="Z17" s="30">
        <f t="shared" si="13"/>
        <v>4022</v>
      </c>
      <c r="AA17" s="30">
        <f t="shared" si="2"/>
        <v>1380</v>
      </c>
      <c r="AB17" s="65">
        <f t="shared" si="3"/>
        <v>1380</v>
      </c>
      <c r="AC17" s="65">
        <f t="shared" si="4"/>
        <v>-42</v>
      </c>
      <c r="AD17" s="65">
        <f t="shared" si="5"/>
        <v>-13</v>
      </c>
      <c r="AE17" s="65">
        <f t="shared" si="6"/>
        <v>0</v>
      </c>
      <c r="AF17" s="66">
        <f t="shared" si="7"/>
        <v>346</v>
      </c>
      <c r="AG17" s="66">
        <f t="shared" si="8"/>
        <v>50</v>
      </c>
      <c r="AH17" s="66">
        <f t="shared" si="9"/>
        <v>-245</v>
      </c>
      <c r="AI17" s="66">
        <f t="shared" si="10"/>
        <v>-221</v>
      </c>
    </row>
    <row r="18" spans="1:35" x14ac:dyDescent="0.25">
      <c r="A18" s="154">
        <f t="shared" si="14"/>
        <v>37208</v>
      </c>
      <c r="B18" s="69">
        <v>-5379</v>
      </c>
      <c r="C18" s="69">
        <v>4022</v>
      </c>
      <c r="D18" s="32">
        <f t="shared" si="0"/>
        <v>-1357</v>
      </c>
      <c r="E18" s="33"/>
      <c r="F18" s="69">
        <v>1380</v>
      </c>
      <c r="G18" s="33"/>
      <c r="H18" s="69">
        <v>-42</v>
      </c>
      <c r="I18" s="33"/>
      <c r="J18" s="69">
        <v>-13</v>
      </c>
      <c r="K18" s="33"/>
      <c r="L18" s="69">
        <v>0</v>
      </c>
      <c r="M18" s="33"/>
      <c r="N18" s="69">
        <v>346</v>
      </c>
      <c r="O18" s="33"/>
      <c r="P18" s="69">
        <v>50</v>
      </c>
      <c r="Q18" s="33"/>
      <c r="R18" s="69">
        <v>-245</v>
      </c>
      <c r="S18" s="33"/>
      <c r="T18" s="69">
        <v>-221</v>
      </c>
      <c r="U18" s="33"/>
      <c r="V18" s="34">
        <f t="shared" si="1"/>
        <v>-102</v>
      </c>
      <c r="X18" s="152">
        <f t="shared" si="11"/>
        <v>37209</v>
      </c>
      <c r="Y18" s="30">
        <f t="shared" si="12"/>
        <v>5178</v>
      </c>
      <c r="Z18" s="30">
        <f t="shared" si="13"/>
        <v>10665</v>
      </c>
      <c r="AA18" s="30">
        <f t="shared" si="2"/>
        <v>-2394</v>
      </c>
      <c r="AB18" s="65">
        <f t="shared" si="3"/>
        <v>-2394</v>
      </c>
      <c r="AC18" s="65">
        <f t="shared" si="4"/>
        <v>-31</v>
      </c>
      <c r="AD18" s="65">
        <f t="shared" si="5"/>
        <v>35</v>
      </c>
      <c r="AE18" s="65">
        <f t="shared" si="6"/>
        <v>0</v>
      </c>
      <c r="AF18" s="66">
        <f t="shared" si="7"/>
        <v>294</v>
      </c>
      <c r="AG18" s="66">
        <f t="shared" si="8"/>
        <v>71</v>
      </c>
      <c r="AH18" s="66">
        <f t="shared" si="9"/>
        <v>-296</v>
      </c>
      <c r="AI18" s="66">
        <f t="shared" si="10"/>
        <v>-527</v>
      </c>
    </row>
    <row r="19" spans="1:35" x14ac:dyDescent="0.25">
      <c r="A19" s="154">
        <f t="shared" si="14"/>
        <v>37209</v>
      </c>
      <c r="B19" s="69">
        <v>5178</v>
      </c>
      <c r="C19" s="69">
        <v>10665</v>
      </c>
      <c r="D19" s="32">
        <f t="shared" si="0"/>
        <v>15843</v>
      </c>
      <c r="E19" s="33"/>
      <c r="F19" s="69">
        <v>-2394</v>
      </c>
      <c r="G19" s="33"/>
      <c r="H19" s="69">
        <v>-31</v>
      </c>
      <c r="I19" s="33"/>
      <c r="J19" s="69">
        <v>35</v>
      </c>
      <c r="K19" s="33"/>
      <c r="L19" s="69">
        <v>0</v>
      </c>
      <c r="M19" s="33"/>
      <c r="N19" s="69">
        <v>294</v>
      </c>
      <c r="O19" s="33"/>
      <c r="P19" s="69">
        <v>71</v>
      </c>
      <c r="Q19" s="33"/>
      <c r="R19" s="69">
        <v>-296</v>
      </c>
      <c r="S19" s="33"/>
      <c r="T19" s="69">
        <v>-527</v>
      </c>
      <c r="U19" s="33"/>
      <c r="V19" s="34">
        <f t="shared" si="1"/>
        <v>12995</v>
      </c>
      <c r="X19" s="152">
        <f t="shared" si="11"/>
        <v>37210</v>
      </c>
      <c r="Y19" s="30">
        <f t="shared" si="12"/>
        <v>-7481</v>
      </c>
      <c r="Z19" s="30">
        <f t="shared" si="13"/>
        <v>4808</v>
      </c>
      <c r="AA19" s="30">
        <f t="shared" si="2"/>
        <v>695</v>
      </c>
      <c r="AB19" s="65">
        <f t="shared" si="3"/>
        <v>695</v>
      </c>
      <c r="AC19" s="65">
        <f t="shared" si="4"/>
        <v>-16</v>
      </c>
      <c r="AD19" s="65">
        <f t="shared" si="5"/>
        <v>28</v>
      </c>
      <c r="AE19" s="65">
        <f t="shared" si="6"/>
        <v>0</v>
      </c>
      <c r="AF19" s="66">
        <f t="shared" si="7"/>
        <v>260</v>
      </c>
      <c r="AG19" s="66">
        <f t="shared" si="8"/>
        <v>35</v>
      </c>
      <c r="AH19" s="66">
        <f t="shared" si="9"/>
        <v>-303</v>
      </c>
      <c r="AI19" s="66">
        <f t="shared" si="10"/>
        <v>-502</v>
      </c>
    </row>
    <row r="20" spans="1:35" x14ac:dyDescent="0.25">
      <c r="A20" s="154">
        <f t="shared" si="14"/>
        <v>37210</v>
      </c>
      <c r="B20" s="69">
        <v>-7481</v>
      </c>
      <c r="C20" s="69">
        <v>4808</v>
      </c>
      <c r="D20" s="32">
        <f t="shared" si="0"/>
        <v>-2673</v>
      </c>
      <c r="E20" s="33"/>
      <c r="F20" s="69">
        <v>695</v>
      </c>
      <c r="G20" s="33"/>
      <c r="H20" s="69">
        <v>-16</v>
      </c>
      <c r="I20" s="33"/>
      <c r="J20" s="69">
        <v>28</v>
      </c>
      <c r="K20" s="33"/>
      <c r="L20" s="69">
        <v>0</v>
      </c>
      <c r="M20" s="33"/>
      <c r="N20" s="69">
        <v>260</v>
      </c>
      <c r="O20" s="33"/>
      <c r="P20" s="69">
        <v>35</v>
      </c>
      <c r="Q20" s="33"/>
      <c r="R20" s="69">
        <v>-303</v>
      </c>
      <c r="S20" s="33"/>
      <c r="T20" s="69">
        <v>-502</v>
      </c>
      <c r="U20" s="33"/>
      <c r="V20" s="34">
        <f t="shared" si="1"/>
        <v>-2476</v>
      </c>
      <c r="X20" s="152">
        <f t="shared" si="11"/>
        <v>37211</v>
      </c>
      <c r="Y20" s="30">
        <f t="shared" si="12"/>
        <v>6775</v>
      </c>
      <c r="Z20" s="30">
        <f t="shared" si="13"/>
        <v>6480</v>
      </c>
      <c r="AA20" s="30">
        <f t="shared" si="2"/>
        <v>5100</v>
      </c>
      <c r="AB20" s="65">
        <f t="shared" si="3"/>
        <v>5100</v>
      </c>
      <c r="AC20" s="65">
        <f t="shared" si="4"/>
        <v>-11</v>
      </c>
      <c r="AD20" s="65">
        <f t="shared" si="5"/>
        <v>23</v>
      </c>
      <c r="AE20" s="65">
        <f t="shared" si="6"/>
        <v>0</v>
      </c>
      <c r="AF20" s="66">
        <f t="shared" si="7"/>
        <v>493</v>
      </c>
      <c r="AG20" s="66">
        <f t="shared" si="8"/>
        <v>46</v>
      </c>
      <c r="AH20" s="66">
        <f t="shared" si="9"/>
        <v>-283</v>
      </c>
      <c r="AI20" s="66">
        <f t="shared" si="10"/>
        <v>-330</v>
      </c>
    </row>
    <row r="21" spans="1:35" x14ac:dyDescent="0.25">
      <c r="A21" s="154">
        <f t="shared" si="14"/>
        <v>37211</v>
      </c>
      <c r="B21" s="69">
        <v>6775</v>
      </c>
      <c r="C21" s="69">
        <v>6480</v>
      </c>
      <c r="D21" s="32">
        <f t="shared" si="0"/>
        <v>13255</v>
      </c>
      <c r="E21" s="33"/>
      <c r="F21" s="69">
        <v>5100</v>
      </c>
      <c r="G21" s="33"/>
      <c r="H21" s="69">
        <v>-11</v>
      </c>
      <c r="I21" s="33"/>
      <c r="J21" s="69">
        <v>23</v>
      </c>
      <c r="K21" s="33"/>
      <c r="L21" s="69">
        <v>0</v>
      </c>
      <c r="M21" s="33"/>
      <c r="N21" s="69">
        <v>493</v>
      </c>
      <c r="O21" s="33"/>
      <c r="P21" s="69">
        <v>46</v>
      </c>
      <c r="Q21" s="33"/>
      <c r="R21" s="69">
        <v>-283</v>
      </c>
      <c r="S21" s="33"/>
      <c r="T21" s="69">
        <v>-330</v>
      </c>
      <c r="U21" s="33"/>
      <c r="V21" s="34">
        <f t="shared" si="1"/>
        <v>18293</v>
      </c>
      <c r="X21" s="152">
        <f t="shared" si="11"/>
        <v>37212</v>
      </c>
      <c r="Y21" s="30">
        <f t="shared" si="12"/>
        <v>-560</v>
      </c>
      <c r="Z21" s="30">
        <f t="shared" si="13"/>
        <v>3032</v>
      </c>
      <c r="AA21" s="30">
        <f t="shared" si="2"/>
        <v>942</v>
      </c>
      <c r="AB21" s="65">
        <f t="shared" si="3"/>
        <v>942</v>
      </c>
      <c r="AC21" s="65">
        <f t="shared" si="4"/>
        <v>-11</v>
      </c>
      <c r="AD21" s="65">
        <f t="shared" si="5"/>
        <v>31</v>
      </c>
      <c r="AE21" s="65">
        <f t="shared" si="6"/>
        <v>0</v>
      </c>
      <c r="AF21" s="66">
        <f t="shared" si="7"/>
        <v>462</v>
      </c>
      <c r="AG21" s="66">
        <f t="shared" si="8"/>
        <v>28</v>
      </c>
      <c r="AH21" s="66">
        <f t="shared" si="9"/>
        <v>-263</v>
      </c>
      <c r="AI21" s="66">
        <f t="shared" si="10"/>
        <v>-350</v>
      </c>
    </row>
    <row r="22" spans="1:35" x14ac:dyDescent="0.25">
      <c r="A22" s="154">
        <f t="shared" si="14"/>
        <v>37212</v>
      </c>
      <c r="B22" s="69">
        <v>-560</v>
      </c>
      <c r="C22" s="69">
        <v>3032</v>
      </c>
      <c r="D22" s="32">
        <f t="shared" si="0"/>
        <v>2472</v>
      </c>
      <c r="E22" s="33"/>
      <c r="F22" s="69">
        <v>942</v>
      </c>
      <c r="G22" s="33"/>
      <c r="H22" s="69">
        <v>-11</v>
      </c>
      <c r="I22" s="33"/>
      <c r="J22" s="69">
        <v>31</v>
      </c>
      <c r="K22" s="33"/>
      <c r="L22" s="69">
        <v>0</v>
      </c>
      <c r="M22" s="33"/>
      <c r="N22" s="69">
        <v>462</v>
      </c>
      <c r="O22" s="33"/>
      <c r="P22" s="69">
        <v>28</v>
      </c>
      <c r="Q22" s="33"/>
      <c r="R22" s="69">
        <v>-263</v>
      </c>
      <c r="S22" s="33"/>
      <c r="T22" s="69">
        <v>-350</v>
      </c>
      <c r="U22" s="33"/>
      <c r="V22" s="34">
        <f t="shared" si="1"/>
        <v>3311</v>
      </c>
      <c r="X22" s="152">
        <f t="shared" si="11"/>
        <v>37213</v>
      </c>
      <c r="Y22" s="30">
        <f t="shared" si="12"/>
        <v>-2380</v>
      </c>
      <c r="Z22" s="30">
        <f t="shared" si="13"/>
        <v>1403</v>
      </c>
      <c r="AA22" s="30">
        <f t="shared" si="2"/>
        <v>2279</v>
      </c>
      <c r="AB22" s="65">
        <f t="shared" si="3"/>
        <v>2279</v>
      </c>
      <c r="AC22" s="65">
        <f t="shared" si="4"/>
        <v>-11</v>
      </c>
      <c r="AD22" s="65">
        <f t="shared" si="5"/>
        <v>24</v>
      </c>
      <c r="AE22" s="65">
        <f t="shared" si="6"/>
        <v>0</v>
      </c>
      <c r="AF22" s="66">
        <f t="shared" si="7"/>
        <v>336</v>
      </c>
      <c r="AG22" s="66">
        <f t="shared" si="8"/>
        <v>62</v>
      </c>
      <c r="AH22" s="66">
        <f t="shared" si="9"/>
        <v>-295</v>
      </c>
      <c r="AI22" s="66">
        <f t="shared" si="10"/>
        <v>38</v>
      </c>
    </row>
    <row r="23" spans="1:35" x14ac:dyDescent="0.25">
      <c r="A23" s="154">
        <f t="shared" si="14"/>
        <v>37213</v>
      </c>
      <c r="B23" s="69">
        <v>-2380</v>
      </c>
      <c r="C23" s="69">
        <v>1403</v>
      </c>
      <c r="D23" s="32">
        <f t="shared" si="0"/>
        <v>-977</v>
      </c>
      <c r="E23" s="33"/>
      <c r="F23" s="69">
        <v>2279</v>
      </c>
      <c r="G23" s="33"/>
      <c r="H23" s="69">
        <v>-11</v>
      </c>
      <c r="I23" s="33"/>
      <c r="J23" s="69">
        <v>24</v>
      </c>
      <c r="K23" s="33"/>
      <c r="L23" s="69">
        <v>0</v>
      </c>
      <c r="M23" s="33"/>
      <c r="N23" s="69">
        <v>336</v>
      </c>
      <c r="O23" s="33"/>
      <c r="P23" s="69">
        <v>62</v>
      </c>
      <c r="Q23" s="33"/>
      <c r="R23" s="69">
        <v>-295</v>
      </c>
      <c r="S23" s="33"/>
      <c r="T23" s="69">
        <v>38</v>
      </c>
      <c r="U23" s="33"/>
      <c r="V23" s="34">
        <f t="shared" si="1"/>
        <v>1456</v>
      </c>
      <c r="X23" s="152">
        <f t="shared" si="11"/>
        <v>37214</v>
      </c>
      <c r="Y23" s="30">
        <f t="shared" si="12"/>
        <v>4711</v>
      </c>
      <c r="Z23" s="30">
        <f t="shared" si="13"/>
        <v>4278</v>
      </c>
      <c r="AA23" s="30">
        <f t="shared" si="2"/>
        <v>-8227</v>
      </c>
      <c r="AB23" s="65">
        <f t="shared" si="3"/>
        <v>-8227</v>
      </c>
      <c r="AC23" s="65">
        <f t="shared" si="4"/>
        <v>-11</v>
      </c>
      <c r="AD23" s="65">
        <f t="shared" si="5"/>
        <v>51</v>
      </c>
      <c r="AE23" s="65">
        <f t="shared" si="6"/>
        <v>0</v>
      </c>
      <c r="AF23" s="66">
        <f t="shared" si="7"/>
        <v>128</v>
      </c>
      <c r="AG23" s="66">
        <f t="shared" si="8"/>
        <v>45</v>
      </c>
      <c r="AH23" s="66">
        <f t="shared" si="9"/>
        <v>-314</v>
      </c>
      <c r="AI23" s="66">
        <f t="shared" si="10"/>
        <v>33</v>
      </c>
    </row>
    <row r="24" spans="1:35" s="58" customFormat="1" x14ac:dyDescent="0.25">
      <c r="A24" s="155">
        <f t="shared" si="14"/>
        <v>37214</v>
      </c>
      <c r="B24" s="73">
        <v>4711</v>
      </c>
      <c r="C24" s="73">
        <v>4278</v>
      </c>
      <c r="D24" s="156">
        <f t="shared" si="0"/>
        <v>8989</v>
      </c>
      <c r="E24" s="150"/>
      <c r="F24" s="69">
        <v>-8227</v>
      </c>
      <c r="G24" s="150"/>
      <c r="H24" s="69">
        <v>-11</v>
      </c>
      <c r="I24" s="150"/>
      <c r="J24" s="69">
        <v>51</v>
      </c>
      <c r="K24" s="150"/>
      <c r="L24" s="73">
        <v>0</v>
      </c>
      <c r="M24" s="150"/>
      <c r="N24" s="69">
        <v>128</v>
      </c>
      <c r="O24" s="150"/>
      <c r="P24" s="69">
        <v>45</v>
      </c>
      <c r="Q24" s="150"/>
      <c r="R24" s="69">
        <v>-314</v>
      </c>
      <c r="S24" s="150"/>
      <c r="T24" s="69">
        <v>33</v>
      </c>
      <c r="U24" s="150"/>
      <c r="V24" s="157">
        <f t="shared" si="1"/>
        <v>694</v>
      </c>
      <c r="X24" s="152">
        <f t="shared" si="11"/>
        <v>37215</v>
      </c>
      <c r="Y24" s="65">
        <f t="shared" si="12"/>
        <v>-328</v>
      </c>
      <c r="Z24" s="65">
        <f t="shared" si="13"/>
        <v>2862</v>
      </c>
      <c r="AA24" s="65">
        <f t="shared" si="2"/>
        <v>-67</v>
      </c>
      <c r="AB24" s="65">
        <f t="shared" si="3"/>
        <v>-67</v>
      </c>
      <c r="AC24" s="65">
        <f t="shared" si="4"/>
        <v>-62</v>
      </c>
      <c r="AD24" s="65">
        <f t="shared" si="5"/>
        <v>7</v>
      </c>
      <c r="AE24" s="65">
        <f t="shared" si="6"/>
        <v>0</v>
      </c>
      <c r="AF24" s="66">
        <f t="shared" si="7"/>
        <v>217</v>
      </c>
      <c r="AG24" s="66">
        <f t="shared" si="8"/>
        <v>-206</v>
      </c>
      <c r="AH24" s="66">
        <f t="shared" si="9"/>
        <v>-438</v>
      </c>
      <c r="AI24" s="66">
        <f t="shared" si="10"/>
        <v>-143</v>
      </c>
    </row>
    <row r="25" spans="1:35" x14ac:dyDescent="0.25">
      <c r="A25" s="154">
        <f t="shared" si="14"/>
        <v>37215</v>
      </c>
      <c r="B25" s="69">
        <v>-328</v>
      </c>
      <c r="C25" s="69">
        <v>2862</v>
      </c>
      <c r="D25" s="32">
        <f t="shared" si="0"/>
        <v>2534</v>
      </c>
      <c r="E25" s="33"/>
      <c r="F25" s="69">
        <v>-67</v>
      </c>
      <c r="G25" s="33"/>
      <c r="H25" s="69">
        <v>-62</v>
      </c>
      <c r="I25" s="33"/>
      <c r="J25" s="69">
        <v>7</v>
      </c>
      <c r="K25" s="33"/>
      <c r="L25" s="69">
        <v>0</v>
      </c>
      <c r="M25" s="33"/>
      <c r="N25" s="69">
        <v>217</v>
      </c>
      <c r="O25" s="33"/>
      <c r="P25" s="69">
        <v>-206</v>
      </c>
      <c r="Q25" s="33"/>
      <c r="R25" s="69">
        <v>-438</v>
      </c>
      <c r="S25" s="33"/>
      <c r="T25" s="69">
        <v>-143</v>
      </c>
      <c r="U25" s="33"/>
      <c r="V25" s="34">
        <f t="shared" si="1"/>
        <v>1842</v>
      </c>
      <c r="X25" s="152">
        <f t="shared" si="11"/>
        <v>37216</v>
      </c>
      <c r="Y25" s="30">
        <f t="shared" si="12"/>
        <v>-2726</v>
      </c>
      <c r="Z25" s="30">
        <f t="shared" si="13"/>
        <v>1652</v>
      </c>
      <c r="AA25" s="30">
        <f t="shared" si="2"/>
        <v>2267</v>
      </c>
      <c r="AB25" s="65">
        <f t="shared" si="3"/>
        <v>2267</v>
      </c>
      <c r="AC25" s="65">
        <f t="shared" si="4"/>
        <v>-4</v>
      </c>
      <c r="AD25" s="65">
        <f t="shared" si="5"/>
        <v>98</v>
      </c>
      <c r="AE25" s="65">
        <f t="shared" si="6"/>
        <v>0</v>
      </c>
      <c r="AF25" s="66">
        <f t="shared" si="7"/>
        <v>118</v>
      </c>
      <c r="AG25" s="66">
        <f t="shared" si="8"/>
        <v>13</v>
      </c>
      <c r="AH25" s="66">
        <f t="shared" si="9"/>
        <v>-437</v>
      </c>
      <c r="AI25" s="66">
        <f t="shared" si="10"/>
        <v>-327</v>
      </c>
    </row>
    <row r="26" spans="1:35" x14ac:dyDescent="0.25">
      <c r="A26" s="154">
        <f t="shared" si="14"/>
        <v>37216</v>
      </c>
      <c r="B26" s="69">
        <v>-2726</v>
      </c>
      <c r="C26" s="69">
        <v>1652</v>
      </c>
      <c r="D26" s="32">
        <f t="shared" si="0"/>
        <v>-1074</v>
      </c>
      <c r="E26" s="33"/>
      <c r="F26" s="69">
        <v>2267</v>
      </c>
      <c r="G26" s="33"/>
      <c r="H26" s="69">
        <v>-4</v>
      </c>
      <c r="I26" s="33"/>
      <c r="J26" s="69">
        <v>98</v>
      </c>
      <c r="K26" s="33"/>
      <c r="L26" s="69">
        <v>0</v>
      </c>
      <c r="M26" s="33"/>
      <c r="N26" s="69">
        <v>118</v>
      </c>
      <c r="O26" s="33"/>
      <c r="P26" s="69">
        <v>13</v>
      </c>
      <c r="Q26" s="33"/>
      <c r="R26" s="69">
        <v>-437</v>
      </c>
      <c r="S26" s="33"/>
      <c r="T26" s="69">
        <v>-327</v>
      </c>
      <c r="U26" s="33"/>
      <c r="V26" s="34">
        <f t="shared" si="1"/>
        <v>654</v>
      </c>
      <c r="X26" s="152">
        <f t="shared" si="11"/>
        <v>37217</v>
      </c>
      <c r="Y26" s="30">
        <f t="shared" si="12"/>
        <v>1678</v>
      </c>
      <c r="Z26" s="30">
        <f t="shared" si="13"/>
        <v>4040</v>
      </c>
      <c r="AA26" s="30">
        <f t="shared" si="2"/>
        <v>5220</v>
      </c>
      <c r="AB26" s="65">
        <f t="shared" si="3"/>
        <v>5220</v>
      </c>
      <c r="AC26" s="65">
        <f t="shared" si="4"/>
        <v>-4</v>
      </c>
      <c r="AD26" s="65">
        <f t="shared" si="5"/>
        <v>106</v>
      </c>
      <c r="AE26" s="65">
        <f t="shared" si="6"/>
        <v>0</v>
      </c>
      <c r="AF26" s="66">
        <f t="shared" si="7"/>
        <v>107</v>
      </c>
      <c r="AG26" s="66">
        <f t="shared" si="8"/>
        <v>41</v>
      </c>
      <c r="AH26" s="66">
        <f t="shared" si="9"/>
        <v>-386</v>
      </c>
      <c r="AI26" s="66">
        <f t="shared" si="10"/>
        <v>-564</v>
      </c>
    </row>
    <row r="27" spans="1:35" x14ac:dyDescent="0.25">
      <c r="A27" s="154">
        <f t="shared" si="14"/>
        <v>37217</v>
      </c>
      <c r="B27" s="69">
        <v>1678</v>
      </c>
      <c r="C27" s="69">
        <v>4040</v>
      </c>
      <c r="D27" s="32">
        <f t="shared" si="0"/>
        <v>5718</v>
      </c>
      <c r="E27" s="33"/>
      <c r="F27" s="69">
        <v>5220</v>
      </c>
      <c r="G27" s="33"/>
      <c r="H27" s="69">
        <v>-4</v>
      </c>
      <c r="I27" s="33"/>
      <c r="J27" s="69">
        <v>106</v>
      </c>
      <c r="K27" s="33"/>
      <c r="L27" s="69">
        <v>0</v>
      </c>
      <c r="M27" s="33"/>
      <c r="N27" s="69">
        <v>107</v>
      </c>
      <c r="O27" s="33"/>
      <c r="P27" s="69">
        <v>41</v>
      </c>
      <c r="Q27" s="33"/>
      <c r="R27" s="69">
        <v>-386</v>
      </c>
      <c r="S27" s="33"/>
      <c r="T27" s="69">
        <v>-564</v>
      </c>
      <c r="U27" s="33"/>
      <c r="V27" s="34">
        <f t="shared" si="1"/>
        <v>10238</v>
      </c>
      <c r="X27" s="152">
        <f t="shared" si="11"/>
        <v>37218</v>
      </c>
      <c r="Y27" s="30">
        <f t="shared" si="12"/>
        <v>-6300</v>
      </c>
      <c r="Z27" s="30">
        <f t="shared" si="13"/>
        <v>-1979</v>
      </c>
      <c r="AA27" s="30">
        <f t="shared" si="2"/>
        <v>4331</v>
      </c>
      <c r="AB27" s="65">
        <f t="shared" si="3"/>
        <v>4331</v>
      </c>
      <c r="AC27" s="65">
        <f t="shared" si="4"/>
        <v>-4</v>
      </c>
      <c r="AD27" s="65">
        <f t="shared" si="5"/>
        <v>87</v>
      </c>
      <c r="AE27" s="65">
        <f t="shared" si="6"/>
        <v>0</v>
      </c>
      <c r="AF27" s="66">
        <f t="shared" si="7"/>
        <v>-37</v>
      </c>
      <c r="AG27" s="66">
        <f t="shared" si="8"/>
        <v>43</v>
      </c>
      <c r="AH27" s="66">
        <f t="shared" si="9"/>
        <v>-397</v>
      </c>
      <c r="AI27" s="66">
        <f t="shared" si="10"/>
        <v>-631</v>
      </c>
    </row>
    <row r="28" spans="1:35" x14ac:dyDescent="0.25">
      <c r="A28" s="154">
        <f t="shared" si="14"/>
        <v>37218</v>
      </c>
      <c r="B28" s="69">
        <v>-6300</v>
      </c>
      <c r="C28" s="69">
        <v>-1979</v>
      </c>
      <c r="D28" s="32">
        <f t="shared" si="0"/>
        <v>-8279</v>
      </c>
      <c r="E28" s="33"/>
      <c r="F28" s="69">
        <v>4331</v>
      </c>
      <c r="G28" s="33"/>
      <c r="H28" s="69">
        <v>-4</v>
      </c>
      <c r="I28" s="33"/>
      <c r="J28" s="69">
        <v>87</v>
      </c>
      <c r="K28" s="33"/>
      <c r="L28" s="69">
        <v>0</v>
      </c>
      <c r="M28" s="33"/>
      <c r="N28" s="69">
        <v>-37</v>
      </c>
      <c r="O28" s="33"/>
      <c r="P28" s="69">
        <v>43</v>
      </c>
      <c r="Q28" s="33"/>
      <c r="R28" s="69">
        <v>-397</v>
      </c>
      <c r="S28" s="33"/>
      <c r="T28" s="69">
        <v>-631</v>
      </c>
      <c r="U28" s="33"/>
      <c r="V28" s="34">
        <f t="shared" si="1"/>
        <v>-4887</v>
      </c>
      <c r="X28" s="152">
        <f t="shared" si="11"/>
        <v>37219</v>
      </c>
      <c r="Y28" s="30">
        <f t="shared" si="12"/>
        <v>-10397</v>
      </c>
      <c r="Z28" s="30">
        <f t="shared" si="13"/>
        <v>-195</v>
      </c>
      <c r="AA28" s="30">
        <f t="shared" si="2"/>
        <v>5572</v>
      </c>
      <c r="AB28" s="65">
        <f t="shared" si="3"/>
        <v>5572</v>
      </c>
      <c r="AC28" s="65">
        <f t="shared" si="4"/>
        <v>-4</v>
      </c>
      <c r="AD28" s="65">
        <f t="shared" si="5"/>
        <v>63</v>
      </c>
      <c r="AE28" s="65">
        <f t="shared" si="6"/>
        <v>0</v>
      </c>
      <c r="AF28" s="66">
        <f t="shared" si="7"/>
        <v>-173</v>
      </c>
      <c r="AG28" s="66">
        <f t="shared" si="8"/>
        <v>41</v>
      </c>
      <c r="AH28" s="66">
        <f t="shared" si="9"/>
        <v>-390</v>
      </c>
      <c r="AI28" s="66">
        <f t="shared" si="10"/>
        <v>-314</v>
      </c>
    </row>
    <row r="29" spans="1:35" x14ac:dyDescent="0.25">
      <c r="A29" s="154">
        <f t="shared" si="14"/>
        <v>37219</v>
      </c>
      <c r="B29" s="69">
        <v>-10397</v>
      </c>
      <c r="C29" s="69">
        <v>-195</v>
      </c>
      <c r="D29" s="32">
        <f t="shared" si="0"/>
        <v>-10592</v>
      </c>
      <c r="E29" s="33"/>
      <c r="F29" s="69">
        <v>5572</v>
      </c>
      <c r="G29" s="33"/>
      <c r="H29" s="69">
        <v>-4</v>
      </c>
      <c r="I29" s="33"/>
      <c r="J29" s="69">
        <v>63</v>
      </c>
      <c r="K29" s="33"/>
      <c r="L29" s="69">
        <v>0</v>
      </c>
      <c r="M29" s="33"/>
      <c r="N29" s="69">
        <v>-173</v>
      </c>
      <c r="O29" s="33"/>
      <c r="P29" s="69">
        <v>41</v>
      </c>
      <c r="Q29" s="33"/>
      <c r="R29" s="69">
        <v>-390</v>
      </c>
      <c r="S29" s="33"/>
      <c r="T29" s="69">
        <v>-314</v>
      </c>
      <c r="U29" s="33"/>
      <c r="V29" s="34">
        <f t="shared" si="1"/>
        <v>-5797</v>
      </c>
      <c r="X29" s="152">
        <f t="shared" si="11"/>
        <v>37220</v>
      </c>
      <c r="Y29" s="30">
        <f t="shared" si="12"/>
        <v>-17008</v>
      </c>
      <c r="Z29" s="30">
        <f t="shared" si="13"/>
        <v>-368</v>
      </c>
      <c r="AA29" s="30">
        <f t="shared" si="2"/>
        <v>7984</v>
      </c>
      <c r="AB29" s="65">
        <f t="shared" si="3"/>
        <v>7984</v>
      </c>
      <c r="AC29" s="65">
        <f t="shared" si="4"/>
        <v>-4</v>
      </c>
      <c r="AD29" s="65">
        <f t="shared" si="5"/>
        <v>39</v>
      </c>
      <c r="AE29" s="65">
        <f t="shared" si="6"/>
        <v>0</v>
      </c>
      <c r="AF29" s="66">
        <f t="shared" si="7"/>
        <v>-293</v>
      </c>
      <c r="AG29" s="66">
        <f t="shared" si="8"/>
        <v>41</v>
      </c>
      <c r="AH29" s="66">
        <f t="shared" si="9"/>
        <v>-352</v>
      </c>
      <c r="AI29" s="66">
        <f t="shared" si="10"/>
        <v>-388</v>
      </c>
    </row>
    <row r="30" spans="1:35" x14ac:dyDescent="0.25">
      <c r="A30" s="154">
        <f t="shared" si="14"/>
        <v>37220</v>
      </c>
      <c r="B30" s="69">
        <v>-17008</v>
      </c>
      <c r="C30" s="69">
        <v>-368</v>
      </c>
      <c r="D30" s="32">
        <f t="shared" si="0"/>
        <v>-17376</v>
      </c>
      <c r="E30" s="33"/>
      <c r="F30" s="69">
        <v>7984</v>
      </c>
      <c r="G30" s="33"/>
      <c r="H30" s="69">
        <v>-4</v>
      </c>
      <c r="I30" s="33"/>
      <c r="J30" s="69">
        <v>39</v>
      </c>
      <c r="K30" s="33"/>
      <c r="L30" s="69">
        <v>0</v>
      </c>
      <c r="M30" s="33"/>
      <c r="N30" s="69">
        <v>-293</v>
      </c>
      <c r="O30" s="33"/>
      <c r="P30" s="69">
        <v>41</v>
      </c>
      <c r="Q30" s="33"/>
      <c r="R30" s="69">
        <v>-352</v>
      </c>
      <c r="S30" s="33"/>
      <c r="T30" s="69">
        <v>-388</v>
      </c>
      <c r="U30" s="33"/>
      <c r="V30" s="34">
        <f t="shared" si="1"/>
        <v>-10349</v>
      </c>
      <c r="X30" s="152">
        <f t="shared" si="11"/>
        <v>37221</v>
      </c>
      <c r="Y30" s="30">
        <f t="shared" si="12"/>
        <v>-9969</v>
      </c>
      <c r="Z30" s="30">
        <f t="shared" si="13"/>
        <v>899</v>
      </c>
      <c r="AA30" s="30">
        <f t="shared" si="2"/>
        <v>4434</v>
      </c>
      <c r="AB30" s="65">
        <f t="shared" si="3"/>
        <v>4434</v>
      </c>
      <c r="AC30" s="65">
        <f t="shared" si="4"/>
        <v>-4</v>
      </c>
      <c r="AD30" s="65">
        <f t="shared" si="5"/>
        <v>-25</v>
      </c>
      <c r="AE30" s="65">
        <f t="shared" si="6"/>
        <v>0</v>
      </c>
      <c r="AF30" s="66">
        <f t="shared" si="7"/>
        <v>-211</v>
      </c>
      <c r="AG30" s="66">
        <f t="shared" si="8"/>
        <v>-47</v>
      </c>
      <c r="AH30" s="66">
        <f t="shared" si="9"/>
        <v>-393</v>
      </c>
      <c r="AI30" s="66">
        <f t="shared" si="10"/>
        <v>-516</v>
      </c>
    </row>
    <row r="31" spans="1:35" x14ac:dyDescent="0.25">
      <c r="A31" s="154">
        <f t="shared" si="14"/>
        <v>37221</v>
      </c>
      <c r="B31" s="69">
        <v>-9969</v>
      </c>
      <c r="C31" s="69">
        <v>899</v>
      </c>
      <c r="D31" s="32">
        <f t="shared" si="0"/>
        <v>-9070</v>
      </c>
      <c r="E31" s="33"/>
      <c r="F31" s="69">
        <v>4434</v>
      </c>
      <c r="G31" s="33"/>
      <c r="H31" s="69">
        <v>-4</v>
      </c>
      <c r="I31" s="33"/>
      <c r="J31" s="69">
        <v>-25</v>
      </c>
      <c r="K31" s="33"/>
      <c r="L31" s="69">
        <v>0</v>
      </c>
      <c r="M31" s="33"/>
      <c r="N31" s="69">
        <v>-211</v>
      </c>
      <c r="O31" s="33"/>
      <c r="P31" s="69">
        <v>-47</v>
      </c>
      <c r="Q31" s="33"/>
      <c r="R31" s="69">
        <v>-393</v>
      </c>
      <c r="S31" s="33"/>
      <c r="T31" s="69">
        <v>-516</v>
      </c>
      <c r="U31" s="33"/>
      <c r="V31" s="34">
        <f t="shared" si="1"/>
        <v>-5832</v>
      </c>
      <c r="X31" s="152">
        <f t="shared" si="11"/>
        <v>37222</v>
      </c>
      <c r="Y31" s="30">
        <f t="shared" si="12"/>
        <v>-14468</v>
      </c>
      <c r="Z31" s="30">
        <f t="shared" si="13"/>
        <v>1076</v>
      </c>
      <c r="AA31" s="30">
        <f t="shared" si="2"/>
        <v>1108</v>
      </c>
      <c r="AB31" s="65">
        <f t="shared" si="3"/>
        <v>1108</v>
      </c>
      <c r="AC31" s="65">
        <f t="shared" si="4"/>
        <v>-4</v>
      </c>
      <c r="AD31" s="65">
        <f t="shared" si="5"/>
        <v>-66</v>
      </c>
      <c r="AE31" s="65">
        <f t="shared" si="6"/>
        <v>-11000</v>
      </c>
      <c r="AF31" s="66">
        <f t="shared" si="7"/>
        <v>-783</v>
      </c>
      <c r="AG31" s="66">
        <f t="shared" si="8"/>
        <v>-351</v>
      </c>
      <c r="AH31" s="66">
        <f t="shared" si="9"/>
        <v>-558</v>
      </c>
      <c r="AI31" s="66">
        <f t="shared" si="10"/>
        <v>-115</v>
      </c>
    </row>
    <row r="32" spans="1:35" x14ac:dyDescent="0.25">
      <c r="A32" s="154">
        <f t="shared" si="14"/>
        <v>37222</v>
      </c>
      <c r="B32" s="69">
        <v>-14468</v>
      </c>
      <c r="C32" s="69">
        <v>1076</v>
      </c>
      <c r="D32" s="32">
        <f t="shared" si="0"/>
        <v>-13392</v>
      </c>
      <c r="E32" s="33"/>
      <c r="F32" s="69">
        <v>1108</v>
      </c>
      <c r="G32" s="33"/>
      <c r="H32" s="69">
        <v>-4</v>
      </c>
      <c r="I32" s="33"/>
      <c r="J32" s="69">
        <v>-66</v>
      </c>
      <c r="K32" s="33"/>
      <c r="L32" s="69">
        <v>-11000</v>
      </c>
      <c r="M32" s="33"/>
      <c r="N32" s="69">
        <v>-783</v>
      </c>
      <c r="O32" s="33"/>
      <c r="P32" s="69">
        <v>-351</v>
      </c>
      <c r="Q32" s="33"/>
      <c r="R32" s="69">
        <v>-558</v>
      </c>
      <c r="S32" s="33"/>
      <c r="T32" s="69">
        <v>-115</v>
      </c>
      <c r="U32" s="33"/>
      <c r="V32" s="34">
        <f t="shared" si="1"/>
        <v>-25161</v>
      </c>
      <c r="X32" s="152">
        <f t="shared" si="11"/>
        <v>37223</v>
      </c>
      <c r="Y32" s="30">
        <f t="shared" si="12"/>
        <v>-6316</v>
      </c>
      <c r="Z32" s="30">
        <f t="shared" si="13"/>
        <v>-308</v>
      </c>
      <c r="AA32" s="30">
        <f t="shared" si="2"/>
        <v>-6995</v>
      </c>
      <c r="AB32" s="65">
        <f t="shared" si="3"/>
        <v>-6995</v>
      </c>
      <c r="AC32" s="65">
        <f t="shared" si="4"/>
        <v>-47</v>
      </c>
      <c r="AD32" s="65">
        <f t="shared" si="5"/>
        <v>-60</v>
      </c>
      <c r="AE32" s="65">
        <f t="shared" si="6"/>
        <v>0</v>
      </c>
      <c r="AF32" s="66">
        <f t="shared" si="7"/>
        <v>-1461</v>
      </c>
      <c r="AG32" s="66">
        <f t="shared" si="8"/>
        <v>-202</v>
      </c>
      <c r="AH32" s="66">
        <f t="shared" si="9"/>
        <v>-553</v>
      </c>
      <c r="AI32" s="66">
        <f t="shared" si="10"/>
        <v>132</v>
      </c>
    </row>
    <row r="33" spans="1:35" x14ac:dyDescent="0.25">
      <c r="A33" s="154">
        <f t="shared" si="14"/>
        <v>37223</v>
      </c>
      <c r="B33" s="69">
        <v>-6316</v>
      </c>
      <c r="C33" s="69">
        <v>-308</v>
      </c>
      <c r="D33" s="32">
        <f t="shared" si="0"/>
        <v>-6624</v>
      </c>
      <c r="E33" s="33"/>
      <c r="F33" s="69">
        <v>-6995</v>
      </c>
      <c r="G33" s="33"/>
      <c r="H33" s="69">
        <v>-47</v>
      </c>
      <c r="I33" s="33"/>
      <c r="J33" s="69">
        <v>-60</v>
      </c>
      <c r="K33" s="33"/>
      <c r="L33" s="69">
        <v>0</v>
      </c>
      <c r="M33" s="33"/>
      <c r="N33" s="69">
        <v>-1461</v>
      </c>
      <c r="O33" s="33"/>
      <c r="P33" s="69">
        <v>-202</v>
      </c>
      <c r="Q33" s="33"/>
      <c r="R33" s="69">
        <v>-553</v>
      </c>
      <c r="S33" s="33"/>
      <c r="T33" s="69">
        <v>132</v>
      </c>
      <c r="U33" s="33"/>
      <c r="V33" s="34">
        <f t="shared" si="1"/>
        <v>-15810</v>
      </c>
      <c r="X33" s="152">
        <f t="shared" si="11"/>
        <v>37224</v>
      </c>
      <c r="Y33" s="30">
        <f t="shared" si="12"/>
        <v>-1362</v>
      </c>
      <c r="Z33" s="30">
        <f t="shared" si="13"/>
        <v>331</v>
      </c>
      <c r="AA33" s="30">
        <f t="shared" si="2"/>
        <v>1599</v>
      </c>
      <c r="AB33" s="65">
        <f t="shared" si="3"/>
        <v>1599</v>
      </c>
      <c r="AC33" s="65">
        <f t="shared" si="4"/>
        <v>-8</v>
      </c>
      <c r="AD33" s="65">
        <f t="shared" si="5"/>
        <v>-66</v>
      </c>
      <c r="AE33" s="65">
        <f t="shared" si="6"/>
        <v>0</v>
      </c>
      <c r="AF33" s="66">
        <f t="shared" si="7"/>
        <v>-1027</v>
      </c>
      <c r="AG33" s="66">
        <f t="shared" si="8"/>
        <v>132</v>
      </c>
      <c r="AH33" s="66">
        <f t="shared" si="9"/>
        <v>230</v>
      </c>
      <c r="AI33" s="66">
        <f t="shared" si="10"/>
        <v>49</v>
      </c>
    </row>
    <row r="34" spans="1:35" x14ac:dyDescent="0.25">
      <c r="A34" s="154">
        <f t="shared" si="14"/>
        <v>37224</v>
      </c>
      <c r="B34" s="69">
        <v>-1362</v>
      </c>
      <c r="C34" s="69">
        <v>331</v>
      </c>
      <c r="D34" s="32">
        <f t="shared" si="0"/>
        <v>-1031</v>
      </c>
      <c r="E34" s="33"/>
      <c r="F34" s="69">
        <v>1599</v>
      </c>
      <c r="G34" s="33"/>
      <c r="H34" s="69">
        <v>-8</v>
      </c>
      <c r="I34" s="33"/>
      <c r="J34" s="69">
        <v>-66</v>
      </c>
      <c r="K34" s="33"/>
      <c r="L34" s="69">
        <v>0</v>
      </c>
      <c r="M34" s="33"/>
      <c r="N34" s="69">
        <v>-1027</v>
      </c>
      <c r="O34" s="33"/>
      <c r="P34" s="69">
        <v>132</v>
      </c>
      <c r="Q34" s="33"/>
      <c r="R34" s="69">
        <v>230</v>
      </c>
      <c r="S34" s="33"/>
      <c r="T34" s="69">
        <v>49</v>
      </c>
      <c r="U34" s="33"/>
      <c r="V34" s="34">
        <f t="shared" si="1"/>
        <v>-122</v>
      </c>
      <c r="X34" s="152">
        <f t="shared" si="11"/>
        <v>37225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2545</v>
      </c>
      <c r="AC34" s="65">
        <f t="shared" si="4"/>
        <v>-4</v>
      </c>
      <c r="AD34" s="65">
        <f t="shared" si="5"/>
        <v>-2</v>
      </c>
      <c r="AE34" s="65">
        <f t="shared" si="6"/>
        <v>0</v>
      </c>
      <c r="AF34" s="66">
        <f t="shared" si="7"/>
        <v>-576</v>
      </c>
      <c r="AG34" s="66">
        <f t="shared" si="8"/>
        <v>98</v>
      </c>
      <c r="AH34" s="66">
        <f t="shared" si="9"/>
        <v>304</v>
      </c>
      <c r="AI34" s="66">
        <f t="shared" si="10"/>
        <v>36</v>
      </c>
    </row>
    <row r="35" spans="1:35" x14ac:dyDescent="0.25">
      <c r="A35" s="154">
        <f t="shared" si="14"/>
        <v>37225</v>
      </c>
      <c r="B35" s="69">
        <v>-5287</v>
      </c>
      <c r="C35" s="69">
        <v>-404</v>
      </c>
      <c r="D35" s="32">
        <f t="shared" si="0"/>
        <v>-5691</v>
      </c>
      <c r="E35" s="33"/>
      <c r="F35" s="69">
        <v>2545</v>
      </c>
      <c r="G35" s="33"/>
      <c r="H35" s="69">
        <v>-4</v>
      </c>
      <c r="I35" s="33"/>
      <c r="J35" s="69">
        <v>-2</v>
      </c>
      <c r="K35" s="33"/>
      <c r="L35" s="69">
        <v>0</v>
      </c>
      <c r="M35" s="33"/>
      <c r="N35" s="69">
        <v>-576</v>
      </c>
      <c r="O35" s="33"/>
      <c r="P35" s="69">
        <v>98</v>
      </c>
      <c r="Q35" s="33"/>
      <c r="R35" s="69">
        <v>304</v>
      </c>
      <c r="S35" s="33"/>
      <c r="T35" s="69">
        <v>36</v>
      </c>
      <c r="U35" s="33"/>
      <c r="V35" s="34">
        <f t="shared" si="1"/>
        <v>-3290</v>
      </c>
      <c r="X35" s="152">
        <f t="shared" si="11"/>
        <v>37226</v>
      </c>
      <c r="Y35" s="30">
        <f>+B37</f>
        <v>-9685</v>
      </c>
      <c r="Z35" s="30">
        <f>+C37</f>
        <v>-9685</v>
      </c>
      <c r="AA35" s="30">
        <f>+F37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>
        <v>0</v>
      </c>
      <c r="O36" s="36"/>
      <c r="P36" s="69">
        <v>0</v>
      </c>
      <c r="Q36" s="36"/>
      <c r="R36" s="69">
        <v>0</v>
      </c>
      <c r="S36" s="36"/>
      <c r="T36" s="69">
        <v>0</v>
      </c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-9685</v>
      </c>
      <c r="C37" s="75">
        <v>-9685</v>
      </c>
      <c r="D37" s="37">
        <f>+B37+C37</f>
        <v>-19370</v>
      </c>
      <c r="E37" s="36"/>
      <c r="F37" s="75">
        <v>0</v>
      </c>
      <c r="G37" s="36"/>
      <c r="H37" s="75">
        <v>494</v>
      </c>
      <c r="I37" s="36"/>
      <c r="J37" s="75">
        <v>-60</v>
      </c>
      <c r="K37" s="36"/>
      <c r="L37" s="75">
        <v>0</v>
      </c>
      <c r="M37" s="36"/>
      <c r="N37" s="69">
        <v>-75</v>
      </c>
      <c r="O37" s="36"/>
      <c r="P37" s="69">
        <v>-21</v>
      </c>
      <c r="Q37" s="36"/>
      <c r="R37" s="69">
        <v>-9</v>
      </c>
      <c r="S37" s="36"/>
      <c r="T37" s="69">
        <v>-103</v>
      </c>
      <c r="U37" s="36"/>
      <c r="V37" s="41">
        <f t="shared" si="1"/>
        <v>-19144</v>
      </c>
    </row>
    <row r="38" spans="1:35" ht="13.8" thickBot="1" x14ac:dyDescent="0.3">
      <c r="A38" s="48" t="s">
        <v>113</v>
      </c>
      <c r="B38" s="37">
        <f>SUM(B6:B36)+B37</f>
        <v>-69527</v>
      </c>
      <c r="C38" s="37">
        <f>SUM(C6:C36)+C37</f>
        <v>62625</v>
      </c>
      <c r="D38" s="37">
        <f>SUM(D6:D36)+D37</f>
        <v>-6902</v>
      </c>
      <c r="E38" s="37"/>
      <c r="F38" s="37">
        <f>SUM(F6:F36)+F37</f>
        <v>35658</v>
      </c>
      <c r="G38" s="37"/>
      <c r="H38" s="37">
        <f>SUM(H6:H36)+H37</f>
        <v>-252</v>
      </c>
      <c r="I38" s="37"/>
      <c r="J38" s="37">
        <f>SUM(J6:J36)+J37</f>
        <v>262</v>
      </c>
      <c r="K38" s="37"/>
      <c r="L38" s="37">
        <f>SUM(L6:L36)+L37</f>
        <v>-22000</v>
      </c>
      <c r="M38" s="37"/>
      <c r="N38" s="37">
        <f>SUM(N6:N36)+N37</f>
        <v>-4761</v>
      </c>
      <c r="O38" s="37"/>
      <c r="P38" s="37">
        <f>SUM(P6:P36)+P37</f>
        <v>398</v>
      </c>
      <c r="Q38" s="37"/>
      <c r="R38" s="37">
        <f>SUM(R6:R36)+R37</f>
        <v>-8778</v>
      </c>
      <c r="S38" s="37"/>
      <c r="T38" s="37">
        <f>SUM(T6:T36)+T37</f>
        <v>-5653</v>
      </c>
      <c r="U38" s="37"/>
      <c r="V38" s="38">
        <f t="shared" si="1"/>
        <v>-12028</v>
      </c>
    </row>
    <row r="39" spans="1:35" s="143" customFormat="1" ht="16.2" thickBot="1" x14ac:dyDescent="0.35">
      <c r="A39" s="147" t="s">
        <v>106</v>
      </c>
      <c r="B39" s="148">
        <f>B5+B38</f>
        <v>167195</v>
      </c>
      <c r="C39" s="148">
        <f>C5+C38</f>
        <v>-429705</v>
      </c>
      <c r="D39" s="148">
        <f>D5+D38</f>
        <v>-262510</v>
      </c>
      <c r="E39" s="146"/>
      <c r="F39" s="148">
        <f>F5+F38</f>
        <v>191552</v>
      </c>
      <c r="G39" s="146"/>
      <c r="H39" s="148">
        <f>H5+H38</f>
        <v>10000</v>
      </c>
      <c r="I39" s="146"/>
      <c r="J39" s="148">
        <f>J5+J38</f>
        <v>-10539</v>
      </c>
      <c r="K39" s="146"/>
      <c r="L39" s="148">
        <f>L5+L38</f>
        <v>-13298</v>
      </c>
      <c r="M39" s="146"/>
      <c r="N39" s="148">
        <f>N5+N38</f>
        <v>46095</v>
      </c>
      <c r="O39" s="146"/>
      <c r="P39" s="148">
        <f>P5+P38</f>
        <v>-5598</v>
      </c>
      <c r="Q39" s="146"/>
      <c r="R39" s="148">
        <f>R5+R38</f>
        <v>3757</v>
      </c>
      <c r="S39" s="146"/>
      <c r="T39" s="148">
        <f>T5+T38</f>
        <v>127400</v>
      </c>
      <c r="U39" s="146"/>
      <c r="V39" s="148">
        <f t="shared" si="1"/>
        <v>86859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U16" activePane="bottomRight" state="frozen"/>
      <selection pane="topRight" activeCell="B1" sqref="B1"/>
      <selection pane="bottomLeft" activeCell="A6" sqref="A6"/>
      <selection pane="bottomRight" activeCell="Y34" sqref="Y34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8" thickBot="1" x14ac:dyDescent="0.3">
      <c r="A4" s="77">
        <v>37226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2" thickBot="1" x14ac:dyDescent="0.35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 t="shared" ref="Y5:Y38" si="1">SUM(D5:T5)</f>
        <v>-156521</v>
      </c>
      <c r="AA5" s="152">
        <f>+A6</f>
        <v>37226</v>
      </c>
      <c r="AB5" s="65">
        <f>+B6</f>
        <v>2959</v>
      </c>
      <c r="AC5" s="65">
        <f>+C6</f>
        <v>-479</v>
      </c>
      <c r="AD5" s="65">
        <f t="shared" ref="AD5:AD33" si="2">+F6</f>
        <v>-12005</v>
      </c>
      <c r="AE5" s="65">
        <f t="shared" ref="AE5:AE35" si="3">+F6</f>
        <v>-12005</v>
      </c>
      <c r="AF5" s="65">
        <f t="shared" ref="AF5:AF35" si="4">+H6</f>
        <v>-8</v>
      </c>
      <c r="AG5" s="65">
        <f t="shared" ref="AG5:AG35" si="5">+J6</f>
        <v>-15</v>
      </c>
      <c r="AH5" s="65">
        <f t="shared" ref="AH5:AH35" si="6">+L6</f>
        <v>0</v>
      </c>
      <c r="AI5" s="66">
        <f t="shared" ref="AI5:AI35" si="7">+N6</f>
        <v>146</v>
      </c>
      <c r="AJ5" s="66">
        <f t="shared" ref="AJ5:AJ35" si="8">+P6</f>
        <v>-4</v>
      </c>
      <c r="AK5" s="66">
        <f t="shared" ref="AK5:AK35" si="9">+R6</f>
        <v>123</v>
      </c>
      <c r="AL5" s="66">
        <f t="shared" ref="AL5:AL35" si="10">+T6</f>
        <v>519</v>
      </c>
    </row>
    <row r="6" spans="1:48" x14ac:dyDescent="0.25">
      <c r="A6" s="154">
        <v>37226</v>
      </c>
      <c r="B6" s="69">
        <v>2959</v>
      </c>
      <c r="C6" s="69">
        <v>-479</v>
      </c>
      <c r="D6" s="32">
        <f t="shared" si="0"/>
        <v>2480</v>
      </c>
      <c r="E6" s="33"/>
      <c r="F6" s="69">
        <v>-12005</v>
      </c>
      <c r="G6" s="33"/>
      <c r="H6" s="69">
        <v>-8</v>
      </c>
      <c r="I6" s="33"/>
      <c r="J6" s="69">
        <v>-15</v>
      </c>
      <c r="K6" s="33"/>
      <c r="L6" s="69">
        <v>0</v>
      </c>
      <c r="M6" s="33"/>
      <c r="N6" s="69">
        <v>146</v>
      </c>
      <c r="O6" s="33"/>
      <c r="P6" s="69">
        <v>-4</v>
      </c>
      <c r="Q6" s="33"/>
      <c r="R6" s="69">
        <v>123</v>
      </c>
      <c r="S6" s="33"/>
      <c r="T6" s="69">
        <v>519</v>
      </c>
      <c r="U6" s="69">
        <v>-11</v>
      </c>
      <c r="V6" s="69"/>
      <c r="W6" s="69">
        <v>0</v>
      </c>
      <c r="X6" s="33" t="s">
        <v>5</v>
      </c>
      <c r="Y6" s="34">
        <f t="shared" si="1"/>
        <v>-8764</v>
      </c>
      <c r="AA6" s="152">
        <f t="shared" ref="AA6:AA35" si="11">AA5+1</f>
        <v>37227</v>
      </c>
      <c r="AB6" s="30">
        <f t="shared" ref="AB6:AB33" si="12">+B7</f>
        <v>4831</v>
      </c>
      <c r="AC6" s="30">
        <f t="shared" ref="AC6:AC33" si="13">+C7</f>
        <v>-1964</v>
      </c>
      <c r="AD6" s="30">
        <f t="shared" si="2"/>
        <v>-13624</v>
      </c>
      <c r="AE6" s="65">
        <f t="shared" si="3"/>
        <v>-13624</v>
      </c>
      <c r="AF6" s="65">
        <f t="shared" si="4"/>
        <v>-2</v>
      </c>
      <c r="AG6" s="65">
        <f t="shared" si="5"/>
        <v>-32</v>
      </c>
      <c r="AH6" s="65">
        <f t="shared" si="6"/>
        <v>0</v>
      </c>
      <c r="AI6" s="66">
        <f t="shared" si="7"/>
        <v>178</v>
      </c>
      <c r="AJ6" s="66">
        <f t="shared" si="8"/>
        <v>56</v>
      </c>
      <c r="AK6" s="66">
        <f t="shared" si="9"/>
        <v>19</v>
      </c>
      <c r="AL6" s="66">
        <f t="shared" si="10"/>
        <v>292</v>
      </c>
    </row>
    <row r="7" spans="1:48" x14ac:dyDescent="0.25">
      <c r="A7" s="154">
        <v>37227</v>
      </c>
      <c r="B7" s="69">
        <v>4831</v>
      </c>
      <c r="C7" s="69">
        <v>-1964</v>
      </c>
      <c r="D7" s="32">
        <f t="shared" si="0"/>
        <v>2867</v>
      </c>
      <c r="E7" s="33"/>
      <c r="F7" s="69">
        <v>-13624</v>
      </c>
      <c r="G7" s="33"/>
      <c r="H7" s="69">
        <v>-2</v>
      </c>
      <c r="I7" s="33"/>
      <c r="J7" s="69">
        <v>-32</v>
      </c>
      <c r="K7" s="33"/>
      <c r="L7" s="69">
        <v>0</v>
      </c>
      <c r="M7" s="33"/>
      <c r="N7" s="69">
        <v>178</v>
      </c>
      <c r="O7" s="33"/>
      <c r="P7" s="69">
        <v>56</v>
      </c>
      <c r="Q7" s="33"/>
      <c r="R7" s="69">
        <v>19</v>
      </c>
      <c r="S7" s="33"/>
      <c r="T7" s="69">
        <v>292</v>
      </c>
      <c r="U7" s="69">
        <v>-6</v>
      </c>
      <c r="V7" s="69"/>
      <c r="W7" s="69">
        <v>0</v>
      </c>
      <c r="X7" s="33"/>
      <c r="Y7" s="34">
        <f t="shared" si="1"/>
        <v>-10246</v>
      </c>
      <c r="AA7" s="152">
        <f t="shared" si="11"/>
        <v>37228</v>
      </c>
      <c r="AB7" s="30">
        <f t="shared" si="12"/>
        <v>14504</v>
      </c>
      <c r="AC7" s="30">
        <f t="shared" si="13"/>
        <v>-848</v>
      </c>
      <c r="AD7" s="30">
        <f t="shared" si="2"/>
        <v>-13309</v>
      </c>
      <c r="AE7" s="65">
        <f t="shared" si="3"/>
        <v>-13309</v>
      </c>
      <c r="AF7" s="65">
        <f t="shared" si="4"/>
        <v>-2</v>
      </c>
      <c r="AG7" s="65">
        <f t="shared" si="5"/>
        <v>-76</v>
      </c>
      <c r="AH7" s="65">
        <f t="shared" si="6"/>
        <v>0</v>
      </c>
      <c r="AI7" s="66">
        <f t="shared" si="7"/>
        <v>276</v>
      </c>
      <c r="AJ7" s="66">
        <f t="shared" si="8"/>
        <v>-13</v>
      </c>
      <c r="AK7" s="66">
        <f t="shared" si="9"/>
        <v>30</v>
      </c>
      <c r="AL7" s="66">
        <f t="shared" si="10"/>
        <v>156</v>
      </c>
    </row>
    <row r="8" spans="1:48" x14ac:dyDescent="0.25">
      <c r="A8" s="154">
        <v>37228</v>
      </c>
      <c r="B8" s="69">
        <v>14504</v>
      </c>
      <c r="C8" s="69">
        <v>-848</v>
      </c>
      <c r="D8" s="32">
        <f t="shared" si="0"/>
        <v>13656</v>
      </c>
      <c r="E8" s="33"/>
      <c r="F8" s="69">
        <v>-13309</v>
      </c>
      <c r="G8" s="33"/>
      <c r="H8" s="69">
        <v>-2</v>
      </c>
      <c r="I8" s="33"/>
      <c r="J8" s="69">
        <v>-76</v>
      </c>
      <c r="K8" s="33"/>
      <c r="L8" s="69">
        <v>0</v>
      </c>
      <c r="M8" s="33"/>
      <c r="N8" s="69">
        <v>276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"/>
        <v>718</v>
      </c>
      <c r="AA8" s="152">
        <f t="shared" si="11"/>
        <v>37229</v>
      </c>
      <c r="AB8" s="30">
        <f t="shared" si="12"/>
        <v>18395</v>
      </c>
      <c r="AC8" s="30">
        <f t="shared" si="13"/>
        <v>-523</v>
      </c>
      <c r="AD8" s="30">
        <f t="shared" si="2"/>
        <v>-2176</v>
      </c>
      <c r="AE8" s="65">
        <f t="shared" si="3"/>
        <v>-2176</v>
      </c>
      <c r="AF8" s="65">
        <f t="shared" si="4"/>
        <v>-6</v>
      </c>
      <c r="AG8" s="65">
        <f t="shared" si="5"/>
        <v>25</v>
      </c>
      <c r="AH8" s="65">
        <f t="shared" si="6"/>
        <v>0</v>
      </c>
      <c r="AI8" s="66">
        <f t="shared" si="7"/>
        <v>898</v>
      </c>
      <c r="AJ8" s="66">
        <f t="shared" si="8"/>
        <v>4</v>
      </c>
      <c r="AK8" s="66">
        <f t="shared" si="9"/>
        <v>52</v>
      </c>
      <c r="AL8" s="66">
        <f t="shared" si="10"/>
        <v>24</v>
      </c>
    </row>
    <row r="9" spans="1:48" x14ac:dyDescent="0.25">
      <c r="A9" s="154">
        <v>37229</v>
      </c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-6</v>
      </c>
      <c r="I9" s="33"/>
      <c r="J9" s="69">
        <v>25</v>
      </c>
      <c r="K9" s="33"/>
      <c r="L9" s="69">
        <v>0</v>
      </c>
      <c r="M9" s="33"/>
      <c r="N9" s="69">
        <v>898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"/>
        <v>16693</v>
      </c>
      <c r="AA9" s="152">
        <f t="shared" si="11"/>
        <v>37230</v>
      </c>
      <c r="AB9" s="30">
        <f t="shared" si="12"/>
        <v>12005</v>
      </c>
      <c r="AC9" s="30">
        <f t="shared" si="13"/>
        <v>-88</v>
      </c>
      <c r="AD9" s="30">
        <f t="shared" si="2"/>
        <v>783</v>
      </c>
      <c r="AE9" s="65">
        <f t="shared" si="3"/>
        <v>783</v>
      </c>
      <c r="AF9" s="65">
        <f t="shared" si="4"/>
        <v>-157</v>
      </c>
      <c r="AG9" s="65">
        <f t="shared" si="5"/>
        <v>28</v>
      </c>
      <c r="AH9" s="65">
        <f t="shared" si="6"/>
        <v>0</v>
      </c>
      <c r="AI9" s="66">
        <f t="shared" si="7"/>
        <v>-376</v>
      </c>
      <c r="AJ9" s="66">
        <f t="shared" si="8"/>
        <v>-7</v>
      </c>
      <c r="AK9" s="66">
        <f t="shared" si="9"/>
        <v>103</v>
      </c>
      <c r="AL9" s="66">
        <f t="shared" si="10"/>
        <v>-164</v>
      </c>
    </row>
    <row r="10" spans="1:48" x14ac:dyDescent="0.25">
      <c r="A10" s="154">
        <v>37230</v>
      </c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-157</v>
      </c>
      <c r="I10" s="33"/>
      <c r="J10" s="69">
        <v>28</v>
      </c>
      <c r="K10" s="33"/>
      <c r="L10" s="69">
        <v>0</v>
      </c>
      <c r="M10" s="33"/>
      <c r="N10" s="69">
        <v>-376</v>
      </c>
      <c r="O10" s="33"/>
      <c r="P10" s="69">
        <v>-7</v>
      </c>
      <c r="Q10" s="33"/>
      <c r="R10" s="69">
        <v>103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"/>
        <v>12127</v>
      </c>
      <c r="AA10" s="152">
        <f t="shared" si="11"/>
        <v>37231</v>
      </c>
      <c r="AB10" s="30">
        <f t="shared" si="12"/>
        <v>11283</v>
      </c>
      <c r="AC10" s="30">
        <f t="shared" si="13"/>
        <v>-96</v>
      </c>
      <c r="AD10" s="30">
        <f t="shared" si="2"/>
        <v>-1572</v>
      </c>
      <c r="AE10" s="65">
        <f t="shared" si="3"/>
        <v>-1572</v>
      </c>
      <c r="AF10" s="65">
        <f t="shared" si="4"/>
        <v>-9</v>
      </c>
      <c r="AG10" s="65">
        <f t="shared" si="5"/>
        <v>14</v>
      </c>
      <c r="AH10" s="65">
        <f t="shared" si="6"/>
        <v>0</v>
      </c>
      <c r="AI10" s="66">
        <f t="shared" si="7"/>
        <v>504</v>
      </c>
      <c r="AJ10" s="66">
        <f t="shared" si="8"/>
        <v>-21</v>
      </c>
      <c r="AK10" s="66">
        <f t="shared" si="9"/>
        <v>78</v>
      </c>
      <c r="AL10" s="66">
        <f t="shared" si="10"/>
        <v>-66</v>
      </c>
    </row>
    <row r="11" spans="1:48" x14ac:dyDescent="0.25">
      <c r="A11" s="155">
        <v>37231</v>
      </c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-9</v>
      </c>
      <c r="I11" s="33"/>
      <c r="J11" s="69">
        <v>14</v>
      </c>
      <c r="K11" s="33"/>
      <c r="L11" s="69">
        <v>0</v>
      </c>
      <c r="M11" s="33"/>
      <c r="N11" s="69">
        <v>504</v>
      </c>
      <c r="O11" s="33"/>
      <c r="P11" s="69">
        <v>-21</v>
      </c>
      <c r="Q11" s="33"/>
      <c r="R11" s="69">
        <v>78</v>
      </c>
      <c r="S11" s="33"/>
      <c r="T11" s="69">
        <v>-66</v>
      </c>
      <c r="U11" s="69">
        <v>-2</v>
      </c>
      <c r="V11" s="69"/>
      <c r="W11" s="69">
        <v>0</v>
      </c>
      <c r="X11" s="33"/>
      <c r="Y11" s="34">
        <f t="shared" si="1"/>
        <v>10115</v>
      </c>
      <c r="AA11" s="152">
        <f t="shared" si="11"/>
        <v>37232</v>
      </c>
      <c r="AB11" s="30">
        <f t="shared" si="12"/>
        <v>-670</v>
      </c>
      <c r="AC11" s="30">
        <f t="shared" si="13"/>
        <v>-3503</v>
      </c>
      <c r="AD11" s="30">
        <f t="shared" si="2"/>
        <v>-999</v>
      </c>
      <c r="AE11" s="65">
        <f t="shared" si="3"/>
        <v>-999</v>
      </c>
      <c r="AF11" s="65">
        <f t="shared" si="4"/>
        <v>-4</v>
      </c>
      <c r="AG11" s="65">
        <f t="shared" si="5"/>
        <v>31</v>
      </c>
      <c r="AH11" s="65">
        <f t="shared" si="6"/>
        <v>0</v>
      </c>
      <c r="AI11" s="66">
        <f t="shared" si="7"/>
        <v>328</v>
      </c>
      <c r="AJ11" s="66">
        <f t="shared" si="8"/>
        <v>-10</v>
      </c>
      <c r="AK11" s="66">
        <f t="shared" si="9"/>
        <v>74</v>
      </c>
      <c r="AL11" s="66">
        <f t="shared" si="10"/>
        <v>66</v>
      </c>
    </row>
    <row r="12" spans="1:48" x14ac:dyDescent="0.25">
      <c r="A12" s="154">
        <v>37232</v>
      </c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-4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"/>
        <v>-4687</v>
      </c>
      <c r="AA12" s="152">
        <f t="shared" si="11"/>
        <v>37233</v>
      </c>
      <c r="AB12" s="30">
        <f t="shared" si="12"/>
        <v>6968</v>
      </c>
      <c r="AC12" s="30">
        <f t="shared" si="13"/>
        <v>-5066</v>
      </c>
      <c r="AD12" s="30">
        <f t="shared" si="2"/>
        <v>1283</v>
      </c>
      <c r="AE12" s="65">
        <f t="shared" si="3"/>
        <v>1283</v>
      </c>
      <c r="AF12" s="65">
        <f t="shared" si="4"/>
        <v>-301</v>
      </c>
      <c r="AG12" s="65">
        <f t="shared" si="5"/>
        <v>27</v>
      </c>
      <c r="AH12" s="65">
        <f t="shared" si="6"/>
        <v>0</v>
      </c>
      <c r="AI12" s="66">
        <f t="shared" si="7"/>
        <v>327</v>
      </c>
      <c r="AJ12" s="66">
        <f t="shared" si="8"/>
        <v>-342</v>
      </c>
      <c r="AK12" s="66">
        <f t="shared" si="9"/>
        <v>21</v>
      </c>
      <c r="AL12" s="66">
        <f t="shared" si="10"/>
        <v>-68</v>
      </c>
    </row>
    <row r="13" spans="1:48" x14ac:dyDescent="0.25">
      <c r="A13" s="154">
        <v>37233</v>
      </c>
      <c r="B13" s="69">
        <v>6968</v>
      </c>
      <c r="C13" s="69">
        <v>-5066</v>
      </c>
      <c r="D13" s="32">
        <f t="shared" si="0"/>
        <v>1902</v>
      </c>
      <c r="E13" s="33"/>
      <c r="F13" s="69">
        <v>1283</v>
      </c>
      <c r="G13" s="33"/>
      <c r="H13" s="69">
        <v>-301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"/>
        <v>2849</v>
      </c>
      <c r="AA13" s="152">
        <f t="shared" si="11"/>
        <v>37234</v>
      </c>
      <c r="AB13" s="30">
        <f t="shared" si="12"/>
        <v>7729</v>
      </c>
      <c r="AC13" s="30">
        <f t="shared" si="13"/>
        <v>-10502</v>
      </c>
      <c r="AD13" s="30">
        <f t="shared" si="2"/>
        <v>5134</v>
      </c>
      <c r="AE13" s="65">
        <f t="shared" si="3"/>
        <v>5134</v>
      </c>
      <c r="AF13" s="65">
        <f t="shared" si="4"/>
        <v>16</v>
      </c>
      <c r="AG13" s="65">
        <f t="shared" si="5"/>
        <v>29</v>
      </c>
      <c r="AH13" s="65">
        <f t="shared" si="6"/>
        <v>0</v>
      </c>
      <c r="AI13" s="66">
        <f t="shared" si="7"/>
        <v>-1072</v>
      </c>
      <c r="AJ13" s="66">
        <f t="shared" si="8"/>
        <v>-1</v>
      </c>
      <c r="AK13" s="66">
        <f t="shared" si="9"/>
        <v>-79</v>
      </c>
      <c r="AL13" s="66">
        <f t="shared" si="10"/>
        <v>469</v>
      </c>
    </row>
    <row r="14" spans="1:48" x14ac:dyDescent="0.25">
      <c r="A14" s="154">
        <v>37234</v>
      </c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16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"/>
        <v>1723</v>
      </c>
      <c r="AA14" s="152">
        <f t="shared" si="11"/>
        <v>37235</v>
      </c>
      <c r="AB14" s="30">
        <f t="shared" si="12"/>
        <v>-4589</v>
      </c>
      <c r="AC14" s="30">
        <f t="shared" si="13"/>
        <v>15082</v>
      </c>
      <c r="AD14" s="30">
        <f t="shared" si="2"/>
        <v>5903</v>
      </c>
      <c r="AE14" s="65">
        <f t="shared" si="3"/>
        <v>5903</v>
      </c>
      <c r="AF14" s="65">
        <f t="shared" si="4"/>
        <v>-77</v>
      </c>
      <c r="AG14" s="65">
        <f t="shared" si="5"/>
        <v>27</v>
      </c>
      <c r="AH14" s="65">
        <f t="shared" si="6"/>
        <v>0</v>
      </c>
      <c r="AI14" s="66">
        <f t="shared" si="7"/>
        <v>-689</v>
      </c>
      <c r="AJ14" s="66">
        <f t="shared" si="8"/>
        <v>-16</v>
      </c>
      <c r="AK14" s="66">
        <f t="shared" si="9"/>
        <v>57</v>
      </c>
      <c r="AL14" s="66">
        <f t="shared" si="10"/>
        <v>830</v>
      </c>
    </row>
    <row r="15" spans="1:48" x14ac:dyDescent="0.25">
      <c r="A15" s="154">
        <v>37235</v>
      </c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"/>
        <v>16528</v>
      </c>
      <c r="AA15" s="152">
        <f t="shared" si="11"/>
        <v>37236</v>
      </c>
      <c r="AB15" s="30">
        <f t="shared" si="12"/>
        <v>3714</v>
      </c>
      <c r="AC15" s="30">
        <f t="shared" si="13"/>
        <v>2271</v>
      </c>
      <c r="AD15" s="30">
        <f t="shared" si="2"/>
        <v>2055</v>
      </c>
      <c r="AE15" s="65">
        <f t="shared" si="3"/>
        <v>2055</v>
      </c>
      <c r="AF15" s="65">
        <f t="shared" si="4"/>
        <v>-19</v>
      </c>
      <c r="AG15" s="65">
        <f t="shared" si="5"/>
        <v>7</v>
      </c>
      <c r="AH15" s="65">
        <f t="shared" si="6"/>
        <v>0</v>
      </c>
      <c r="AI15" s="66">
        <f t="shared" si="7"/>
        <v>1173</v>
      </c>
      <c r="AJ15" s="66">
        <f t="shared" si="8"/>
        <v>-61</v>
      </c>
      <c r="AK15" s="66">
        <f t="shared" si="9"/>
        <v>35</v>
      </c>
      <c r="AL15" s="66">
        <f t="shared" si="10"/>
        <v>820</v>
      </c>
    </row>
    <row r="16" spans="1:48" x14ac:dyDescent="0.25">
      <c r="A16" s="155">
        <v>37236</v>
      </c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"/>
        <v>9995</v>
      </c>
      <c r="AA16" s="152">
        <f t="shared" si="11"/>
        <v>37237</v>
      </c>
      <c r="AB16" s="30">
        <f t="shared" si="12"/>
        <v>4070</v>
      </c>
      <c r="AC16" s="30">
        <f t="shared" si="13"/>
        <v>1171</v>
      </c>
      <c r="AD16" s="30">
        <f t="shared" si="2"/>
        <v>-3679</v>
      </c>
      <c r="AE16" s="65">
        <f t="shared" si="3"/>
        <v>-3679</v>
      </c>
      <c r="AF16" s="65">
        <f t="shared" si="4"/>
        <v>-11</v>
      </c>
      <c r="AG16" s="65">
        <f t="shared" si="5"/>
        <v>15</v>
      </c>
      <c r="AH16" s="65">
        <f t="shared" si="6"/>
        <v>0</v>
      </c>
      <c r="AI16" s="66">
        <f t="shared" si="7"/>
        <v>166</v>
      </c>
      <c r="AJ16" s="66">
        <f t="shared" si="8"/>
        <v>-88</v>
      </c>
      <c r="AK16" s="66">
        <f t="shared" si="9"/>
        <v>34</v>
      </c>
      <c r="AL16" s="66">
        <f t="shared" si="10"/>
        <v>713</v>
      </c>
    </row>
    <row r="17" spans="1:38" x14ac:dyDescent="0.25">
      <c r="A17" s="154">
        <v>37237</v>
      </c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"/>
        <v>2391</v>
      </c>
      <c r="AA17" s="152">
        <f t="shared" si="11"/>
        <v>37238</v>
      </c>
      <c r="AB17" s="30">
        <f t="shared" si="12"/>
        <v>3766</v>
      </c>
      <c r="AC17" s="30">
        <f t="shared" si="13"/>
        <v>744</v>
      </c>
      <c r="AD17" s="30">
        <f t="shared" si="2"/>
        <v>-6284</v>
      </c>
      <c r="AE17" s="65">
        <f t="shared" si="3"/>
        <v>-6284</v>
      </c>
      <c r="AF17" s="65">
        <f t="shared" si="4"/>
        <v>-4</v>
      </c>
      <c r="AG17" s="65">
        <f t="shared" si="5"/>
        <v>-3</v>
      </c>
      <c r="AH17" s="65">
        <f t="shared" si="6"/>
        <v>0</v>
      </c>
      <c r="AI17" s="66">
        <f t="shared" si="7"/>
        <v>-320</v>
      </c>
      <c r="AJ17" s="66">
        <f t="shared" si="8"/>
        <v>-80</v>
      </c>
      <c r="AK17" s="66">
        <f t="shared" si="9"/>
        <v>70</v>
      </c>
      <c r="AL17" s="66">
        <f t="shared" si="10"/>
        <v>716</v>
      </c>
    </row>
    <row r="18" spans="1:38" x14ac:dyDescent="0.25">
      <c r="A18" s="154">
        <v>37238</v>
      </c>
      <c r="B18" s="69">
        <v>3766</v>
      </c>
      <c r="C18" s="69">
        <v>744</v>
      </c>
      <c r="D18" s="32">
        <f t="shared" si="0"/>
        <v>4510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"/>
        <v>-1395</v>
      </c>
      <c r="AA18" s="152">
        <f t="shared" si="11"/>
        <v>37239</v>
      </c>
      <c r="AB18" s="30">
        <f t="shared" si="12"/>
        <v>-459</v>
      </c>
      <c r="AC18" s="30">
        <f t="shared" si="13"/>
        <v>-81</v>
      </c>
      <c r="AD18" s="30">
        <f t="shared" si="2"/>
        <v>-3295</v>
      </c>
      <c r="AE18" s="65">
        <f t="shared" si="3"/>
        <v>-3295</v>
      </c>
      <c r="AF18" s="65">
        <f t="shared" si="4"/>
        <v>-8</v>
      </c>
      <c r="AG18" s="65">
        <f t="shared" si="5"/>
        <v>-17</v>
      </c>
      <c r="AH18" s="65">
        <f t="shared" si="6"/>
        <v>0</v>
      </c>
      <c r="AI18" s="66">
        <f t="shared" si="7"/>
        <v>100</v>
      </c>
      <c r="AJ18" s="66">
        <f t="shared" si="8"/>
        <v>-214</v>
      </c>
      <c r="AK18" s="66">
        <f t="shared" si="9"/>
        <v>17</v>
      </c>
      <c r="AL18" s="66">
        <f t="shared" si="10"/>
        <v>620</v>
      </c>
    </row>
    <row r="19" spans="1:38" x14ac:dyDescent="0.25">
      <c r="A19" s="154">
        <v>37239</v>
      </c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"/>
        <v>-3337</v>
      </c>
      <c r="AA19" s="152">
        <f t="shared" si="11"/>
        <v>37240</v>
      </c>
      <c r="AB19" s="30">
        <f t="shared" si="12"/>
        <v>-878</v>
      </c>
      <c r="AC19" s="30">
        <f t="shared" si="13"/>
        <v>-981</v>
      </c>
      <c r="AD19" s="30">
        <f t="shared" si="2"/>
        <v>-4119</v>
      </c>
      <c r="AE19" s="65">
        <f t="shared" si="3"/>
        <v>-4119</v>
      </c>
      <c r="AF19" s="65">
        <f t="shared" si="4"/>
        <v>-21</v>
      </c>
      <c r="AG19" s="65">
        <f t="shared" si="5"/>
        <v>-14</v>
      </c>
      <c r="AH19" s="65">
        <f t="shared" si="6"/>
        <v>0</v>
      </c>
      <c r="AI19" s="66">
        <f t="shared" si="7"/>
        <v>62</v>
      </c>
      <c r="AJ19" s="66">
        <f t="shared" si="8"/>
        <v>-73</v>
      </c>
      <c r="AK19" s="66">
        <f t="shared" si="9"/>
        <v>44</v>
      </c>
      <c r="AL19" s="66">
        <f t="shared" si="10"/>
        <v>536</v>
      </c>
    </row>
    <row r="20" spans="1:38" x14ac:dyDescent="0.25">
      <c r="A20" s="154">
        <v>37240</v>
      </c>
      <c r="B20" s="69">
        <v>-878</v>
      </c>
      <c r="C20" s="69">
        <v>-981</v>
      </c>
      <c r="D20" s="32">
        <f t="shared" si="0"/>
        <v>-1859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"/>
        <v>-5444</v>
      </c>
      <c r="AA20" s="152">
        <f t="shared" si="11"/>
        <v>37241</v>
      </c>
      <c r="AB20" s="30">
        <f t="shared" si="12"/>
        <v>-4097</v>
      </c>
      <c r="AC20" s="30">
        <f t="shared" si="13"/>
        <v>-1548</v>
      </c>
      <c r="AD20" s="30">
        <f t="shared" si="2"/>
        <v>-5613</v>
      </c>
      <c r="AE20" s="65">
        <f t="shared" si="3"/>
        <v>-5613</v>
      </c>
      <c r="AF20" s="65">
        <f t="shared" si="4"/>
        <v>-4</v>
      </c>
      <c r="AG20" s="65">
        <f t="shared" si="5"/>
        <v>-5</v>
      </c>
      <c r="AH20" s="65">
        <f t="shared" si="6"/>
        <v>0</v>
      </c>
      <c r="AI20" s="66">
        <f t="shared" si="7"/>
        <v>90</v>
      </c>
      <c r="AJ20" s="66">
        <f t="shared" si="8"/>
        <v>-8</v>
      </c>
      <c r="AK20" s="66">
        <f t="shared" si="9"/>
        <v>32</v>
      </c>
      <c r="AL20" s="66">
        <f t="shared" si="10"/>
        <v>288</v>
      </c>
    </row>
    <row r="21" spans="1:38" x14ac:dyDescent="0.25">
      <c r="A21" s="154">
        <v>37241</v>
      </c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"/>
        <v>-10865</v>
      </c>
      <c r="AA21" s="152">
        <f t="shared" si="11"/>
        <v>37242</v>
      </c>
      <c r="AB21" s="30">
        <f t="shared" si="12"/>
        <v>-23844</v>
      </c>
      <c r="AC21" s="30">
        <f t="shared" si="13"/>
        <v>2834</v>
      </c>
      <c r="AD21" s="30">
        <f t="shared" si="2"/>
        <v>-278</v>
      </c>
      <c r="AE21" s="65">
        <f t="shared" si="3"/>
        <v>-278</v>
      </c>
      <c r="AF21" s="65">
        <f t="shared" si="4"/>
        <v>-123</v>
      </c>
      <c r="AG21" s="65">
        <f t="shared" si="5"/>
        <v>42</v>
      </c>
      <c r="AH21" s="65">
        <f t="shared" si="6"/>
        <v>0</v>
      </c>
      <c r="AI21" s="66">
        <f t="shared" si="7"/>
        <v>229</v>
      </c>
      <c r="AJ21" s="66">
        <f t="shared" si="8"/>
        <v>1</v>
      </c>
      <c r="AK21" s="66">
        <f t="shared" si="9"/>
        <v>25</v>
      </c>
      <c r="AL21" s="66">
        <f t="shared" si="10"/>
        <v>225</v>
      </c>
    </row>
    <row r="22" spans="1:38" x14ac:dyDescent="0.25">
      <c r="A22" s="154">
        <v>37242</v>
      </c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"/>
        <v>-20889</v>
      </c>
      <c r="AA22" s="152">
        <f t="shared" si="11"/>
        <v>37243</v>
      </c>
      <c r="AB22" s="30">
        <f t="shared" si="12"/>
        <v>-5273</v>
      </c>
      <c r="AC22" s="30">
        <f t="shared" si="13"/>
        <v>6727</v>
      </c>
      <c r="AD22" s="30">
        <f t="shared" si="2"/>
        <v>-2462</v>
      </c>
      <c r="AE22" s="65">
        <f t="shared" si="3"/>
        <v>-2462</v>
      </c>
      <c r="AF22" s="65">
        <f t="shared" si="4"/>
        <v>-54</v>
      </c>
      <c r="AG22" s="65">
        <f t="shared" si="5"/>
        <v>59</v>
      </c>
      <c r="AH22" s="65">
        <f t="shared" si="6"/>
        <v>-12000</v>
      </c>
      <c r="AI22" s="66">
        <f t="shared" si="7"/>
        <v>95</v>
      </c>
      <c r="AJ22" s="66">
        <f t="shared" si="8"/>
        <v>-69</v>
      </c>
      <c r="AK22" s="66">
        <f t="shared" si="9"/>
        <v>-7</v>
      </c>
      <c r="AL22" s="66">
        <f t="shared" si="10"/>
        <v>-39</v>
      </c>
    </row>
    <row r="23" spans="1:38" x14ac:dyDescent="0.25">
      <c r="A23" s="154">
        <v>37243</v>
      </c>
      <c r="B23" s="69">
        <v>-5273</v>
      </c>
      <c r="C23" s="69">
        <v>6727</v>
      </c>
      <c r="D23" s="32">
        <f t="shared" si="0"/>
        <v>1454</v>
      </c>
      <c r="E23" s="33"/>
      <c r="F23" s="69">
        <v>-2462</v>
      </c>
      <c r="G23" s="33"/>
      <c r="H23" s="69">
        <v>-54</v>
      </c>
      <c r="I23" s="33"/>
      <c r="J23" s="69">
        <v>59</v>
      </c>
      <c r="K23" s="33"/>
      <c r="L23" s="69">
        <v>-12000</v>
      </c>
      <c r="M23" s="33"/>
      <c r="N23" s="69">
        <v>95</v>
      </c>
      <c r="O23" s="33"/>
      <c r="P23" s="69">
        <v>-69</v>
      </c>
      <c r="Q23" s="33"/>
      <c r="R23" s="69">
        <v>-7</v>
      </c>
      <c r="S23" s="33"/>
      <c r="T23" s="69">
        <v>-39</v>
      </c>
      <c r="U23" s="69">
        <v>-42</v>
      </c>
      <c r="V23" s="69"/>
      <c r="W23" s="69">
        <v>0</v>
      </c>
      <c r="X23" s="33"/>
      <c r="Y23" s="34">
        <f t="shared" si="1"/>
        <v>-13023</v>
      </c>
      <c r="AA23" s="152">
        <f t="shared" si="11"/>
        <v>37244</v>
      </c>
      <c r="AB23" s="30">
        <f t="shared" si="12"/>
        <v>-18237</v>
      </c>
      <c r="AC23" s="30">
        <f t="shared" si="13"/>
        <v>-625</v>
      </c>
      <c r="AD23" s="30">
        <f t="shared" si="2"/>
        <v>5374</v>
      </c>
      <c r="AE23" s="65">
        <f t="shared" si="3"/>
        <v>5374</v>
      </c>
      <c r="AF23" s="65">
        <f t="shared" si="4"/>
        <v>-10</v>
      </c>
      <c r="AG23" s="65">
        <f t="shared" si="5"/>
        <v>-738</v>
      </c>
      <c r="AH23" s="65">
        <f t="shared" si="6"/>
        <v>0</v>
      </c>
      <c r="AI23" s="66">
        <f t="shared" si="7"/>
        <v>-60</v>
      </c>
      <c r="AJ23" s="66">
        <f t="shared" si="8"/>
        <v>-32</v>
      </c>
      <c r="AK23" s="66">
        <f t="shared" si="9"/>
        <v>-33</v>
      </c>
      <c r="AL23" s="66">
        <f t="shared" si="10"/>
        <v>-34</v>
      </c>
    </row>
    <row r="24" spans="1:38" s="58" customFormat="1" x14ac:dyDescent="0.25">
      <c r="A24" s="155">
        <v>37244</v>
      </c>
      <c r="B24" s="73">
        <v>-18237</v>
      </c>
      <c r="C24" s="73">
        <v>-625</v>
      </c>
      <c r="D24" s="156">
        <f t="shared" si="0"/>
        <v>-18862</v>
      </c>
      <c r="E24" s="150"/>
      <c r="F24" s="69">
        <v>5374</v>
      </c>
      <c r="G24" s="150"/>
      <c r="H24" s="69">
        <v>-10</v>
      </c>
      <c r="I24" s="150"/>
      <c r="J24" s="69">
        <v>-738</v>
      </c>
      <c r="K24" s="150"/>
      <c r="L24" s="73">
        <v>0</v>
      </c>
      <c r="M24" s="150"/>
      <c r="N24" s="69">
        <v>-60</v>
      </c>
      <c r="O24" s="150"/>
      <c r="P24" s="69">
        <v>-32</v>
      </c>
      <c r="Q24" s="150"/>
      <c r="R24" s="69">
        <v>-33</v>
      </c>
      <c r="S24" s="150"/>
      <c r="T24" s="69">
        <v>-34</v>
      </c>
      <c r="U24" s="69">
        <v>3</v>
      </c>
      <c r="V24" s="69"/>
      <c r="W24" s="69"/>
      <c r="X24" s="150"/>
      <c r="Y24" s="157">
        <f t="shared" si="1"/>
        <v>-14395</v>
      </c>
      <c r="AA24" s="152">
        <f t="shared" si="11"/>
        <v>37245</v>
      </c>
      <c r="AB24" s="65">
        <f t="shared" si="12"/>
        <v>5071</v>
      </c>
      <c r="AC24" s="65">
        <f t="shared" si="13"/>
        <v>239</v>
      </c>
      <c r="AD24" s="65">
        <f t="shared" si="2"/>
        <v>7889</v>
      </c>
      <c r="AE24" s="65">
        <f t="shared" si="3"/>
        <v>7889</v>
      </c>
      <c r="AF24" s="65">
        <f t="shared" si="4"/>
        <v>-3</v>
      </c>
      <c r="AG24" s="65">
        <f t="shared" si="5"/>
        <v>37</v>
      </c>
      <c r="AH24" s="65">
        <f t="shared" si="6"/>
        <v>0</v>
      </c>
      <c r="AI24" s="66">
        <f t="shared" si="7"/>
        <v>224</v>
      </c>
      <c r="AJ24" s="66">
        <f t="shared" si="8"/>
        <v>-57</v>
      </c>
      <c r="AK24" s="66">
        <f t="shared" si="9"/>
        <v>-18</v>
      </c>
      <c r="AL24" s="66">
        <f t="shared" si="10"/>
        <v>-160</v>
      </c>
    </row>
    <row r="25" spans="1:38" x14ac:dyDescent="0.25">
      <c r="A25" s="154">
        <v>37245</v>
      </c>
      <c r="B25" s="69">
        <v>5071</v>
      </c>
      <c r="C25" s="69">
        <v>239</v>
      </c>
      <c r="D25" s="32">
        <f t="shared" si="0"/>
        <v>5310</v>
      </c>
      <c r="E25" s="33"/>
      <c r="F25" s="69">
        <v>7889</v>
      </c>
      <c r="G25" s="33"/>
      <c r="H25" s="69">
        <v>-3</v>
      </c>
      <c r="I25" s="33"/>
      <c r="J25" s="69">
        <v>37</v>
      </c>
      <c r="K25" s="33"/>
      <c r="L25" s="69">
        <v>0</v>
      </c>
      <c r="M25" s="33"/>
      <c r="N25" s="69">
        <v>224</v>
      </c>
      <c r="O25" s="33"/>
      <c r="P25" s="69">
        <v>-57</v>
      </c>
      <c r="Q25" s="33"/>
      <c r="R25" s="69">
        <v>-18</v>
      </c>
      <c r="S25" s="33"/>
      <c r="T25" s="69">
        <v>-160</v>
      </c>
      <c r="U25" s="69">
        <v>21</v>
      </c>
      <c r="V25" s="69"/>
      <c r="W25" s="69"/>
      <c r="X25" s="33"/>
      <c r="Y25" s="34">
        <f t="shared" si="1"/>
        <v>13222</v>
      </c>
      <c r="AA25" s="152">
        <f t="shared" si="11"/>
        <v>37246</v>
      </c>
      <c r="AB25" s="30">
        <f t="shared" si="12"/>
        <v>1318</v>
      </c>
      <c r="AC25" s="30">
        <f t="shared" si="13"/>
        <v>1006</v>
      </c>
      <c r="AD25" s="30">
        <f t="shared" si="2"/>
        <v>5718</v>
      </c>
      <c r="AE25" s="65">
        <f t="shared" si="3"/>
        <v>5718</v>
      </c>
      <c r="AF25" s="65">
        <f t="shared" si="4"/>
        <v>-3</v>
      </c>
      <c r="AG25" s="65">
        <f t="shared" si="5"/>
        <v>21</v>
      </c>
      <c r="AH25" s="65">
        <f t="shared" si="6"/>
        <v>0</v>
      </c>
      <c r="AI25" s="66">
        <f t="shared" si="7"/>
        <v>130</v>
      </c>
      <c r="AJ25" s="66">
        <f t="shared" si="8"/>
        <v>-37</v>
      </c>
      <c r="AK25" s="66">
        <f t="shared" si="9"/>
        <v>19</v>
      </c>
      <c r="AL25" s="66">
        <f t="shared" si="10"/>
        <v>-787</v>
      </c>
    </row>
    <row r="26" spans="1:38" x14ac:dyDescent="0.25">
      <c r="A26" s="154">
        <v>37246</v>
      </c>
      <c r="B26" s="69">
        <v>1318</v>
      </c>
      <c r="C26" s="69">
        <v>1006</v>
      </c>
      <c r="D26" s="32">
        <f t="shared" si="0"/>
        <v>2324</v>
      </c>
      <c r="E26" s="33"/>
      <c r="F26" s="69">
        <v>5718</v>
      </c>
      <c r="G26" s="33"/>
      <c r="H26" s="69">
        <v>-3</v>
      </c>
      <c r="I26" s="33"/>
      <c r="J26" s="69">
        <v>21</v>
      </c>
      <c r="K26" s="33"/>
      <c r="L26" s="69">
        <v>0</v>
      </c>
      <c r="M26" s="33"/>
      <c r="N26" s="69">
        <v>130</v>
      </c>
      <c r="O26" s="33"/>
      <c r="P26" s="69">
        <v>-37</v>
      </c>
      <c r="Q26" s="33"/>
      <c r="R26" s="69">
        <v>19</v>
      </c>
      <c r="S26" s="33"/>
      <c r="T26" s="69">
        <v>-787</v>
      </c>
      <c r="U26" s="69">
        <v>8</v>
      </c>
      <c r="V26" s="69"/>
      <c r="W26" s="69">
        <v>0</v>
      </c>
      <c r="X26" s="33"/>
      <c r="Y26" s="34">
        <f t="shared" si="1"/>
        <v>7385</v>
      </c>
      <c r="AA26" s="152">
        <f t="shared" si="11"/>
        <v>37247</v>
      </c>
      <c r="AB26" s="30">
        <f t="shared" si="12"/>
        <v>1371</v>
      </c>
      <c r="AC26" s="30">
        <f t="shared" si="13"/>
        <v>764</v>
      </c>
      <c r="AD26" s="30">
        <f t="shared" si="2"/>
        <v>9632</v>
      </c>
      <c r="AE26" s="65">
        <f t="shared" si="3"/>
        <v>9632</v>
      </c>
      <c r="AF26" s="65">
        <f t="shared" si="4"/>
        <v>-19</v>
      </c>
      <c r="AG26" s="65">
        <f t="shared" si="5"/>
        <v>0</v>
      </c>
      <c r="AH26" s="65">
        <f t="shared" si="6"/>
        <v>0</v>
      </c>
      <c r="AI26" s="66">
        <f t="shared" si="7"/>
        <v>243</v>
      </c>
      <c r="AJ26" s="66">
        <f t="shared" si="8"/>
        <v>-87</v>
      </c>
      <c r="AK26" s="66">
        <f t="shared" si="9"/>
        <v>32</v>
      </c>
      <c r="AL26" s="66">
        <f t="shared" si="10"/>
        <v>-519</v>
      </c>
    </row>
    <row r="27" spans="1:38" x14ac:dyDescent="0.25">
      <c r="A27" s="154">
        <v>37247</v>
      </c>
      <c r="B27" s="69">
        <v>1371</v>
      </c>
      <c r="C27" s="69">
        <v>764</v>
      </c>
      <c r="D27" s="32">
        <f t="shared" si="0"/>
        <v>2135</v>
      </c>
      <c r="E27" s="33"/>
      <c r="F27" s="69">
        <v>9632</v>
      </c>
      <c r="G27" s="33"/>
      <c r="H27" s="69">
        <v>-19</v>
      </c>
      <c r="I27" s="33"/>
      <c r="J27" s="69">
        <v>0</v>
      </c>
      <c r="K27" s="33"/>
      <c r="L27" s="69">
        <v>0</v>
      </c>
      <c r="M27" s="33"/>
      <c r="N27" s="69">
        <v>243</v>
      </c>
      <c r="O27" s="33"/>
      <c r="P27" s="69">
        <v>-87</v>
      </c>
      <c r="Q27" s="33"/>
      <c r="R27" s="69">
        <v>32</v>
      </c>
      <c r="S27" s="33"/>
      <c r="T27" s="69">
        <v>-519</v>
      </c>
      <c r="U27" s="69">
        <v>14</v>
      </c>
      <c r="V27" s="69"/>
      <c r="W27" s="69">
        <v>0</v>
      </c>
      <c r="X27" s="33"/>
      <c r="Y27" s="34">
        <f t="shared" si="1"/>
        <v>11417</v>
      </c>
      <c r="AA27" s="152">
        <f t="shared" si="11"/>
        <v>37248</v>
      </c>
      <c r="AB27" s="30">
        <f t="shared" si="12"/>
        <v>-4112</v>
      </c>
      <c r="AC27" s="30">
        <f t="shared" si="13"/>
        <v>472</v>
      </c>
      <c r="AD27" s="30">
        <f t="shared" si="2"/>
        <v>12413</v>
      </c>
      <c r="AE27" s="65">
        <f t="shared" si="3"/>
        <v>12413</v>
      </c>
      <c r="AF27" s="65">
        <f t="shared" si="4"/>
        <v>-4</v>
      </c>
      <c r="AG27" s="65">
        <f t="shared" si="5"/>
        <v>6</v>
      </c>
      <c r="AH27" s="65">
        <f t="shared" si="6"/>
        <v>0</v>
      </c>
      <c r="AI27" s="66">
        <f t="shared" si="7"/>
        <v>-259</v>
      </c>
      <c r="AJ27" s="66">
        <f t="shared" si="8"/>
        <v>-129</v>
      </c>
      <c r="AK27" s="66">
        <f t="shared" si="9"/>
        <v>17</v>
      </c>
      <c r="AL27" s="66">
        <f t="shared" si="10"/>
        <v>97</v>
      </c>
    </row>
    <row r="28" spans="1:38" x14ac:dyDescent="0.25">
      <c r="A28" s="154">
        <v>37248</v>
      </c>
      <c r="B28" s="69">
        <v>-4112</v>
      </c>
      <c r="C28" s="69">
        <v>472</v>
      </c>
      <c r="D28" s="32">
        <f t="shared" si="0"/>
        <v>-3640</v>
      </c>
      <c r="E28" s="33"/>
      <c r="F28" s="69">
        <v>12413</v>
      </c>
      <c r="G28" s="33"/>
      <c r="H28" s="69">
        <v>-4</v>
      </c>
      <c r="I28" s="33"/>
      <c r="J28" s="69">
        <v>6</v>
      </c>
      <c r="K28" s="33"/>
      <c r="L28" s="69">
        <v>0</v>
      </c>
      <c r="M28" s="33"/>
      <c r="N28" s="69">
        <v>-259</v>
      </c>
      <c r="O28" s="33"/>
      <c r="P28" s="69">
        <v>-129</v>
      </c>
      <c r="Q28" s="33"/>
      <c r="R28" s="69">
        <v>17</v>
      </c>
      <c r="S28" s="33"/>
      <c r="T28" s="69">
        <v>97</v>
      </c>
      <c r="U28" s="69">
        <v>-34</v>
      </c>
      <c r="V28" s="69"/>
      <c r="W28" s="69">
        <v>0</v>
      </c>
      <c r="X28" s="33"/>
      <c r="Y28" s="34">
        <f t="shared" si="1"/>
        <v>8501</v>
      </c>
      <c r="AA28" s="152">
        <f t="shared" si="11"/>
        <v>37249</v>
      </c>
      <c r="AB28" s="30">
        <f t="shared" si="12"/>
        <v>-6102</v>
      </c>
      <c r="AC28" s="30">
        <f t="shared" si="13"/>
        <v>181</v>
      </c>
      <c r="AD28" s="30">
        <f t="shared" si="2"/>
        <v>15530</v>
      </c>
      <c r="AE28" s="65">
        <f t="shared" si="3"/>
        <v>15530</v>
      </c>
      <c r="AF28" s="65">
        <f t="shared" si="4"/>
        <v>-3</v>
      </c>
      <c r="AG28" s="65">
        <f t="shared" si="5"/>
        <v>-37</v>
      </c>
      <c r="AH28" s="65">
        <f t="shared" si="6"/>
        <v>0</v>
      </c>
      <c r="AI28" s="66">
        <f t="shared" si="7"/>
        <v>-575</v>
      </c>
      <c r="AJ28" s="66">
        <f t="shared" si="8"/>
        <v>-301</v>
      </c>
      <c r="AK28" s="66">
        <f t="shared" si="9"/>
        <v>17</v>
      </c>
      <c r="AL28" s="66">
        <f t="shared" si="10"/>
        <v>-203</v>
      </c>
    </row>
    <row r="29" spans="1:38" x14ac:dyDescent="0.25">
      <c r="A29" s="154">
        <v>37249</v>
      </c>
      <c r="B29" s="69">
        <v>-6102</v>
      </c>
      <c r="C29" s="69">
        <v>181</v>
      </c>
      <c r="D29" s="32">
        <f t="shared" si="0"/>
        <v>-5921</v>
      </c>
      <c r="E29" s="33"/>
      <c r="F29" s="69">
        <v>15530</v>
      </c>
      <c r="G29" s="33"/>
      <c r="H29" s="69">
        <v>-3</v>
      </c>
      <c r="I29" s="33"/>
      <c r="J29" s="69">
        <v>-37</v>
      </c>
      <c r="K29" s="33"/>
      <c r="L29" s="69">
        <v>0</v>
      </c>
      <c r="M29" s="33"/>
      <c r="N29" s="69">
        <v>-575</v>
      </c>
      <c r="O29" s="33"/>
      <c r="P29" s="69">
        <v>-301</v>
      </c>
      <c r="Q29" s="33"/>
      <c r="R29" s="69">
        <v>17</v>
      </c>
      <c r="S29" s="33"/>
      <c r="T29" s="69">
        <v>-203</v>
      </c>
      <c r="U29" s="69">
        <v>-46</v>
      </c>
      <c r="V29" s="69"/>
      <c r="W29" s="69">
        <v>0</v>
      </c>
      <c r="X29" s="33"/>
      <c r="Y29" s="34">
        <f t="shared" si="1"/>
        <v>8507</v>
      </c>
      <c r="AA29" s="152">
        <f t="shared" si="11"/>
        <v>37250</v>
      </c>
      <c r="AB29" s="30">
        <f t="shared" si="12"/>
        <v>0</v>
      </c>
      <c r="AC29" s="30">
        <f t="shared" si="13"/>
        <v>0</v>
      </c>
      <c r="AD29" s="30">
        <f t="shared" si="2"/>
        <v>0</v>
      </c>
      <c r="AE29" s="65">
        <f t="shared" si="3"/>
        <v>0</v>
      </c>
      <c r="AF29" s="65">
        <f t="shared" si="4"/>
        <v>0</v>
      </c>
      <c r="AG29" s="65">
        <f t="shared" si="5"/>
        <v>0</v>
      </c>
      <c r="AH29" s="65">
        <f t="shared" si="6"/>
        <v>0</v>
      </c>
      <c r="AI29" s="66">
        <f t="shared" si="7"/>
        <v>0</v>
      </c>
      <c r="AJ29" s="66">
        <f t="shared" si="8"/>
        <v>0</v>
      </c>
      <c r="AK29" s="66">
        <f t="shared" si="9"/>
        <v>0</v>
      </c>
      <c r="AL29" s="66">
        <f t="shared" si="10"/>
        <v>0</v>
      </c>
    </row>
    <row r="30" spans="1:38" x14ac:dyDescent="0.25">
      <c r="A30" s="154">
        <v>37250</v>
      </c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/>
      <c r="X30" s="33"/>
      <c r="Y30" s="34">
        <f t="shared" si="1"/>
        <v>0</v>
      </c>
      <c r="AA30" s="152">
        <f t="shared" si="11"/>
        <v>37251</v>
      </c>
      <c r="AB30" s="30">
        <f t="shared" si="12"/>
        <v>0</v>
      </c>
      <c r="AC30" s="30">
        <f t="shared" si="13"/>
        <v>0</v>
      </c>
      <c r="AD30" s="30">
        <f t="shared" si="2"/>
        <v>0</v>
      </c>
      <c r="AE30" s="65">
        <f t="shared" si="3"/>
        <v>0</v>
      </c>
      <c r="AF30" s="65">
        <f t="shared" si="4"/>
        <v>0</v>
      </c>
      <c r="AG30" s="65">
        <f t="shared" si="5"/>
        <v>0</v>
      </c>
      <c r="AH30" s="65">
        <f t="shared" si="6"/>
        <v>0</v>
      </c>
      <c r="AI30" s="66">
        <f t="shared" si="7"/>
        <v>0</v>
      </c>
      <c r="AJ30" s="66">
        <f t="shared" si="8"/>
        <v>0</v>
      </c>
      <c r="AK30" s="66">
        <f t="shared" si="9"/>
        <v>0</v>
      </c>
      <c r="AL30" s="66">
        <f t="shared" si="10"/>
        <v>0</v>
      </c>
    </row>
    <row r="31" spans="1:38" x14ac:dyDescent="0.25">
      <c r="A31" s="154">
        <v>37251</v>
      </c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/>
      <c r="X31" s="33"/>
      <c r="Y31" s="34">
        <f t="shared" si="1"/>
        <v>0</v>
      </c>
      <c r="AA31" s="152">
        <f t="shared" si="11"/>
        <v>37252</v>
      </c>
      <c r="AB31" s="30">
        <f t="shared" si="12"/>
        <v>0</v>
      </c>
      <c r="AC31" s="30">
        <f t="shared" si="13"/>
        <v>0</v>
      </c>
      <c r="AD31" s="30">
        <f t="shared" si="2"/>
        <v>0</v>
      </c>
      <c r="AE31" s="65">
        <f t="shared" si="3"/>
        <v>0</v>
      </c>
      <c r="AF31" s="65">
        <f t="shared" si="4"/>
        <v>0</v>
      </c>
      <c r="AG31" s="65">
        <f t="shared" si="5"/>
        <v>0</v>
      </c>
      <c r="AH31" s="65">
        <f t="shared" si="6"/>
        <v>0</v>
      </c>
      <c r="AI31" s="66">
        <f t="shared" si="7"/>
        <v>0</v>
      </c>
      <c r="AJ31" s="66">
        <f t="shared" si="8"/>
        <v>0</v>
      </c>
      <c r="AK31" s="66">
        <f t="shared" si="9"/>
        <v>0</v>
      </c>
      <c r="AL31" s="66">
        <f t="shared" si="10"/>
        <v>0</v>
      </c>
    </row>
    <row r="32" spans="1:38" x14ac:dyDescent="0.25">
      <c r="A32" s="154">
        <v>37252</v>
      </c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/>
      <c r="X32" s="33"/>
      <c r="Y32" s="34">
        <f t="shared" si="1"/>
        <v>0</v>
      </c>
      <c r="AA32" s="152">
        <f t="shared" si="11"/>
        <v>37253</v>
      </c>
      <c r="AB32" s="30">
        <f t="shared" si="12"/>
        <v>0</v>
      </c>
      <c r="AC32" s="30">
        <f t="shared" si="13"/>
        <v>0</v>
      </c>
      <c r="AD32" s="30">
        <f t="shared" si="2"/>
        <v>0</v>
      </c>
      <c r="AE32" s="65">
        <f t="shared" si="3"/>
        <v>0</v>
      </c>
      <c r="AF32" s="65">
        <f t="shared" si="4"/>
        <v>0</v>
      </c>
      <c r="AG32" s="65">
        <f t="shared" si="5"/>
        <v>0</v>
      </c>
      <c r="AH32" s="65">
        <f t="shared" si="6"/>
        <v>0</v>
      </c>
      <c r="AI32" s="66">
        <f t="shared" si="7"/>
        <v>0</v>
      </c>
      <c r="AJ32" s="66">
        <f t="shared" si="8"/>
        <v>0</v>
      </c>
      <c r="AK32" s="66">
        <f t="shared" si="9"/>
        <v>0</v>
      </c>
      <c r="AL32" s="66">
        <f t="shared" si="10"/>
        <v>0</v>
      </c>
    </row>
    <row r="33" spans="1:38" x14ac:dyDescent="0.25">
      <c r="A33" s="154">
        <v>37253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/>
      <c r="X33" s="33"/>
      <c r="Y33" s="34">
        <f t="shared" si="1"/>
        <v>0</v>
      </c>
      <c r="AA33" s="152">
        <f t="shared" si="11"/>
        <v>37254</v>
      </c>
      <c r="AB33" s="30">
        <f t="shared" si="12"/>
        <v>0</v>
      </c>
      <c r="AC33" s="30">
        <f t="shared" si="13"/>
        <v>0</v>
      </c>
      <c r="AD33" s="30">
        <f t="shared" si="2"/>
        <v>0</v>
      </c>
      <c r="AE33" s="65">
        <f t="shared" si="3"/>
        <v>0</v>
      </c>
      <c r="AF33" s="65">
        <f t="shared" si="4"/>
        <v>0</v>
      </c>
      <c r="AG33" s="65">
        <f t="shared" si="5"/>
        <v>0</v>
      </c>
      <c r="AH33" s="65">
        <f t="shared" si="6"/>
        <v>0</v>
      </c>
      <c r="AI33" s="66">
        <f t="shared" si="7"/>
        <v>0</v>
      </c>
      <c r="AJ33" s="66">
        <f t="shared" si="8"/>
        <v>0</v>
      </c>
      <c r="AK33" s="66">
        <f t="shared" si="9"/>
        <v>0</v>
      </c>
      <c r="AL33" s="66">
        <f t="shared" si="10"/>
        <v>0</v>
      </c>
    </row>
    <row r="34" spans="1:38" x14ac:dyDescent="0.25">
      <c r="A34" s="154">
        <v>37254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/>
      <c r="X34" s="33"/>
      <c r="Y34" s="34">
        <f t="shared" si="1"/>
        <v>0</v>
      </c>
      <c r="AA34" s="152">
        <f t="shared" si="11"/>
        <v>37255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3"/>
        <v>0</v>
      </c>
      <c r="AF34" s="65">
        <f t="shared" si="4"/>
        <v>0</v>
      </c>
      <c r="AG34" s="65">
        <f t="shared" si="5"/>
        <v>0</v>
      </c>
      <c r="AH34" s="65">
        <f t="shared" si="6"/>
        <v>0</v>
      </c>
      <c r="AI34" s="66">
        <f t="shared" si="7"/>
        <v>0</v>
      </c>
      <c r="AJ34" s="66">
        <f t="shared" si="8"/>
        <v>0</v>
      </c>
      <c r="AK34" s="66">
        <f t="shared" si="9"/>
        <v>0</v>
      </c>
      <c r="AL34" s="66">
        <f t="shared" si="10"/>
        <v>0</v>
      </c>
    </row>
    <row r="35" spans="1:38" x14ac:dyDescent="0.25">
      <c r="A35" s="154">
        <v>37255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/>
      <c r="X35" s="33"/>
      <c r="Y35" s="34">
        <f t="shared" si="1"/>
        <v>0</v>
      </c>
      <c r="AA35" s="152">
        <f t="shared" si="11"/>
        <v>37256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3"/>
        <v>0</v>
      </c>
      <c r="AF35" s="65">
        <f t="shared" si="4"/>
        <v>0</v>
      </c>
      <c r="AG35" s="65">
        <f t="shared" si="5"/>
        <v>0</v>
      </c>
      <c r="AH35" s="65">
        <f t="shared" si="6"/>
        <v>0</v>
      </c>
      <c r="AI35" s="66">
        <f t="shared" si="7"/>
        <v>0</v>
      </c>
      <c r="AJ35" s="66">
        <f t="shared" si="8"/>
        <v>0</v>
      </c>
      <c r="AK35" s="66">
        <f t="shared" si="9"/>
        <v>0</v>
      </c>
      <c r="AL35" s="66">
        <f t="shared" si="10"/>
        <v>0</v>
      </c>
    </row>
    <row r="36" spans="1:38" ht="13.8" thickBot="1" x14ac:dyDescent="0.3">
      <c r="A36" s="154">
        <v>37256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/>
      <c r="X36" s="36"/>
      <c r="Y36" s="34">
        <f t="shared" si="1"/>
        <v>0</v>
      </c>
    </row>
    <row r="37" spans="1:38" ht="13.8" thickBot="1" x14ac:dyDescent="0.3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"/>
        <v>0</v>
      </c>
    </row>
    <row r="38" spans="1:38" ht="13.8" thickBot="1" x14ac:dyDescent="0.3">
      <c r="A38" s="48" t="s">
        <v>118</v>
      </c>
      <c r="B38" s="37">
        <f>SUM(B6:B36)+B37</f>
        <v>29723</v>
      </c>
      <c r="C38" s="37">
        <f>SUM(C6:C36)+C37</f>
        <v>5187</v>
      </c>
      <c r="D38" s="37">
        <f>SUM(D6:D36)+D37</f>
        <v>34910</v>
      </c>
      <c r="E38" s="37"/>
      <c r="F38" s="37">
        <f>SUM(F6:F36)+F37</f>
        <v>2299</v>
      </c>
      <c r="G38" s="37"/>
      <c r="H38" s="37">
        <f>SUM(H6:H36)+H37</f>
        <v>-836</v>
      </c>
      <c r="I38" s="37"/>
      <c r="J38" s="37">
        <f>SUM(J6:J36)+J37</f>
        <v>-569</v>
      </c>
      <c r="K38" s="37"/>
      <c r="L38" s="37">
        <f>SUM(L6:L36)+L37</f>
        <v>-12000</v>
      </c>
      <c r="M38" s="37"/>
      <c r="N38" s="37">
        <f>SUM(N6:N36)+N37</f>
        <v>1818</v>
      </c>
      <c r="O38" s="37"/>
      <c r="P38" s="37">
        <f>SUM(P6:P36)+P37</f>
        <v>-1589</v>
      </c>
      <c r="Q38" s="37"/>
      <c r="R38" s="37">
        <f>SUM(R6:R36)+R37</f>
        <v>762</v>
      </c>
      <c r="S38" s="37"/>
      <c r="T38" s="37">
        <f>SUM(T6:T36)+T37</f>
        <v>4331</v>
      </c>
      <c r="U38" s="37">
        <f>SUM(U6:U36)+U37</f>
        <v>-522</v>
      </c>
      <c r="V38" s="37"/>
      <c r="W38" s="37"/>
      <c r="X38" s="37"/>
      <c r="Y38" s="38">
        <f t="shared" si="1"/>
        <v>29126</v>
      </c>
    </row>
    <row r="39" spans="1:38" s="143" customFormat="1" ht="16.2" thickBot="1" x14ac:dyDescent="0.35">
      <c r="A39" s="147" t="s">
        <v>106</v>
      </c>
      <c r="B39" s="148">
        <f>B5+B38</f>
        <v>97425</v>
      </c>
      <c r="C39" s="148">
        <f>C5+C38</f>
        <v>-323270</v>
      </c>
      <c r="D39" s="148">
        <f>D5+D38</f>
        <v>-225845</v>
      </c>
      <c r="E39" s="146"/>
      <c r="F39" s="148">
        <f>F5+F38</f>
        <v>79161</v>
      </c>
      <c r="G39" s="146"/>
      <c r="H39" s="148">
        <f>H5+H38</f>
        <v>8882</v>
      </c>
      <c r="I39" s="146"/>
      <c r="J39" s="148">
        <f>J5+J38</f>
        <v>-11260</v>
      </c>
      <c r="K39" s="146"/>
      <c r="L39" s="148">
        <f>L5+L38</f>
        <v>-3494</v>
      </c>
      <c r="M39" s="146"/>
      <c r="N39" s="148">
        <f>N5+N38</f>
        <v>45082</v>
      </c>
      <c r="O39" s="146"/>
      <c r="P39" s="148">
        <f>P5+P38</f>
        <v>-7187</v>
      </c>
      <c r="Q39" s="146"/>
      <c r="R39" s="148">
        <f>R5+R38</f>
        <v>4519</v>
      </c>
      <c r="S39" s="146"/>
      <c r="T39" s="148">
        <f>T5+T38</f>
        <v>-17253</v>
      </c>
      <c r="U39" s="163">
        <f>U5+U38</f>
        <v>15665</v>
      </c>
      <c r="V39" s="163"/>
      <c r="W39" s="163">
        <v>0</v>
      </c>
      <c r="X39" s="146"/>
      <c r="Y39" s="148">
        <f>SUM(D39:W39)</f>
        <v>-111730</v>
      </c>
      <c r="AA39" s="143" t="s">
        <v>5</v>
      </c>
    </row>
    <row r="40" spans="1:38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5">
      <c r="R56" t="s">
        <v>5</v>
      </c>
    </row>
    <row r="57" spans="1:25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44" customWidth="1"/>
    <col min="3" max="3" width="16.33203125" style="44" customWidth="1"/>
    <col min="4" max="4" width="9.5546875" style="82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44" bestFit="1" customWidth="1"/>
    <col min="19" max="19" width="7" style="44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5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5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8" thickBot="1" x14ac:dyDescent="0.3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5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8" thickBot="1" x14ac:dyDescent="0.3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8" thickBot="1" x14ac:dyDescent="0.3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5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5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5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8" thickBot="1" x14ac:dyDescent="0.3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8" thickBot="1" x14ac:dyDescent="0.3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8" thickBot="1" x14ac:dyDescent="0.3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5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5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5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8" thickBot="1" x14ac:dyDescent="0.3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5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8" thickBot="1" x14ac:dyDescent="0.3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8" thickBot="1" x14ac:dyDescent="0.3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5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5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6" x14ac:dyDescent="0.3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5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5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8" thickBot="1" x14ac:dyDescent="0.3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5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5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5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5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5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8" thickBot="1" x14ac:dyDescent="0.3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8" thickBot="1" x14ac:dyDescent="0.3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5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5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5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5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5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5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5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8" thickBot="1" x14ac:dyDescent="0.3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8" thickBot="1" x14ac:dyDescent="0.3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5">
      <c r="N43" s="84"/>
      <c r="P43" s="69"/>
      <c r="Q43" s="69"/>
      <c r="R43" s="49"/>
      <c r="S43" s="84"/>
      <c r="T43" s="69"/>
      <c r="U43" s="69"/>
    </row>
    <row r="44" spans="1:26" x14ac:dyDescent="0.25">
      <c r="N44" s="84"/>
      <c r="P44" s="69"/>
      <c r="Q44" s="53"/>
      <c r="R44" s="49"/>
      <c r="S44" s="84"/>
      <c r="T44" s="69"/>
      <c r="U44" s="69"/>
    </row>
    <row r="45" spans="1:26" x14ac:dyDescent="0.25">
      <c r="N45" s="84"/>
      <c r="P45" s="69"/>
      <c r="Q45" s="53"/>
      <c r="R45" s="49"/>
      <c r="S45" s="84"/>
      <c r="T45" s="69"/>
      <c r="U45" s="69"/>
    </row>
    <row r="46" spans="1:26" x14ac:dyDescent="0.25">
      <c r="N46" s="84"/>
      <c r="P46" s="69"/>
      <c r="Q46" s="53"/>
      <c r="R46" s="49"/>
      <c r="S46" s="84"/>
      <c r="T46" s="69"/>
      <c r="U46" s="69"/>
    </row>
    <row r="47" spans="1:26" x14ac:dyDescent="0.25">
      <c r="N47" s="84"/>
      <c r="P47" s="69"/>
      <c r="Q47" s="53"/>
      <c r="R47" s="49"/>
      <c r="S47" s="84"/>
      <c r="T47" s="69"/>
      <c r="U47" s="69"/>
    </row>
    <row r="48" spans="1:26" x14ac:dyDescent="0.25">
      <c r="N48" s="84"/>
      <c r="P48" s="69"/>
      <c r="Q48" s="53"/>
      <c r="R48" s="49"/>
      <c r="S48" s="84"/>
      <c r="T48" s="69"/>
      <c r="U48" s="69"/>
    </row>
    <row r="49" spans="14:21" x14ac:dyDescent="0.25">
      <c r="N49" s="84"/>
      <c r="P49" s="69"/>
      <c r="Q49" s="53"/>
      <c r="R49" s="49"/>
      <c r="S49" s="84"/>
      <c r="T49" s="69"/>
      <c r="U49" s="69"/>
    </row>
    <row r="50" spans="14:21" x14ac:dyDescent="0.25">
      <c r="N50" s="84"/>
      <c r="P50" s="69"/>
      <c r="Q50" s="53"/>
      <c r="R50" s="49"/>
      <c r="S50" s="84"/>
      <c r="T50" s="69"/>
      <c r="U50" s="69"/>
    </row>
    <row r="51" spans="14:21" x14ac:dyDescent="0.25">
      <c r="N51" s="84"/>
      <c r="P51" s="69"/>
      <c r="Q51" s="53"/>
      <c r="R51" s="49"/>
      <c r="S51" s="84"/>
      <c r="T51" s="69"/>
      <c r="U51" s="69"/>
    </row>
    <row r="52" spans="14:21" x14ac:dyDescent="0.25">
      <c r="N52" s="84"/>
      <c r="P52" s="69"/>
      <c r="Q52" s="53"/>
      <c r="R52" s="49"/>
      <c r="S52" s="84"/>
      <c r="T52" s="69"/>
      <c r="U52" s="69"/>
    </row>
    <row r="53" spans="14:21" x14ac:dyDescent="0.25">
      <c r="N53" s="84"/>
      <c r="P53" s="69"/>
      <c r="Q53" s="53"/>
      <c r="R53" s="84"/>
      <c r="S53" s="84"/>
      <c r="T53" s="69"/>
      <c r="U53" s="69"/>
    </row>
    <row r="54" spans="14:21" x14ac:dyDescent="0.25">
      <c r="N54" s="84"/>
      <c r="P54" s="69"/>
      <c r="Q54" s="53"/>
      <c r="R54" s="84"/>
      <c r="S54" s="84"/>
      <c r="T54" s="69"/>
      <c r="U54" s="69"/>
    </row>
    <row r="55" spans="14:21" x14ac:dyDescent="0.25">
      <c r="N55" s="84"/>
      <c r="P55" s="69"/>
      <c r="Q55" s="53"/>
      <c r="R55" s="84"/>
      <c r="S55" s="84"/>
      <c r="T55" s="69"/>
      <c r="U55" s="69"/>
    </row>
    <row r="56" spans="14:21" x14ac:dyDescent="0.25">
      <c r="N56" s="84"/>
      <c r="P56" s="69"/>
      <c r="Q56" s="53"/>
      <c r="R56" s="84"/>
      <c r="S56" s="84"/>
      <c r="T56" s="69"/>
      <c r="U56" s="69"/>
    </row>
    <row r="57" spans="14:21" x14ac:dyDescent="0.25">
      <c r="N57" s="84"/>
      <c r="P57" s="69"/>
      <c r="Q57" s="53"/>
      <c r="R57" s="84"/>
      <c r="S57" s="84"/>
      <c r="T57" s="69"/>
      <c r="U57" s="69"/>
    </row>
    <row r="58" spans="14:21" x14ac:dyDescent="0.25">
      <c r="N58" s="84"/>
      <c r="P58" s="69"/>
      <c r="Q58" s="53"/>
      <c r="R58" s="84"/>
      <c r="S58" s="84"/>
      <c r="T58" s="69"/>
      <c r="U58" s="69"/>
    </row>
    <row r="59" spans="14:21" x14ac:dyDescent="0.25">
      <c r="N59" s="84"/>
      <c r="P59" s="69"/>
      <c r="Q59" s="53"/>
      <c r="R59" s="84"/>
      <c r="S59" s="84"/>
      <c r="T59" s="69"/>
      <c r="U59" s="69"/>
    </row>
    <row r="60" spans="14:21" x14ac:dyDescent="0.25">
      <c r="N60" s="84"/>
      <c r="P60" s="69"/>
      <c r="Q60" s="53"/>
      <c r="R60" s="84"/>
      <c r="S60" s="84"/>
      <c r="T60" s="69"/>
      <c r="U60" s="69"/>
    </row>
    <row r="61" spans="14:21" x14ac:dyDescent="0.25">
      <c r="N61" s="84"/>
      <c r="P61" s="69"/>
      <c r="Q61" s="53"/>
      <c r="R61" s="84"/>
      <c r="S61" s="84"/>
      <c r="T61" s="69"/>
      <c r="U61" s="69"/>
    </row>
    <row r="62" spans="14:21" x14ac:dyDescent="0.25">
      <c r="N62" s="84"/>
      <c r="P62" s="69"/>
      <c r="Q62" s="53"/>
      <c r="R62" s="84"/>
      <c r="S62" s="84"/>
      <c r="T62" s="69"/>
      <c r="U62" s="69"/>
    </row>
    <row r="63" spans="14:21" x14ac:dyDescent="0.25">
      <c r="N63" s="84"/>
      <c r="P63" s="69"/>
      <c r="Q63" s="53"/>
      <c r="R63" s="84"/>
      <c r="S63" s="84"/>
      <c r="T63" s="69"/>
      <c r="U63" s="69"/>
    </row>
    <row r="64" spans="14:21" x14ac:dyDescent="0.25">
      <c r="N64" s="84"/>
      <c r="P64" s="69"/>
      <c r="Q64" s="53"/>
      <c r="R64" s="84"/>
      <c r="S64" s="84"/>
      <c r="T64" s="69"/>
      <c r="U64" s="69"/>
    </row>
    <row r="65" spans="14:21" x14ac:dyDescent="0.25">
      <c r="N65" s="84"/>
      <c r="P65" s="69"/>
      <c r="Q65" s="53"/>
      <c r="R65" s="84"/>
      <c r="S65" s="84"/>
      <c r="T65" s="69"/>
      <c r="U65" s="69"/>
    </row>
    <row r="66" spans="14:21" x14ac:dyDescent="0.25">
      <c r="N66" s="84"/>
      <c r="P66" s="69"/>
      <c r="Q66" s="53"/>
      <c r="R66" s="84"/>
      <c r="S66" s="84"/>
      <c r="T66" s="69"/>
      <c r="U66" s="69"/>
    </row>
    <row r="67" spans="14:21" x14ac:dyDescent="0.25">
      <c r="N67" s="84"/>
      <c r="P67" s="69"/>
      <c r="Q67" s="53"/>
      <c r="R67" s="84"/>
      <c r="S67" s="84"/>
      <c r="T67" s="69"/>
      <c r="U67" s="69"/>
    </row>
    <row r="68" spans="14:21" x14ac:dyDescent="0.25">
      <c r="N68" s="84"/>
      <c r="P68" s="69"/>
      <c r="Q68" s="53"/>
      <c r="R68" s="84"/>
      <c r="S68" s="84"/>
      <c r="T68" s="69"/>
      <c r="U68" s="69"/>
    </row>
    <row r="69" spans="14:21" x14ac:dyDescent="0.25">
      <c r="N69" s="95"/>
      <c r="P69" s="69"/>
      <c r="Q69" s="69"/>
      <c r="R69" s="95"/>
      <c r="S69" s="95"/>
      <c r="T69" s="78"/>
      <c r="U69" s="69"/>
    </row>
    <row r="70" spans="14:21" x14ac:dyDescent="0.25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5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5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5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5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5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5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5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5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5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5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5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5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5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5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5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5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5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5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5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5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5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5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5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5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5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5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5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5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5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5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8" thickBot="1" x14ac:dyDescent="0.3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8" thickBot="1" x14ac:dyDescent="0.3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8" thickBot="1" x14ac:dyDescent="0.3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5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5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5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5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5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5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5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5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5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5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5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5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5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5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5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5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5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5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5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5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5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5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5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5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5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5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5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5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5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5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5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8" thickBot="1" x14ac:dyDescent="0.3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8" thickBot="1" x14ac:dyDescent="0.3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8" thickBot="1" x14ac:dyDescent="0.3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5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5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5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5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5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5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5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5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8" thickBot="1" x14ac:dyDescent="0.3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8" thickBot="1" x14ac:dyDescent="0.3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8" thickBot="1" x14ac:dyDescent="0.3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8" thickBot="1" x14ac:dyDescent="0.3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5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5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5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5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5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5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5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5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5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5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5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5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5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5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5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5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5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5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5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8" thickBot="1" x14ac:dyDescent="0.3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8" thickBot="1" x14ac:dyDescent="0.3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5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5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5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8" thickBot="1" x14ac:dyDescent="0.3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8" thickBot="1" x14ac:dyDescent="0.3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8" thickBot="1" x14ac:dyDescent="0.3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8" thickBot="1" x14ac:dyDescent="0.3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8" thickBot="1" x14ac:dyDescent="0.3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8" thickBot="1" x14ac:dyDescent="0.3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8" thickBot="1" x14ac:dyDescent="0.3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8" thickBot="1" x14ac:dyDescent="0.3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8" thickBot="1" x14ac:dyDescent="0.3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8" thickBot="1" x14ac:dyDescent="0.3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5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5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5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5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8" thickBot="1" x14ac:dyDescent="0.3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8" thickBot="1" x14ac:dyDescent="0.3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8" thickBot="1" x14ac:dyDescent="0.3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8" thickBot="1" x14ac:dyDescent="0.3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5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5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5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5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5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5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5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5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5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5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8" thickBot="1" x14ac:dyDescent="0.3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8" thickBot="1" x14ac:dyDescent="0.3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2" thickBot="1" x14ac:dyDescent="0.3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5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8" thickBot="1" x14ac:dyDescent="0.3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8" thickBot="1" x14ac:dyDescent="0.3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8" thickBot="1" x14ac:dyDescent="0.3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5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5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5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5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5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5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5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5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5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5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5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5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5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5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5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5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5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5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5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5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5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5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5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5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5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5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8" thickBot="1" x14ac:dyDescent="0.3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8" thickBot="1" x14ac:dyDescent="0.3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8" thickBot="1" x14ac:dyDescent="0.3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8" thickBot="1" x14ac:dyDescent="0.3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3.2" x14ac:dyDescent="0.25"/>
  <cols>
    <col min="1" max="1" width="19.441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5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5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5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5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5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5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5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5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5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5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5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5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5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5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5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5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5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5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5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5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5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5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5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5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5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5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5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5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5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5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8" thickBot="1" x14ac:dyDescent="0.3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8" thickBot="1" x14ac:dyDescent="0.3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8" thickBot="1" x14ac:dyDescent="0.3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2" thickBot="1" x14ac:dyDescent="0.35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6" x14ac:dyDescent="0.3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6" x14ac:dyDescent="0.3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5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5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5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5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5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5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5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5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5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5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5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5">
      <c r="R58" t="s">
        <v>5</v>
      </c>
    </row>
    <row r="59" spans="1:24" x14ac:dyDescent="0.25">
      <c r="C59" s="72" t="s">
        <v>5</v>
      </c>
    </row>
    <row r="80" spans="4:4" x14ac:dyDescent="0.25">
      <c r="D80">
        <v>3161324</v>
      </c>
    </row>
    <row r="81" spans="4:4" x14ac:dyDescent="0.25">
      <c r="D81">
        <v>3162595</v>
      </c>
    </row>
    <row r="83" spans="4:4" x14ac:dyDescent="0.25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3.2" x14ac:dyDescent="0.25"/>
  <cols>
    <col min="1" max="1" width="31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10.44140625" bestFit="1" customWidth="1"/>
  </cols>
  <sheetData>
    <row r="1" spans="1:45" ht="15.6" x14ac:dyDescent="0.3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5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5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5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5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5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5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5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5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5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5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5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5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5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5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5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5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5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5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5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5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5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5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5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5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5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5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5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5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5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5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8" thickBot="1" x14ac:dyDescent="0.3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8" thickBot="1" x14ac:dyDescent="0.3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2" thickBot="1" x14ac:dyDescent="0.35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Jan.2002</vt:lpstr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Dec 01</vt:lpstr>
      <vt:lpstr>Apr01!Print_Area</vt:lpstr>
      <vt:lpstr>'AUGUST 01'!Print_Area</vt:lpstr>
      <vt:lpstr>'Dec 01'!Print_Area</vt:lpstr>
      <vt:lpstr>Feb01!Print_Area</vt:lpstr>
      <vt:lpstr>Jan.2002!Print_Area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2001-12-26T15:42:44Z</cp:lastPrinted>
  <dcterms:created xsi:type="dcterms:W3CDTF">2000-09-05T21:04:28Z</dcterms:created>
  <dcterms:modified xsi:type="dcterms:W3CDTF">2023-09-10T11:05:29Z</dcterms:modified>
</cp:coreProperties>
</file>