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5472"/>
  </bookViews>
  <sheets>
    <sheet name="1001_302" sheetId="1" r:id="rId1"/>
  </sheets>
  <definedNames>
    <definedName name="_xlnm.Print_Area" localSheetId="0">'1001_302'!$A$1:$K$79</definedName>
  </definedNames>
  <calcPr calcId="92512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C19" i="1"/>
  <c r="K19" i="1"/>
  <c r="C20" i="1"/>
  <c r="E20" i="1"/>
  <c r="F20" i="1"/>
  <c r="G20" i="1"/>
  <c r="H20" i="1"/>
  <c r="I20" i="1"/>
  <c r="K20" i="1"/>
  <c r="K23" i="1"/>
  <c r="K24" i="1"/>
  <c r="K25" i="1"/>
  <c r="K26" i="1"/>
  <c r="C27" i="1"/>
  <c r="E27" i="1"/>
  <c r="F27" i="1"/>
  <c r="G27" i="1"/>
  <c r="H27" i="1"/>
  <c r="I27" i="1"/>
  <c r="K27" i="1"/>
  <c r="C29" i="1"/>
  <c r="E29" i="1"/>
  <c r="F29" i="1"/>
  <c r="G29" i="1"/>
  <c r="H29" i="1"/>
  <c r="I29" i="1"/>
  <c r="K29" i="1"/>
  <c r="K32" i="1"/>
  <c r="K33" i="1"/>
  <c r="C34" i="1"/>
  <c r="E34" i="1"/>
  <c r="F34" i="1"/>
  <c r="G34" i="1"/>
  <c r="H34" i="1"/>
  <c r="I34" i="1"/>
  <c r="K34" i="1"/>
  <c r="K35" i="1"/>
  <c r="C37" i="1"/>
  <c r="E37" i="1"/>
  <c r="F37" i="1"/>
  <c r="G37" i="1"/>
  <c r="H37" i="1"/>
  <c r="I37" i="1"/>
  <c r="K37" i="1"/>
  <c r="K43" i="1"/>
  <c r="K44" i="1"/>
  <c r="C45" i="1"/>
  <c r="E45" i="1"/>
  <c r="F45" i="1"/>
  <c r="G45" i="1"/>
  <c r="H45" i="1"/>
  <c r="I45" i="1"/>
  <c r="K45" i="1"/>
  <c r="C46" i="1"/>
  <c r="E46" i="1"/>
  <c r="F46" i="1"/>
  <c r="G46" i="1"/>
  <c r="H46" i="1"/>
  <c r="I46" i="1"/>
  <c r="K46" i="1"/>
  <c r="K48" i="1"/>
  <c r="C49" i="1"/>
  <c r="E49" i="1"/>
  <c r="F49" i="1"/>
  <c r="G49" i="1"/>
  <c r="H49" i="1"/>
  <c r="I49" i="1"/>
  <c r="K49" i="1"/>
  <c r="C50" i="1"/>
  <c r="E50" i="1"/>
  <c r="F50" i="1"/>
  <c r="G50" i="1"/>
  <c r="H50" i="1"/>
  <c r="I50" i="1"/>
  <c r="K50" i="1"/>
  <c r="C51" i="1"/>
  <c r="E51" i="1"/>
  <c r="F51" i="1"/>
  <c r="G51" i="1"/>
  <c r="H51" i="1"/>
  <c r="I51" i="1"/>
  <c r="K51" i="1"/>
  <c r="C52" i="1"/>
  <c r="E52" i="1"/>
  <c r="F52" i="1"/>
  <c r="G52" i="1"/>
  <c r="H52" i="1"/>
  <c r="I52" i="1"/>
  <c r="K52" i="1"/>
  <c r="K58" i="1"/>
  <c r="C59" i="1"/>
  <c r="E59" i="1"/>
  <c r="F59" i="1"/>
  <c r="G59" i="1"/>
  <c r="H59" i="1"/>
  <c r="I59" i="1"/>
  <c r="K59" i="1"/>
  <c r="C62" i="1"/>
  <c r="E62" i="1"/>
  <c r="F62" i="1"/>
  <c r="G62" i="1"/>
  <c r="H62" i="1"/>
  <c r="I62" i="1"/>
  <c r="K62" i="1"/>
  <c r="C63" i="1"/>
  <c r="E63" i="1"/>
  <c r="F63" i="1"/>
  <c r="G63" i="1"/>
  <c r="H63" i="1"/>
  <c r="I63" i="1"/>
  <c r="K63" i="1"/>
  <c r="K67" i="1"/>
  <c r="C68" i="1"/>
  <c r="E68" i="1"/>
  <c r="F68" i="1"/>
  <c r="G68" i="1"/>
  <c r="H68" i="1"/>
  <c r="I68" i="1"/>
  <c r="K68" i="1"/>
  <c r="C69" i="1"/>
  <c r="E69" i="1"/>
  <c r="F69" i="1"/>
  <c r="G69" i="1"/>
  <c r="H69" i="1"/>
  <c r="I69" i="1"/>
  <c r="K69" i="1"/>
  <c r="C73" i="1"/>
  <c r="E73" i="1"/>
  <c r="F73" i="1"/>
  <c r="G73" i="1"/>
  <c r="H73" i="1"/>
  <c r="I73" i="1"/>
  <c r="K73" i="1"/>
  <c r="C74" i="1"/>
  <c r="E74" i="1"/>
  <c r="F74" i="1"/>
  <c r="G74" i="1"/>
  <c r="H74" i="1"/>
  <c r="I74" i="1"/>
  <c r="K74" i="1"/>
  <c r="K76" i="1"/>
  <c r="C77" i="1"/>
  <c r="E77" i="1"/>
  <c r="F77" i="1"/>
  <c r="G77" i="1"/>
  <c r="H77" i="1"/>
  <c r="I77" i="1"/>
  <c r="K77" i="1"/>
  <c r="C78" i="1"/>
  <c r="E78" i="1"/>
  <c r="F78" i="1"/>
  <c r="G78" i="1"/>
  <c r="H78" i="1"/>
  <c r="I78" i="1"/>
  <c r="K78" i="1"/>
  <c r="C79" i="1"/>
  <c r="E79" i="1"/>
  <c r="F79" i="1"/>
  <c r="G79" i="1"/>
  <c r="H79" i="1"/>
  <c r="I79" i="1"/>
  <c r="K79" i="1"/>
</calcChain>
</file>

<file path=xl/sharedStrings.xml><?xml version="1.0" encoding="utf-8"?>
<sst xmlns="http://schemas.openxmlformats.org/spreadsheetml/2006/main" count="58" uniqueCount="58">
  <si>
    <t>Florida Gas Transmission Company</t>
  </si>
  <si>
    <t>Current Fuel Reimbursement Charge Calculation</t>
  </si>
  <si>
    <t>(MMBtu)</t>
  </si>
  <si>
    <t>TOTAL</t>
  </si>
  <si>
    <t>DELIVERIES</t>
  </si>
  <si>
    <t xml:space="preserve">        MARKET AREA</t>
  </si>
  <si>
    <t xml:space="preserve">               FTS-1</t>
  </si>
  <si>
    <t xml:space="preserve">               FTS-2</t>
  </si>
  <si>
    <t xml:space="preserve">               SFTS</t>
  </si>
  <si>
    <t xml:space="preserve">               PRS</t>
  </si>
  <si>
    <t xml:space="preserve">               PTS</t>
  </si>
  <si>
    <t xml:space="preserve">               ITS</t>
  </si>
  <si>
    <t xml:space="preserve">               NNTS</t>
  </si>
  <si>
    <t>ADJUSTMENTS FOR MEAS. DELIVERIES</t>
  </si>
  <si>
    <t xml:space="preserve">               DPOA</t>
  </si>
  <si>
    <t>TOTAL MARKET AREA</t>
  </si>
  <si>
    <t xml:space="preserve">   WESTERN DIVISION</t>
  </si>
  <si>
    <t xml:space="preserve">          FTS</t>
  </si>
  <si>
    <t xml:space="preserve">          SFTS</t>
  </si>
  <si>
    <t xml:space="preserve">          ITS</t>
  </si>
  <si>
    <t xml:space="preserve">          IPS</t>
  </si>
  <si>
    <t>TOTAL WESTERN DIVISION</t>
  </si>
  <si>
    <t xml:space="preserve">     TOTAL</t>
  </si>
  <si>
    <t xml:space="preserve">     LESS:</t>
  </si>
  <si>
    <t xml:space="preserve">      BACKHAUL VOLUMES</t>
  </si>
  <si>
    <t xml:space="preserve">      WESTERN DIV. FWD HAULS</t>
  </si>
  <si>
    <t xml:space="preserve">      POOLING VOLUMES</t>
  </si>
  <si>
    <t xml:space="preserve">      ADJ. TO ZERO WESTERN DIV.</t>
  </si>
  <si>
    <t xml:space="preserve">     NET MARKET AREA DELIVERIES</t>
  </si>
  <si>
    <t>FUEL USAGE, LOST &amp; UNACCT FOR</t>
  </si>
  <si>
    <t xml:space="preserve">  COMPANY USE:</t>
  </si>
  <si>
    <t xml:space="preserve">     COMPRESSOR FUEL</t>
  </si>
  <si>
    <t xml:space="preserve">        LESS: WEST. DIV. FWD. HAULS</t>
  </si>
  <si>
    <t xml:space="preserve">          TOTAL COMP. FUEL - MMBTU</t>
  </si>
  <si>
    <t xml:space="preserve">          TOTAL COMP. FUEL - % OF DEL.</t>
  </si>
  <si>
    <t xml:space="preserve">     OTHER COMPANY USE - MMBTU</t>
  </si>
  <si>
    <t xml:space="preserve">     OTHER COMPANY USE - % OF DEL.</t>
  </si>
  <si>
    <t xml:space="preserve">          TOTAL COMPANY USE - MMBTU</t>
  </si>
  <si>
    <t>TOTAL COMPANY USE - % OF DEL.</t>
  </si>
  <si>
    <t xml:space="preserve">  LOST &amp; UNACCT FOR:</t>
  </si>
  <si>
    <t xml:space="preserve">     CASH-IN/CASH-OUT</t>
  </si>
  <si>
    <t xml:space="preserve">     OTHER UNACCT FOR</t>
  </si>
  <si>
    <t>TOTAL LOST &amp; UNACCT FOR [LOSS(GAIN)] - MMBTU</t>
  </si>
  <si>
    <t xml:space="preserve">   TOTAL LOST &amp; UNACCT FOR - % OF DEL.</t>
  </si>
  <si>
    <t xml:space="preserve">   TOTAL CO. USE &amp; UNACCT FOR - MMBTU</t>
  </si>
  <si>
    <t xml:space="preserve">   TOTAL CO. USE &amp; UNACCT FOR - % OF DEL.</t>
  </si>
  <si>
    <t>RETAINED FUEL</t>
  </si>
  <si>
    <t xml:space="preserve">     RETAINED FUEL</t>
  </si>
  <si>
    <t xml:space="preserve">     LESS: WEST. DIV. FWD HAULS</t>
  </si>
  <si>
    <t>TOTAL RETAINED FUEL</t>
  </si>
  <si>
    <t>DEFERRED FUEL ACCOUNT:</t>
  </si>
  <si>
    <t xml:space="preserve">    ACTUAL</t>
  </si>
  <si>
    <t xml:space="preserve">   RETAINED</t>
  </si>
  <si>
    <t>PRIOR PERIOD BALANCE</t>
  </si>
  <si>
    <t>MONTHLYOVER-RETAINED</t>
  </si>
  <si>
    <t>MONTHLY UNDER-RETAINED</t>
  </si>
  <si>
    <t>DEFERRED FUEL ACCT BALANCE</t>
  </si>
  <si>
    <t>Actual Deliveries and Fuel Usage - October 2001 through 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</si>
</sst>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</font>
    <font>
      <sz val="8"/>
      <name val="Arial"/>
    </font>
    <font>
      <sz val="8"/>
      <name val="Arial"/>
    </font>
    <font>
      <sz val="9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>
        <bgColor indexed="9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37" fontId="0" fillId="0" borderId="0" xfId="0" applyNumberFormat="1"/>
    <xf numFmtId="37" fontId="0" fillId="0" borderId="1" xfId="0" applyNumberFormat="1" applyBorder="1"/>
    <xf numFmtId="10" fontId="0" fillId="0" borderId="0" xfId="0" applyNumberFormat="1"/>
    <xf numFmtId="37" fontId="0" fillId="0" borderId="2" xfId="0" applyNumberFormat="1" applyBorder="1"/>
    <xf numFmtId="37" fontId="0" fillId="0" borderId="0" xfId="0" applyNumberFormat="1" applyBorder="1"/>
    <xf numFmtId="0" fontId="1" fillId="2" borderId="3" xfId="0" applyFont="1" applyFill="1" applyBorder="1" applyAlignment="1">
      <alignment horizontal="center"/>
    </xf>
    <xf numFmtId="17" fontId="1" fillId="2" borderId="4" xfId="0" quotePrefix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37" fontId="2" fillId="0" borderId="1" xfId="0" applyNumberFormat="1" applyFont="1" applyBorder="1"/>
    <xf numFmtId="37" fontId="2" fillId="0" borderId="0" xfId="0" applyNumberFormat="1" applyFont="1" applyBorder="1"/>
    <xf numFmtId="37" fontId="2" fillId="0" borderId="0" xfId="0" applyNumberFormat="1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2" fillId="0" borderId="0" xfId="0" applyNumberFormat="1" applyFont="1" applyBorder="1"/>
    <xf numFmtId="37" fontId="2" fillId="0" borderId="0" xfId="0" applyNumberFormat="1" applyFont="1" applyBorder="1" applyAlignment="1"/>
    <xf numFmtId="10" fontId="2" fillId="0" borderId="0" xfId="0" applyNumberFormat="1" applyFont="1"/>
    <xf numFmtId="10" fontId="2" fillId="0" borderId="1" xfId="0" applyNumberFormat="1" applyFont="1" applyBorder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Alignment="1">
      <alignment horizontal="left"/>
    </xf>
    <xf numFmtId="17" fontId="1" fillId="2" borderId="5" xfId="0" applyNumberFormat="1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0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37" sqref="C37"/>
    </sheetView>
  </sheetViews>
  <sheetFormatPr defaultRowHeight="13.2" x14ac:dyDescent="0.25"/>
  <cols>
    <col min="1" max="1" width="39" customWidth="1"/>
    <col min="2" max="2" width="3.109375" style="3" customWidth="1"/>
    <col min="3" max="3" width="13.6640625" customWidth="1"/>
    <col min="4" max="4" width="1.5546875" customWidth="1"/>
    <col min="5" max="9" width="13.6640625" customWidth="1"/>
    <col min="10" max="10" width="1.88671875" customWidth="1"/>
    <col min="11" max="11" width="13.109375" customWidth="1"/>
  </cols>
  <sheetData>
    <row r="1" spans="1:1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5">
      <c r="A3" s="17" t="s">
        <v>57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5">
      <c r="A4" s="17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6" spans="1:11" x14ac:dyDescent="0.25">
      <c r="C6" s="11"/>
      <c r="D6" s="11"/>
      <c r="E6" s="11"/>
      <c r="F6" s="11"/>
      <c r="G6" s="11"/>
      <c r="H6" s="11"/>
      <c r="I6" s="11"/>
      <c r="J6" s="11"/>
    </row>
    <row r="7" spans="1:11" s="1" customFormat="1" x14ac:dyDescent="0.25">
      <c r="B7" s="3"/>
      <c r="C7" s="31">
        <v>37165</v>
      </c>
      <c r="D7" s="32"/>
      <c r="E7" s="10">
        <v>37196</v>
      </c>
      <c r="F7" s="10">
        <v>37226</v>
      </c>
      <c r="G7" s="10">
        <v>37257</v>
      </c>
      <c r="H7" s="10">
        <v>37288</v>
      </c>
      <c r="I7" s="10">
        <v>37316</v>
      </c>
      <c r="J7" s="10"/>
      <c r="K7" s="9" t="s">
        <v>3</v>
      </c>
    </row>
    <row r="9" spans="1:11" x14ac:dyDescent="0.25">
      <c r="A9" s="2" t="s">
        <v>4</v>
      </c>
    </row>
    <row r="10" spans="1:11" hidden="1" x14ac:dyDescent="0.25">
      <c r="A10" t="s">
        <v>5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idden="1" x14ac:dyDescent="0.25">
      <c r="A11" t="s">
        <v>6</v>
      </c>
      <c r="C11" s="4">
        <v>24619742</v>
      </c>
      <c r="D11" s="4"/>
      <c r="E11" s="4"/>
      <c r="F11" s="4"/>
      <c r="G11" s="4"/>
      <c r="H11" s="4"/>
      <c r="I11" s="4"/>
      <c r="J11" s="4"/>
      <c r="K11" s="4">
        <f t="shared" ref="K11:K19" si="0">SUM(C11:J11)</f>
        <v>24619742</v>
      </c>
    </row>
    <row r="12" spans="1:11" hidden="1" x14ac:dyDescent="0.25">
      <c r="A12" t="s">
        <v>7</v>
      </c>
      <c r="C12" s="4">
        <v>22706849</v>
      </c>
      <c r="D12" s="4"/>
      <c r="E12" s="4"/>
      <c r="F12" s="4"/>
      <c r="G12" s="4"/>
      <c r="H12" s="4"/>
      <c r="I12" s="4"/>
      <c r="J12" s="4"/>
      <c r="K12" s="4">
        <f t="shared" si="0"/>
        <v>22706849</v>
      </c>
    </row>
    <row r="13" spans="1:11" hidden="1" x14ac:dyDescent="0.25">
      <c r="A13" t="s">
        <v>8</v>
      </c>
      <c r="C13" s="4">
        <v>2320</v>
      </c>
      <c r="D13" s="4"/>
      <c r="E13" s="4"/>
      <c r="F13" s="4"/>
      <c r="G13" s="4"/>
      <c r="H13" s="4"/>
      <c r="I13" s="4"/>
      <c r="J13" s="4"/>
      <c r="K13" s="4">
        <f t="shared" si="0"/>
        <v>2320</v>
      </c>
    </row>
    <row r="14" spans="1:11" hidden="1" x14ac:dyDescent="0.25">
      <c r="A14" t="s">
        <v>9</v>
      </c>
      <c r="C14" s="4">
        <v>0</v>
      </c>
      <c r="D14" s="4"/>
      <c r="E14" s="4"/>
      <c r="F14" s="4"/>
      <c r="G14" s="4"/>
      <c r="H14" s="4"/>
      <c r="I14" s="4"/>
      <c r="J14" s="4"/>
      <c r="K14" s="4">
        <f t="shared" si="0"/>
        <v>0</v>
      </c>
    </row>
    <row r="15" spans="1:11" hidden="1" x14ac:dyDescent="0.25">
      <c r="A15" t="s">
        <v>10</v>
      </c>
      <c r="C15" s="4">
        <v>0</v>
      </c>
      <c r="D15" s="4"/>
      <c r="E15" s="4"/>
      <c r="F15" s="4"/>
      <c r="G15" s="4"/>
      <c r="H15" s="4"/>
      <c r="I15" s="4"/>
      <c r="J15" s="4"/>
      <c r="K15" s="4">
        <f t="shared" si="0"/>
        <v>0</v>
      </c>
    </row>
    <row r="16" spans="1:11" hidden="1" x14ac:dyDescent="0.25">
      <c r="A16" t="s">
        <v>11</v>
      </c>
      <c r="C16" s="4">
        <v>3071218</v>
      </c>
      <c r="D16" s="4"/>
      <c r="E16" s="4"/>
      <c r="F16" s="4"/>
      <c r="G16" s="4"/>
      <c r="H16" s="4"/>
      <c r="I16" s="4"/>
      <c r="J16" s="4"/>
      <c r="K16" s="4">
        <f t="shared" si="0"/>
        <v>3071218</v>
      </c>
    </row>
    <row r="17" spans="1:11" hidden="1" x14ac:dyDescent="0.25">
      <c r="A17" t="s">
        <v>12</v>
      </c>
      <c r="C17" s="4">
        <v>76273</v>
      </c>
      <c r="D17" s="4"/>
      <c r="E17" s="4"/>
      <c r="F17" s="4"/>
      <c r="G17" s="4"/>
      <c r="H17" s="4"/>
      <c r="I17" s="4"/>
      <c r="J17" s="4"/>
      <c r="K17" s="4">
        <f t="shared" si="0"/>
        <v>76273</v>
      </c>
    </row>
    <row r="18" spans="1:11" hidden="1" x14ac:dyDescent="0.25">
      <c r="A18" t="s">
        <v>13</v>
      </c>
      <c r="C18" s="4">
        <v>0</v>
      </c>
      <c r="D18" s="4"/>
      <c r="E18" s="4"/>
      <c r="F18" s="4"/>
      <c r="G18" s="4"/>
      <c r="H18" s="4"/>
      <c r="I18" s="4"/>
      <c r="J18" s="4"/>
      <c r="K18" s="4">
        <f t="shared" si="0"/>
        <v>0</v>
      </c>
    </row>
    <row r="19" spans="1:11" hidden="1" x14ac:dyDescent="0.25">
      <c r="A19" t="s">
        <v>14</v>
      </c>
      <c r="C19" s="5">
        <f>94415-237699</f>
        <v>-143284</v>
      </c>
      <c r="D19" s="5"/>
      <c r="E19" s="5"/>
      <c r="F19" s="5"/>
      <c r="G19" s="5"/>
      <c r="H19" s="5"/>
      <c r="I19" s="5"/>
      <c r="J19" s="5"/>
      <c r="K19" s="5">
        <f t="shared" si="0"/>
        <v>-143284</v>
      </c>
    </row>
    <row r="20" spans="1:11" hidden="1" x14ac:dyDescent="0.25">
      <c r="A20" s="3" t="s">
        <v>15</v>
      </c>
      <c r="C20" s="16">
        <f t="shared" ref="C20:I20" si="1">SUM(C11:C19)</f>
        <v>50333118</v>
      </c>
      <c r="D20" s="16"/>
      <c r="E20" s="16">
        <f t="shared" si="1"/>
        <v>0</v>
      </c>
      <c r="F20" s="16">
        <f t="shared" si="1"/>
        <v>0</v>
      </c>
      <c r="G20" s="16">
        <f t="shared" si="1"/>
        <v>0</v>
      </c>
      <c r="H20" s="16">
        <f t="shared" si="1"/>
        <v>0</v>
      </c>
      <c r="I20" s="16">
        <f t="shared" si="1"/>
        <v>0</v>
      </c>
      <c r="J20" s="4"/>
      <c r="K20" s="4">
        <f>SUM(K11:K19)</f>
        <v>50333118</v>
      </c>
    </row>
    <row r="21" spans="1:11" hidden="1" x14ac:dyDescent="0.25">
      <c r="A21" s="3"/>
      <c r="C21" s="4"/>
      <c r="D21" s="4"/>
      <c r="E21" s="4"/>
      <c r="F21" s="4"/>
      <c r="G21" s="4"/>
      <c r="H21" s="4"/>
      <c r="I21" s="4"/>
      <c r="J21" s="4"/>
      <c r="K21" s="4"/>
    </row>
    <row r="22" spans="1:11" hidden="1" x14ac:dyDescent="0.25">
      <c r="A22" t="s">
        <v>16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hidden="1" x14ac:dyDescent="0.25">
      <c r="A23" t="s">
        <v>17</v>
      </c>
      <c r="C23" s="8">
        <v>0</v>
      </c>
      <c r="D23" s="8"/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/>
      <c r="K23" s="4">
        <f>SUM(C23:J23)</f>
        <v>0</v>
      </c>
    </row>
    <row r="24" spans="1:11" hidden="1" x14ac:dyDescent="0.25">
      <c r="A24" t="s">
        <v>18</v>
      </c>
      <c r="C24" s="8">
        <v>0</v>
      </c>
      <c r="D24" s="8"/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/>
      <c r="K24" s="4">
        <f>SUM(C24:J24)</f>
        <v>0</v>
      </c>
    </row>
    <row r="25" spans="1:11" hidden="1" x14ac:dyDescent="0.25">
      <c r="A25" t="s">
        <v>19</v>
      </c>
      <c r="C25" s="4">
        <v>8300939</v>
      </c>
      <c r="D25" s="4"/>
      <c r="E25" s="4"/>
      <c r="F25" s="4"/>
      <c r="G25" s="4"/>
      <c r="H25" s="4"/>
      <c r="I25" s="4"/>
      <c r="J25" s="4"/>
      <c r="K25" s="4">
        <f>SUM(C25:J25)</f>
        <v>8300939</v>
      </c>
    </row>
    <row r="26" spans="1:11" hidden="1" x14ac:dyDescent="0.25">
      <c r="A26" t="s">
        <v>20</v>
      </c>
      <c r="C26" s="14">
        <v>59451108</v>
      </c>
      <c r="D26" s="14"/>
      <c r="E26" s="14"/>
      <c r="F26" s="14"/>
      <c r="G26" s="14"/>
      <c r="H26" s="14"/>
      <c r="I26" s="14"/>
      <c r="J26" s="5"/>
      <c r="K26" s="5">
        <f>SUM(C26:J26)</f>
        <v>59451108</v>
      </c>
    </row>
    <row r="27" spans="1:11" hidden="1" x14ac:dyDescent="0.25">
      <c r="A27" s="3" t="s">
        <v>21</v>
      </c>
      <c r="C27" s="14">
        <f t="shared" ref="C27:I27" si="2">+C25+C26+C24+C23</f>
        <v>67752047</v>
      </c>
      <c r="D27" s="14"/>
      <c r="E27" s="14">
        <f t="shared" si="2"/>
        <v>0</v>
      </c>
      <c r="F27" s="14">
        <f t="shared" si="2"/>
        <v>0</v>
      </c>
      <c r="G27" s="14">
        <f t="shared" si="2"/>
        <v>0</v>
      </c>
      <c r="H27" s="14">
        <f t="shared" si="2"/>
        <v>0</v>
      </c>
      <c r="I27" s="14">
        <f t="shared" si="2"/>
        <v>0</v>
      </c>
      <c r="J27" s="5"/>
      <c r="K27" s="5">
        <f>+K25+K26+K24+K23</f>
        <v>67752047</v>
      </c>
    </row>
    <row r="28" spans="1:11" hidden="1" x14ac:dyDescent="0.25">
      <c r="C28" s="4"/>
      <c r="D28" s="4"/>
      <c r="E28" s="4"/>
      <c r="F28" s="4"/>
      <c r="G28" s="4"/>
      <c r="H28" s="4"/>
      <c r="I28" s="4"/>
      <c r="J28" s="4"/>
    </row>
    <row r="29" spans="1:11" hidden="1" x14ac:dyDescent="0.25">
      <c r="A29" s="3" t="s">
        <v>22</v>
      </c>
      <c r="C29" s="16">
        <f t="shared" ref="C29:I29" si="3">+C20+C27</f>
        <v>118085165</v>
      </c>
      <c r="D29" s="16"/>
      <c r="E29" s="16">
        <f t="shared" si="3"/>
        <v>0</v>
      </c>
      <c r="F29" s="16">
        <f t="shared" si="3"/>
        <v>0</v>
      </c>
      <c r="G29" s="16">
        <f t="shared" si="3"/>
        <v>0</v>
      </c>
      <c r="H29" s="16">
        <f t="shared" si="3"/>
        <v>0</v>
      </c>
      <c r="I29" s="16">
        <f t="shared" si="3"/>
        <v>0</v>
      </c>
      <c r="J29" s="4"/>
      <c r="K29" s="4">
        <f>+K20+K27</f>
        <v>118085165</v>
      </c>
    </row>
    <row r="30" spans="1:11" hidden="1" x14ac:dyDescent="0.25">
      <c r="C30" s="4"/>
      <c r="D30" s="4"/>
      <c r="E30" s="4"/>
      <c r="F30" s="4"/>
      <c r="G30" s="4"/>
      <c r="H30" s="4"/>
      <c r="I30" s="4"/>
      <c r="J30" s="4"/>
    </row>
    <row r="31" spans="1:11" hidden="1" x14ac:dyDescent="0.25">
      <c r="A31" t="s">
        <v>23</v>
      </c>
      <c r="C31" s="4"/>
      <c r="D31" s="4"/>
      <c r="E31" s="4"/>
      <c r="F31" s="4"/>
      <c r="G31" s="4"/>
      <c r="H31" s="4"/>
      <c r="I31" s="4"/>
      <c r="J31" s="4"/>
    </row>
    <row r="32" spans="1:11" hidden="1" x14ac:dyDescent="0.25">
      <c r="A32" t="s">
        <v>24</v>
      </c>
      <c r="C32" s="16">
        <v>7237235</v>
      </c>
      <c r="D32" s="16"/>
      <c r="E32" s="16"/>
      <c r="F32" s="16"/>
      <c r="G32" s="16"/>
      <c r="H32" s="16"/>
      <c r="I32" s="16"/>
      <c r="J32" s="4"/>
      <c r="K32" s="4">
        <f>SUM(C32:J32)</f>
        <v>7237235</v>
      </c>
    </row>
    <row r="33" spans="1:11" hidden="1" x14ac:dyDescent="0.25">
      <c r="A33" t="s">
        <v>25</v>
      </c>
      <c r="C33" s="16">
        <v>997334</v>
      </c>
      <c r="D33" s="16"/>
      <c r="E33" s="16"/>
      <c r="F33" s="16"/>
      <c r="G33" s="16"/>
      <c r="H33" s="16"/>
      <c r="I33" s="16"/>
      <c r="J33" s="4"/>
      <c r="K33" s="4">
        <f>SUM(C33:J33)</f>
        <v>997334</v>
      </c>
    </row>
    <row r="34" spans="1:11" s="19" customFormat="1" hidden="1" x14ac:dyDescent="0.25">
      <c r="A34" s="19" t="s">
        <v>26</v>
      </c>
      <c r="B34" s="20"/>
      <c r="C34" s="15">
        <f t="shared" ref="C34:I34" si="4">+C26</f>
        <v>59451108</v>
      </c>
      <c r="D34" s="15"/>
      <c r="E34" s="15">
        <f t="shared" si="4"/>
        <v>0</v>
      </c>
      <c r="F34" s="15">
        <f t="shared" si="4"/>
        <v>0</v>
      </c>
      <c r="G34" s="15">
        <f t="shared" si="4"/>
        <v>0</v>
      </c>
      <c r="H34" s="15">
        <f t="shared" si="4"/>
        <v>0</v>
      </c>
      <c r="I34" s="15">
        <f t="shared" si="4"/>
        <v>0</v>
      </c>
      <c r="J34" s="8"/>
      <c r="K34" s="4">
        <f>SUM(C34:J34)</f>
        <v>59451108</v>
      </c>
    </row>
    <row r="35" spans="1:11" hidden="1" x14ac:dyDescent="0.25">
      <c r="A35" t="s">
        <v>27</v>
      </c>
      <c r="C35" s="14">
        <v>66370</v>
      </c>
      <c r="D35" s="14"/>
      <c r="E35" s="14"/>
      <c r="F35" s="14"/>
      <c r="G35" s="14"/>
      <c r="H35" s="14"/>
      <c r="I35" s="14"/>
      <c r="J35" s="5"/>
      <c r="K35" s="5">
        <f>SUM(C35:J35)</f>
        <v>66370</v>
      </c>
    </row>
    <row r="36" spans="1:11" hidden="1" x14ac:dyDescent="0.25">
      <c r="C36" s="4"/>
      <c r="D36" s="4"/>
      <c r="E36" s="4"/>
      <c r="F36" s="4"/>
      <c r="G36" s="4"/>
      <c r="H36" s="4"/>
      <c r="I36" s="4"/>
      <c r="J36" s="4"/>
    </row>
    <row r="37" spans="1:11" ht="13.8" thickBot="1" x14ac:dyDescent="0.3">
      <c r="A37" s="12" t="s">
        <v>28</v>
      </c>
      <c r="C37" s="7">
        <f t="shared" ref="C37:I37" si="5">+C29-SUM(C32:C36)</f>
        <v>50333118</v>
      </c>
      <c r="D37" s="7"/>
      <c r="E37" s="7">
        <f t="shared" si="5"/>
        <v>0</v>
      </c>
      <c r="F37" s="7">
        <f t="shared" si="5"/>
        <v>0</v>
      </c>
      <c r="G37" s="7">
        <f t="shared" si="5"/>
        <v>0</v>
      </c>
      <c r="H37" s="7">
        <f t="shared" si="5"/>
        <v>0</v>
      </c>
      <c r="I37" s="7">
        <f t="shared" si="5"/>
        <v>0</v>
      </c>
      <c r="J37" s="7"/>
      <c r="K37" s="7">
        <f>+K29-SUM(K32:K36)</f>
        <v>50333118</v>
      </c>
    </row>
    <row r="38" spans="1:11" ht="13.8" thickTop="1" x14ac:dyDescent="0.25">
      <c r="C38" s="4"/>
      <c r="D38" s="4"/>
      <c r="E38" s="4"/>
      <c r="F38" s="4"/>
      <c r="G38" s="4"/>
      <c r="H38" s="4"/>
      <c r="I38" s="4"/>
      <c r="J38" s="4"/>
    </row>
    <row r="39" spans="1:11" x14ac:dyDescent="0.25">
      <c r="C39" s="4"/>
      <c r="D39" s="4"/>
      <c r="E39" s="4"/>
      <c r="F39" s="4"/>
      <c r="G39" s="4"/>
      <c r="H39" s="4"/>
      <c r="I39" s="4"/>
      <c r="J39" s="4"/>
    </row>
    <row r="40" spans="1:11" x14ac:dyDescent="0.25"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2" t="s">
        <v>29</v>
      </c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22" t="s">
        <v>30</v>
      </c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22" t="s">
        <v>31</v>
      </c>
      <c r="C43" s="16">
        <v>1557598</v>
      </c>
      <c r="D43" s="16"/>
      <c r="E43" s="16"/>
      <c r="F43" s="16"/>
      <c r="G43" s="16"/>
      <c r="H43" s="16"/>
      <c r="I43" s="16"/>
      <c r="J43" s="4"/>
      <c r="K43" s="4">
        <f>SUM(C43:J43)</f>
        <v>1557598</v>
      </c>
    </row>
    <row r="44" spans="1:11" x14ac:dyDescent="0.25">
      <c r="A44" s="27" t="s">
        <v>32</v>
      </c>
      <c r="C44" s="14">
        <v>17512</v>
      </c>
      <c r="D44" s="14"/>
      <c r="E44" s="14"/>
      <c r="F44" s="14"/>
      <c r="G44" s="14"/>
      <c r="H44" s="14"/>
      <c r="I44" s="14"/>
      <c r="J44" s="5"/>
      <c r="K44" s="5">
        <f>SUM(C44:J44)</f>
        <v>17512</v>
      </c>
    </row>
    <row r="45" spans="1:11" x14ac:dyDescent="0.25">
      <c r="A45" s="27" t="s">
        <v>33</v>
      </c>
      <c r="C45" s="16">
        <f t="shared" ref="C45:I45" si="6">+C43-C44</f>
        <v>1540086</v>
      </c>
      <c r="D45" s="16"/>
      <c r="E45" s="16">
        <f t="shared" si="6"/>
        <v>0</v>
      </c>
      <c r="F45" s="16">
        <f t="shared" si="6"/>
        <v>0</v>
      </c>
      <c r="G45" s="16">
        <f t="shared" si="6"/>
        <v>0</v>
      </c>
      <c r="H45" s="16">
        <f t="shared" si="6"/>
        <v>0</v>
      </c>
      <c r="I45" s="16">
        <f t="shared" si="6"/>
        <v>0</v>
      </c>
      <c r="J45" s="4"/>
      <c r="K45" s="16">
        <f>+K43-K44</f>
        <v>1540086</v>
      </c>
    </row>
    <row r="46" spans="1:11" x14ac:dyDescent="0.25">
      <c r="A46" s="27" t="s">
        <v>34</v>
      </c>
      <c r="C46" s="25">
        <f t="shared" ref="C46:I46" si="7">+C45/C37</f>
        <v>3.0597866001466471E-2</v>
      </c>
      <c r="D46" s="25"/>
      <c r="E46" s="25" t="e">
        <f t="shared" si="7"/>
        <v>#DIV/0!</v>
      </c>
      <c r="F46" s="25" t="e">
        <f t="shared" si="7"/>
        <v>#DIV/0!</v>
      </c>
      <c r="G46" s="25" t="e">
        <f t="shared" si="7"/>
        <v>#DIV/0!</v>
      </c>
      <c r="H46" s="25" t="e">
        <f t="shared" si="7"/>
        <v>#DIV/0!</v>
      </c>
      <c r="I46" s="25" t="e">
        <f t="shared" si="7"/>
        <v>#DIV/0!</v>
      </c>
      <c r="J46" s="4"/>
      <c r="K46" s="25">
        <f>+K45/K37</f>
        <v>3.0597866001466471E-2</v>
      </c>
    </row>
    <row r="47" spans="1:11" x14ac:dyDescent="0.25">
      <c r="A47" s="27"/>
      <c r="C47" s="25"/>
      <c r="D47" s="25"/>
      <c r="E47" s="25"/>
      <c r="F47" s="25"/>
      <c r="G47" s="25"/>
      <c r="H47" s="25"/>
      <c r="I47" s="25"/>
      <c r="J47" s="4"/>
      <c r="K47" s="25"/>
    </row>
    <row r="48" spans="1:11" x14ac:dyDescent="0.25">
      <c r="A48" s="22" t="s">
        <v>35</v>
      </c>
      <c r="C48" s="15">
        <v>43303</v>
      </c>
      <c r="D48" s="15"/>
      <c r="E48" s="15"/>
      <c r="F48" s="15"/>
      <c r="G48" s="15"/>
      <c r="H48" s="15"/>
      <c r="I48" s="15"/>
      <c r="J48" s="8"/>
      <c r="K48" s="4">
        <f>SUM(C48:J48)</f>
        <v>43303</v>
      </c>
    </row>
    <row r="49" spans="1:11" x14ac:dyDescent="0.25">
      <c r="A49" s="22" t="s">
        <v>36</v>
      </c>
      <c r="C49" s="26">
        <f t="shared" ref="C49:I49" si="8">+C48/C37</f>
        <v>8.6032818392057489E-4</v>
      </c>
      <c r="D49" s="26"/>
      <c r="E49" s="26" t="e">
        <f t="shared" si="8"/>
        <v>#DIV/0!</v>
      </c>
      <c r="F49" s="26" t="e">
        <f t="shared" si="8"/>
        <v>#DIV/0!</v>
      </c>
      <c r="G49" s="26" t="e">
        <f t="shared" si="8"/>
        <v>#DIV/0!</v>
      </c>
      <c r="H49" s="26" t="e">
        <f t="shared" si="8"/>
        <v>#DIV/0!</v>
      </c>
      <c r="I49" s="26" t="e">
        <f t="shared" si="8"/>
        <v>#DIV/0!</v>
      </c>
      <c r="J49" s="5"/>
      <c r="K49" s="26">
        <f>+K48/K37</f>
        <v>8.6032818392057489E-4</v>
      </c>
    </row>
    <row r="50" spans="1:11" x14ac:dyDescent="0.25">
      <c r="A50" s="27" t="s">
        <v>37</v>
      </c>
      <c r="C50" s="4">
        <f t="shared" ref="C50:I50" si="9">+C45+C48</f>
        <v>1583389</v>
      </c>
      <c r="D50" s="4"/>
      <c r="E50" s="4">
        <f t="shared" si="9"/>
        <v>0</v>
      </c>
      <c r="F50" s="4">
        <f t="shared" si="9"/>
        <v>0</v>
      </c>
      <c r="G50" s="4">
        <f t="shared" si="9"/>
        <v>0</v>
      </c>
      <c r="H50" s="4">
        <f t="shared" si="9"/>
        <v>0</v>
      </c>
      <c r="I50" s="4">
        <f t="shared" si="9"/>
        <v>0</v>
      </c>
      <c r="J50" s="4"/>
      <c r="K50" s="4">
        <f>+K45+K48</f>
        <v>1583389</v>
      </c>
    </row>
    <row r="51" spans="1:11" x14ac:dyDescent="0.25">
      <c r="A51" s="21" t="s">
        <v>38</v>
      </c>
      <c r="C51" s="6">
        <f t="shared" ref="C51:I51" si="10">+C50/C37</f>
        <v>3.1458194185387048E-2</v>
      </c>
      <c r="D51" s="6"/>
      <c r="E51" s="6" t="e">
        <f t="shared" si="10"/>
        <v>#DIV/0!</v>
      </c>
      <c r="F51" s="6" t="e">
        <f t="shared" si="10"/>
        <v>#DIV/0!</v>
      </c>
      <c r="G51" s="6" t="e">
        <f t="shared" si="10"/>
        <v>#DIV/0!</v>
      </c>
      <c r="H51" s="6" t="e">
        <f t="shared" si="10"/>
        <v>#DIV/0!</v>
      </c>
      <c r="I51" s="6" t="e">
        <f t="shared" si="10"/>
        <v>#DIV/0!</v>
      </c>
      <c r="J51" s="4"/>
      <c r="K51" s="6">
        <f>+K50/K37</f>
        <v>3.1458194185387048E-2</v>
      </c>
    </row>
    <row r="52" spans="1:11" hidden="1" x14ac:dyDescent="0.25">
      <c r="A52" s="3"/>
      <c r="C52" s="6" t="e">
        <f>+#REF!/C37</f>
        <v>#REF!</v>
      </c>
      <c r="D52" s="6"/>
      <c r="E52" s="6" t="e">
        <f>+#REF!/E37</f>
        <v>#REF!</v>
      </c>
      <c r="F52" s="6" t="e">
        <f>+#REF!/F37</f>
        <v>#REF!</v>
      </c>
      <c r="G52" s="6" t="e">
        <f>+#REF!/G37</f>
        <v>#REF!</v>
      </c>
      <c r="H52" s="6" t="e">
        <f>+#REF!/H37</f>
        <v>#REF!</v>
      </c>
      <c r="I52" s="6" t="e">
        <f>+#REF!/I37</f>
        <v>#REF!</v>
      </c>
      <c r="J52" s="6"/>
      <c r="K52" s="6" t="e">
        <f>+#REF!/K37</f>
        <v>#REF!</v>
      </c>
    </row>
    <row r="53" spans="1:11" x14ac:dyDescent="0.25">
      <c r="A53" s="33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3"/>
      <c r="C54" s="4"/>
      <c r="D54" s="4"/>
      <c r="E54" s="4"/>
      <c r="F54" s="4"/>
      <c r="G54" s="4"/>
      <c r="H54" s="4"/>
      <c r="I54" s="4"/>
      <c r="J54" s="4"/>
      <c r="K54" s="4"/>
    </row>
    <row r="55" spans="1:11" hidden="1" x14ac:dyDescent="0.25">
      <c r="A55" s="12" t="s">
        <v>39</v>
      </c>
      <c r="C55" s="4"/>
      <c r="D55" s="4"/>
      <c r="E55" s="4"/>
      <c r="F55" s="4"/>
      <c r="G55" s="4"/>
      <c r="H55" s="4"/>
      <c r="I55" s="4"/>
      <c r="J55" s="4"/>
      <c r="K55" s="4"/>
    </row>
    <row r="56" spans="1:11" hidden="1" x14ac:dyDescent="0.25">
      <c r="A56" s="12" t="s">
        <v>40</v>
      </c>
      <c r="C56" s="4"/>
      <c r="D56" s="4"/>
      <c r="E56" s="4"/>
      <c r="F56" s="4"/>
      <c r="G56" s="4"/>
      <c r="H56" s="4"/>
      <c r="I56" s="4"/>
      <c r="J56" s="4"/>
      <c r="K56" s="4"/>
    </row>
    <row r="57" spans="1:11" hidden="1" x14ac:dyDescent="0.25">
      <c r="A57" t="s">
        <v>41</v>
      </c>
      <c r="C57" s="5"/>
      <c r="D57" s="5"/>
      <c r="E57" s="5"/>
      <c r="F57" s="5"/>
      <c r="G57" s="5"/>
      <c r="H57" s="5"/>
      <c r="I57" s="5"/>
      <c r="J57" s="5"/>
      <c r="K57" s="13"/>
    </row>
    <row r="58" spans="1:11" s="19" customFormat="1" x14ac:dyDescent="0.25">
      <c r="A58" s="29" t="s">
        <v>42</v>
      </c>
      <c r="B58" s="20"/>
      <c r="C58" s="24">
        <v>205117</v>
      </c>
      <c r="D58" s="24"/>
      <c r="E58" s="24"/>
      <c r="F58" s="24"/>
      <c r="G58" s="24"/>
      <c r="H58" s="24"/>
      <c r="I58" s="24"/>
      <c r="J58" s="8"/>
      <c r="K58" s="4">
        <f>SUM(C58:J58)</f>
        <v>205117</v>
      </c>
    </row>
    <row r="59" spans="1:11" x14ac:dyDescent="0.25">
      <c r="A59" s="30" t="s">
        <v>43</v>
      </c>
      <c r="C59" s="26">
        <f t="shared" ref="C59:I59" si="11">+C58/C37</f>
        <v>4.0751896196853932E-3</v>
      </c>
      <c r="D59" s="26"/>
      <c r="E59" s="26" t="e">
        <f t="shared" si="11"/>
        <v>#DIV/0!</v>
      </c>
      <c r="F59" s="26" t="e">
        <f t="shared" si="11"/>
        <v>#DIV/0!</v>
      </c>
      <c r="G59" s="26" t="e">
        <f t="shared" si="11"/>
        <v>#DIV/0!</v>
      </c>
      <c r="H59" s="26" t="e">
        <f t="shared" si="11"/>
        <v>#DIV/0!</v>
      </c>
      <c r="I59" s="26" t="e">
        <f t="shared" si="11"/>
        <v>#DIV/0!</v>
      </c>
      <c r="J59" s="5"/>
      <c r="K59" s="26">
        <f>+K58/K37</f>
        <v>4.0751896196853932E-3</v>
      </c>
    </row>
    <row r="60" spans="1:11" x14ac:dyDescent="0.25">
      <c r="A60" s="30"/>
      <c r="C60" s="23"/>
      <c r="D60" s="23"/>
      <c r="E60" s="23"/>
      <c r="F60" s="23"/>
      <c r="G60" s="23"/>
      <c r="H60" s="23"/>
      <c r="I60" s="23"/>
      <c r="J60" s="8"/>
      <c r="K60" s="23"/>
    </row>
    <row r="61" spans="1:11" x14ac:dyDescent="0.25">
      <c r="C61" s="4"/>
      <c r="D61" s="4"/>
      <c r="E61" s="4"/>
      <c r="F61" s="4"/>
      <c r="G61" s="4"/>
      <c r="H61" s="4"/>
      <c r="I61" s="4"/>
      <c r="J61" s="4"/>
    </row>
    <row r="62" spans="1:11" x14ac:dyDescent="0.25">
      <c r="A62" s="28" t="s">
        <v>44</v>
      </c>
      <c r="C62" s="16">
        <f t="shared" ref="C62:I62" si="12">+C50+C58</f>
        <v>1788506</v>
      </c>
      <c r="D62" s="16"/>
      <c r="E62" s="16">
        <f t="shared" si="12"/>
        <v>0</v>
      </c>
      <c r="F62" s="16">
        <f t="shared" si="12"/>
        <v>0</v>
      </c>
      <c r="G62" s="16">
        <f t="shared" si="12"/>
        <v>0</v>
      </c>
      <c r="H62" s="16">
        <f t="shared" si="12"/>
        <v>0</v>
      </c>
      <c r="I62" s="16">
        <f t="shared" si="12"/>
        <v>0</v>
      </c>
      <c r="J62" s="4"/>
      <c r="K62" s="16">
        <f>+K50+K58</f>
        <v>1788506</v>
      </c>
    </row>
    <row r="63" spans="1:11" x14ac:dyDescent="0.25">
      <c r="A63" s="28" t="s">
        <v>45</v>
      </c>
      <c r="C63" s="6">
        <f t="shared" ref="C63:I63" si="13">+C62/C37</f>
        <v>3.5533383805072441E-2</v>
      </c>
      <c r="D63" s="6"/>
      <c r="E63" s="6" t="e">
        <f t="shared" si="13"/>
        <v>#DIV/0!</v>
      </c>
      <c r="F63" s="6" t="e">
        <f t="shared" si="13"/>
        <v>#DIV/0!</v>
      </c>
      <c r="G63" s="6" t="e">
        <f t="shared" si="13"/>
        <v>#DIV/0!</v>
      </c>
      <c r="H63" s="6" t="e">
        <f t="shared" si="13"/>
        <v>#DIV/0!</v>
      </c>
      <c r="I63" s="6" t="e">
        <f t="shared" si="13"/>
        <v>#DIV/0!</v>
      </c>
      <c r="J63" s="6"/>
      <c r="K63" s="6">
        <f>+K62/K37</f>
        <v>3.5533383805072441E-2</v>
      </c>
    </row>
    <row r="64" spans="1:11" x14ac:dyDescent="0.25"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C65" s="4"/>
      <c r="D65" s="4"/>
      <c r="E65" s="4"/>
      <c r="F65" s="4"/>
      <c r="G65" s="4"/>
      <c r="H65" s="4"/>
      <c r="I65" s="4"/>
      <c r="J65" s="4"/>
    </row>
    <row r="66" spans="1:11" x14ac:dyDescent="0.25">
      <c r="A66" s="2" t="s">
        <v>46</v>
      </c>
      <c r="C66" s="4"/>
      <c r="D66" s="4"/>
      <c r="E66" s="4"/>
      <c r="F66" s="4"/>
      <c r="G66" s="4"/>
      <c r="H66" s="4"/>
      <c r="I66" s="4"/>
      <c r="J66" s="4"/>
    </row>
    <row r="67" spans="1:11" x14ac:dyDescent="0.25">
      <c r="A67" t="s">
        <v>47</v>
      </c>
      <c r="C67" s="16">
        <v>1262395</v>
      </c>
      <c r="D67" s="16"/>
      <c r="E67" s="16"/>
      <c r="F67" s="16"/>
      <c r="G67" s="16"/>
      <c r="H67" s="16"/>
      <c r="I67" s="16"/>
      <c r="J67" s="4"/>
      <c r="K67" s="8">
        <f>SUM(C67:J67)</f>
        <v>1262395</v>
      </c>
    </row>
    <row r="68" spans="1:11" x14ac:dyDescent="0.25">
      <c r="A68" t="s">
        <v>48</v>
      </c>
      <c r="C68" s="14">
        <f>+C44</f>
        <v>17512</v>
      </c>
      <c r="D68" s="14"/>
      <c r="E68" s="14">
        <f>+E44</f>
        <v>0</v>
      </c>
      <c r="F68" s="14">
        <f>+F44</f>
        <v>0</v>
      </c>
      <c r="G68" s="14">
        <f>+G44</f>
        <v>0</v>
      </c>
      <c r="H68" s="14">
        <f>+H44</f>
        <v>0</v>
      </c>
      <c r="I68" s="14">
        <f>+I44</f>
        <v>0</v>
      </c>
      <c r="J68" s="5"/>
      <c r="K68" s="5">
        <f>SUM(C68:J68)</f>
        <v>17512</v>
      </c>
    </row>
    <row r="69" spans="1:11" x14ac:dyDescent="0.25">
      <c r="A69" s="3" t="s">
        <v>49</v>
      </c>
      <c r="C69" s="4">
        <f t="shared" ref="C69:I69" si="14">+C67-C68</f>
        <v>1244883</v>
      </c>
      <c r="D69" s="4"/>
      <c r="E69" s="4">
        <f t="shared" si="14"/>
        <v>0</v>
      </c>
      <c r="F69" s="4">
        <f t="shared" si="14"/>
        <v>0</v>
      </c>
      <c r="G69" s="4">
        <f t="shared" si="14"/>
        <v>0</v>
      </c>
      <c r="H69" s="4">
        <f t="shared" si="14"/>
        <v>0</v>
      </c>
      <c r="I69" s="4">
        <f t="shared" si="14"/>
        <v>0</v>
      </c>
      <c r="J69" s="4"/>
      <c r="K69" s="4">
        <f>+K67-K68</f>
        <v>1244883</v>
      </c>
    </row>
    <row r="70" spans="1:11" x14ac:dyDescent="0.25">
      <c r="C70" s="4"/>
      <c r="D70" s="4"/>
      <c r="E70" s="4"/>
      <c r="F70" s="4"/>
      <c r="G70" s="4"/>
      <c r="H70" s="4"/>
      <c r="I70" s="4"/>
      <c r="J70" s="4"/>
    </row>
    <row r="71" spans="1:11" x14ac:dyDescent="0.25">
      <c r="C71" s="4"/>
      <c r="D71" s="4"/>
      <c r="E71" s="4"/>
      <c r="F71" s="4"/>
      <c r="G71" s="4"/>
      <c r="H71" s="4"/>
      <c r="I71" s="4"/>
      <c r="J71" s="4"/>
    </row>
    <row r="72" spans="1:11" x14ac:dyDescent="0.25">
      <c r="A72" s="2" t="s">
        <v>50</v>
      </c>
      <c r="C72" s="4"/>
      <c r="D72" s="4"/>
      <c r="E72" s="4"/>
      <c r="F72" s="4"/>
      <c r="G72" s="4"/>
      <c r="H72" s="4"/>
      <c r="I72" s="4"/>
      <c r="J72" s="4"/>
    </row>
    <row r="73" spans="1:11" x14ac:dyDescent="0.25">
      <c r="A73" s="3" t="s">
        <v>51</v>
      </c>
      <c r="C73" s="4">
        <f t="shared" ref="C73:I73" si="15">+C62</f>
        <v>1788506</v>
      </c>
      <c r="D73" s="4"/>
      <c r="E73" s="4">
        <f t="shared" si="15"/>
        <v>0</v>
      </c>
      <c r="F73" s="4">
        <f t="shared" si="15"/>
        <v>0</v>
      </c>
      <c r="G73" s="4">
        <f t="shared" si="15"/>
        <v>0</v>
      </c>
      <c r="H73" s="4">
        <f t="shared" si="15"/>
        <v>0</v>
      </c>
      <c r="I73" s="4">
        <f t="shared" si="15"/>
        <v>0</v>
      </c>
      <c r="J73" s="4"/>
      <c r="K73" s="8">
        <f>SUM(C73:J73)</f>
        <v>1788506</v>
      </c>
    </row>
    <row r="74" spans="1:11" x14ac:dyDescent="0.25">
      <c r="A74" s="3" t="s">
        <v>52</v>
      </c>
      <c r="C74" s="5">
        <f t="shared" ref="C74:I74" si="16">+C69</f>
        <v>1244883</v>
      </c>
      <c r="D74" s="5"/>
      <c r="E74" s="5">
        <f t="shared" si="16"/>
        <v>0</v>
      </c>
      <c r="F74" s="5">
        <f t="shared" si="16"/>
        <v>0</v>
      </c>
      <c r="G74" s="5">
        <f t="shared" si="16"/>
        <v>0</v>
      </c>
      <c r="H74" s="5">
        <f t="shared" si="16"/>
        <v>0</v>
      </c>
      <c r="I74" s="5">
        <f t="shared" si="16"/>
        <v>0</v>
      </c>
      <c r="J74" s="5"/>
      <c r="K74" s="5">
        <f>SUM(C74:J74)</f>
        <v>1244883</v>
      </c>
    </row>
    <row r="75" spans="1:11" x14ac:dyDescent="0.25">
      <c r="A75" s="3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s="3" t="s">
        <v>53</v>
      </c>
      <c r="C76" s="4"/>
      <c r="D76" s="4"/>
      <c r="E76" s="4"/>
      <c r="F76" s="4"/>
      <c r="G76" s="4"/>
      <c r="H76" s="4"/>
      <c r="I76" s="4"/>
      <c r="J76" s="4"/>
      <c r="K76" s="4">
        <f>SUM(C76:J76)</f>
        <v>0</v>
      </c>
    </row>
    <row r="77" spans="1:11" x14ac:dyDescent="0.25">
      <c r="A77" s="3" t="s">
        <v>54</v>
      </c>
      <c r="C77" s="4">
        <f t="shared" ref="C77:I77" si="17">IF((C$73-C$74)&lt;=0,(C$73-C$74),0)</f>
        <v>0</v>
      </c>
      <c r="D77" s="4"/>
      <c r="E77" s="4">
        <f t="shared" si="17"/>
        <v>0</v>
      </c>
      <c r="F77" s="4">
        <f t="shared" si="17"/>
        <v>0</v>
      </c>
      <c r="G77" s="4">
        <f t="shared" si="17"/>
        <v>0</v>
      </c>
      <c r="H77" s="4">
        <f t="shared" si="17"/>
        <v>0</v>
      </c>
      <c r="I77" s="4">
        <f t="shared" si="17"/>
        <v>0</v>
      </c>
      <c r="J77" s="4"/>
      <c r="K77" s="4">
        <f>SUM(C77:J77)</f>
        <v>0</v>
      </c>
    </row>
    <row r="78" spans="1:11" x14ac:dyDescent="0.25">
      <c r="A78" s="3" t="s">
        <v>55</v>
      </c>
      <c r="C78" s="5">
        <f t="shared" ref="C78:I78" si="18">IF((C$73-C$74)&gt;=0,(C$73-C$74),0)</f>
        <v>543623</v>
      </c>
      <c r="D78" s="5"/>
      <c r="E78" s="5">
        <f t="shared" si="18"/>
        <v>0</v>
      </c>
      <c r="F78" s="5">
        <f t="shared" si="18"/>
        <v>0</v>
      </c>
      <c r="G78" s="5">
        <f t="shared" si="18"/>
        <v>0</v>
      </c>
      <c r="H78" s="5">
        <f t="shared" si="18"/>
        <v>0</v>
      </c>
      <c r="I78" s="5">
        <f t="shared" si="18"/>
        <v>0</v>
      </c>
      <c r="J78" s="5"/>
      <c r="K78" s="5">
        <f>SUM(C78:J78)</f>
        <v>543623</v>
      </c>
    </row>
    <row r="79" spans="1:11" ht="13.8" thickBot="1" x14ac:dyDescent="0.3">
      <c r="A79" s="3" t="s">
        <v>56</v>
      </c>
      <c r="C79" s="7">
        <f>SUM(C76:C78)</f>
        <v>543623</v>
      </c>
      <c r="D79" s="7"/>
      <c r="E79" s="7">
        <f>SUM(E76:E78)+C79</f>
        <v>543623</v>
      </c>
      <c r="F79" s="7">
        <f>SUM(F76:F78)+E79</f>
        <v>543623</v>
      </c>
      <c r="G79" s="7">
        <f>SUM(G76:G78)+F79</f>
        <v>543623</v>
      </c>
      <c r="H79" s="7">
        <f>SUM(H76:H78)+G79</f>
        <v>543623</v>
      </c>
      <c r="I79" s="7">
        <f>SUM(I76:I78)+H79</f>
        <v>543623</v>
      </c>
      <c r="J79" s="7"/>
      <c r="K79" s="7">
        <f>SUM(K76:K78)</f>
        <v>543623</v>
      </c>
    </row>
    <row r="80" spans="1:11" ht="13.8" thickTop="1" x14ac:dyDescent="0.25">
      <c r="C80" s="4"/>
      <c r="D80" s="4"/>
      <c r="E80" s="4"/>
      <c r="F80" s="4"/>
      <c r="G80" s="4"/>
      <c r="H80" s="4"/>
      <c r="I80" s="4"/>
      <c r="J80" s="4"/>
    </row>
    <row r="81" spans="3:10" x14ac:dyDescent="0.25">
      <c r="C81" s="4"/>
      <c r="D81" s="4"/>
      <c r="E81" s="4"/>
      <c r="F81" s="4"/>
      <c r="G81" s="4"/>
      <c r="H81" s="4"/>
      <c r="I81" s="4"/>
      <c r="J81" s="4"/>
    </row>
    <row r="82" spans="3:10" x14ac:dyDescent="0.25">
      <c r="C82" s="4"/>
      <c r="D82" s="4"/>
      <c r="E82" s="4"/>
      <c r="F82" s="4"/>
      <c r="G82" s="4"/>
      <c r="H82" s="4"/>
      <c r="I82" s="4"/>
      <c r="J82" s="4"/>
    </row>
    <row r="83" spans="3:10" x14ac:dyDescent="0.25">
      <c r="C83" s="4"/>
      <c r="D83" s="4"/>
      <c r="E83" s="4"/>
      <c r="F83" s="4"/>
      <c r="G83" s="4"/>
      <c r="H83" s="4"/>
      <c r="I83" s="4"/>
      <c r="J83" s="4"/>
    </row>
    <row r="84" spans="3:10" x14ac:dyDescent="0.25">
      <c r="C84" s="4"/>
      <c r="D84" s="4"/>
      <c r="E84" s="4"/>
      <c r="F84" s="4"/>
      <c r="G84" s="4"/>
      <c r="H84" s="4"/>
      <c r="I84" s="4"/>
      <c r="J84" s="4"/>
    </row>
    <row r="85" spans="3:10" x14ac:dyDescent="0.25">
      <c r="C85" s="4"/>
      <c r="D85" s="4"/>
      <c r="E85" s="4"/>
      <c r="F85" s="4"/>
      <c r="G85" s="4"/>
      <c r="H85" s="4"/>
      <c r="I85" s="4"/>
      <c r="J85" s="4"/>
    </row>
    <row r="86" spans="3:10" x14ac:dyDescent="0.25">
      <c r="C86" s="4"/>
      <c r="D86" s="4"/>
      <c r="E86" s="4"/>
      <c r="F86" s="4"/>
      <c r="G86" s="4"/>
      <c r="H86" s="4"/>
      <c r="I86" s="4"/>
      <c r="J86" s="4"/>
    </row>
    <row r="87" spans="3:10" x14ac:dyDescent="0.25">
      <c r="C87" s="4"/>
      <c r="D87" s="4"/>
      <c r="E87" s="4"/>
      <c r="F87" s="4"/>
      <c r="G87" s="4"/>
      <c r="H87" s="4"/>
      <c r="I87" s="4"/>
      <c r="J87" s="4"/>
    </row>
    <row r="88" spans="3:10" x14ac:dyDescent="0.25">
      <c r="C88" s="4"/>
      <c r="D88" s="4"/>
      <c r="E88" s="4"/>
      <c r="F88" s="4"/>
      <c r="G88" s="4"/>
      <c r="H88" s="4"/>
      <c r="I88" s="4"/>
      <c r="J88" s="4"/>
    </row>
    <row r="89" spans="3:10" x14ac:dyDescent="0.25">
      <c r="C89" s="4"/>
      <c r="D89" s="4"/>
      <c r="E89" s="4"/>
      <c r="F89" s="4"/>
      <c r="G89" s="4"/>
      <c r="H89" s="4"/>
      <c r="I89" s="4"/>
      <c r="J89" s="4"/>
    </row>
    <row r="90" spans="3:10" x14ac:dyDescent="0.25">
      <c r="C90" s="4"/>
      <c r="D90" s="4"/>
      <c r="E90" s="4"/>
      <c r="F90" s="4"/>
      <c r="G90" s="4"/>
      <c r="H90" s="4"/>
      <c r="I90" s="4"/>
      <c r="J90" s="4"/>
    </row>
    <row r="91" spans="3:10" x14ac:dyDescent="0.25">
      <c r="C91" s="4"/>
      <c r="D91" s="4"/>
      <c r="E91" s="4"/>
      <c r="F91" s="4"/>
      <c r="G91" s="4"/>
      <c r="H91" s="4"/>
      <c r="I91" s="4"/>
      <c r="J91" s="4"/>
    </row>
    <row r="92" spans="3:10" x14ac:dyDescent="0.25">
      <c r="C92" s="4"/>
      <c r="D92" s="4"/>
      <c r="E92" s="4"/>
      <c r="F92" s="4"/>
      <c r="G92" s="4"/>
      <c r="H92" s="4"/>
      <c r="I92" s="4"/>
      <c r="J92" s="4"/>
    </row>
    <row r="93" spans="3:10" x14ac:dyDescent="0.25">
      <c r="C93" s="4"/>
      <c r="D93" s="4"/>
      <c r="E93" s="4"/>
      <c r="F93" s="4"/>
      <c r="G93" s="4"/>
      <c r="H93" s="4"/>
      <c r="I93" s="4"/>
      <c r="J93" s="4"/>
    </row>
    <row r="94" spans="3:10" x14ac:dyDescent="0.25">
      <c r="C94" s="4"/>
      <c r="D94" s="4"/>
      <c r="E94" s="4"/>
      <c r="F94" s="4"/>
      <c r="G94" s="4"/>
      <c r="H94" s="4"/>
      <c r="I94" s="4"/>
      <c r="J94" s="4"/>
    </row>
    <row r="95" spans="3:10" x14ac:dyDescent="0.25">
      <c r="C95" s="4"/>
      <c r="D95" s="4"/>
      <c r="E95" s="4"/>
      <c r="F95" s="4"/>
      <c r="G95" s="4"/>
      <c r="H95" s="4"/>
      <c r="I95" s="4"/>
      <c r="J95" s="4"/>
    </row>
    <row r="96" spans="3:10" x14ac:dyDescent="0.25">
      <c r="C96" s="4"/>
      <c r="D96" s="4"/>
      <c r="E96" s="4"/>
      <c r="F96" s="4"/>
      <c r="G96" s="4"/>
      <c r="H96" s="4"/>
      <c r="I96" s="4"/>
      <c r="J96" s="4"/>
    </row>
    <row r="97" spans="3:10" x14ac:dyDescent="0.25">
      <c r="C97" s="4"/>
      <c r="D97" s="4"/>
      <c r="E97" s="4"/>
      <c r="F97" s="4"/>
      <c r="G97" s="4"/>
      <c r="H97" s="4"/>
      <c r="I97" s="4"/>
      <c r="J97" s="4"/>
    </row>
    <row r="98" spans="3:10" x14ac:dyDescent="0.25">
      <c r="C98" s="4"/>
      <c r="D98" s="4"/>
      <c r="E98" s="4"/>
      <c r="F98" s="4"/>
      <c r="G98" s="4"/>
      <c r="H98" s="4"/>
      <c r="I98" s="4"/>
      <c r="J98" s="4"/>
    </row>
    <row r="99" spans="3:10" x14ac:dyDescent="0.25">
      <c r="C99" s="4"/>
      <c r="D99" s="4"/>
      <c r="E99" s="4"/>
      <c r="F99" s="4"/>
      <c r="G99" s="4"/>
      <c r="H99" s="4"/>
      <c r="I99" s="4"/>
      <c r="J99" s="4"/>
    </row>
    <row r="100" spans="3:10" x14ac:dyDescent="0.25">
      <c r="C100" s="4"/>
      <c r="D100" s="4"/>
      <c r="E100" s="4"/>
      <c r="F100" s="4"/>
      <c r="G100" s="4"/>
      <c r="H100" s="4"/>
      <c r="I100" s="4"/>
      <c r="J100" s="4"/>
    </row>
    <row r="101" spans="3:10" x14ac:dyDescent="0.25">
      <c r="C101" s="4"/>
      <c r="D101" s="4"/>
      <c r="E101" s="4"/>
      <c r="F101" s="4"/>
      <c r="G101" s="4"/>
      <c r="H101" s="4"/>
      <c r="I101" s="4"/>
      <c r="J101" s="4"/>
    </row>
    <row r="102" spans="3:10" x14ac:dyDescent="0.25">
      <c r="C102" s="4"/>
      <c r="D102" s="4"/>
      <c r="E102" s="4"/>
      <c r="F102" s="4"/>
      <c r="G102" s="4"/>
      <c r="H102" s="4"/>
      <c r="I102" s="4"/>
      <c r="J102" s="4"/>
    </row>
    <row r="103" spans="3:10" x14ac:dyDescent="0.25">
      <c r="C103" s="4"/>
      <c r="D103" s="4"/>
      <c r="E103" s="4"/>
      <c r="F103" s="4"/>
      <c r="G103" s="4"/>
      <c r="H103" s="4"/>
      <c r="I103" s="4"/>
      <c r="J103" s="4"/>
    </row>
    <row r="104" spans="3:10" x14ac:dyDescent="0.25">
      <c r="C104" s="4"/>
      <c r="D104" s="4"/>
      <c r="E104" s="4"/>
      <c r="F104" s="4"/>
      <c r="G104" s="4"/>
      <c r="H104" s="4"/>
      <c r="I104" s="4"/>
      <c r="J104" s="4"/>
    </row>
    <row r="105" spans="3:10" x14ac:dyDescent="0.25">
      <c r="C105" s="4"/>
      <c r="D105" s="4"/>
      <c r="E105" s="4"/>
      <c r="F105" s="4"/>
      <c r="G105" s="4"/>
      <c r="H105" s="4"/>
      <c r="I105" s="4"/>
      <c r="J105" s="4"/>
    </row>
    <row r="106" spans="3:10" x14ac:dyDescent="0.25">
      <c r="C106" s="4"/>
      <c r="D106" s="4"/>
      <c r="E106" s="4"/>
      <c r="F106" s="4"/>
      <c r="G106" s="4"/>
      <c r="H106" s="4"/>
      <c r="I106" s="4"/>
      <c r="J106" s="4"/>
    </row>
    <row r="107" spans="3:10" x14ac:dyDescent="0.25">
      <c r="C107" s="4"/>
      <c r="D107" s="4"/>
      <c r="E107" s="4"/>
      <c r="F107" s="4"/>
      <c r="G107" s="4"/>
      <c r="H107" s="4"/>
      <c r="I107" s="4"/>
      <c r="J107" s="4"/>
    </row>
    <row r="108" spans="3:10" x14ac:dyDescent="0.25">
      <c r="C108" s="4"/>
      <c r="D108" s="4"/>
      <c r="E108" s="4"/>
      <c r="F108" s="4"/>
      <c r="G108" s="4"/>
      <c r="H108" s="4"/>
      <c r="I108" s="4"/>
      <c r="J108" s="4"/>
    </row>
    <row r="109" spans="3:10" x14ac:dyDescent="0.25">
      <c r="C109" s="4"/>
      <c r="D109" s="4"/>
      <c r="E109" s="4"/>
      <c r="F109" s="4"/>
      <c r="G109" s="4"/>
      <c r="H109" s="4"/>
      <c r="I109" s="4"/>
      <c r="J109" s="4"/>
    </row>
    <row r="110" spans="3:10" x14ac:dyDescent="0.25">
      <c r="C110" s="4"/>
      <c r="D110" s="4"/>
      <c r="E110" s="4"/>
      <c r="F110" s="4"/>
      <c r="G110" s="4"/>
      <c r="H110" s="4"/>
      <c r="I110" s="4"/>
      <c r="J110" s="4"/>
    </row>
    <row r="111" spans="3:10" x14ac:dyDescent="0.25">
      <c r="C111" s="4"/>
      <c r="D111" s="4"/>
      <c r="E111" s="4"/>
      <c r="F111" s="4"/>
      <c r="G111" s="4"/>
      <c r="H111" s="4"/>
      <c r="I111" s="4"/>
      <c r="J111" s="4"/>
    </row>
    <row r="112" spans="3:10" x14ac:dyDescent="0.25">
      <c r="C112" s="4"/>
      <c r="D112" s="4"/>
      <c r="E112" s="4"/>
      <c r="F112" s="4"/>
      <c r="G112" s="4"/>
      <c r="H112" s="4"/>
      <c r="I112" s="4"/>
      <c r="J112" s="4"/>
    </row>
    <row r="113" spans="3:10" x14ac:dyDescent="0.25">
      <c r="C113" s="4"/>
      <c r="D113" s="4"/>
      <c r="E113" s="4"/>
      <c r="F113" s="4"/>
      <c r="G113" s="4"/>
      <c r="H113" s="4"/>
      <c r="I113" s="4"/>
      <c r="J113" s="4"/>
    </row>
    <row r="114" spans="3:10" x14ac:dyDescent="0.25">
      <c r="C114" s="4"/>
      <c r="D114" s="4"/>
      <c r="E114" s="4"/>
      <c r="F114" s="4"/>
      <c r="G114" s="4"/>
      <c r="H114" s="4"/>
      <c r="I114" s="4"/>
      <c r="J114" s="4"/>
    </row>
    <row r="115" spans="3:10" x14ac:dyDescent="0.25">
      <c r="C115" s="4"/>
      <c r="D115" s="4"/>
      <c r="E115" s="4"/>
      <c r="F115" s="4"/>
      <c r="G115" s="4"/>
      <c r="H115" s="4"/>
      <c r="I115" s="4"/>
      <c r="J115" s="4"/>
    </row>
    <row r="116" spans="3:10" x14ac:dyDescent="0.25">
      <c r="C116" s="4"/>
      <c r="D116" s="4"/>
      <c r="E116" s="4"/>
      <c r="F116" s="4"/>
      <c r="G116" s="4"/>
      <c r="H116" s="4"/>
      <c r="I116" s="4"/>
      <c r="J116" s="4"/>
    </row>
    <row r="117" spans="3:10" x14ac:dyDescent="0.25">
      <c r="C117" s="4"/>
      <c r="D117" s="4"/>
      <c r="E117" s="4"/>
      <c r="F117" s="4"/>
      <c r="G117" s="4"/>
      <c r="H117" s="4"/>
      <c r="I117" s="4"/>
      <c r="J117" s="4"/>
    </row>
    <row r="118" spans="3:10" x14ac:dyDescent="0.25">
      <c r="C118" s="4"/>
      <c r="D118" s="4"/>
      <c r="E118" s="4"/>
      <c r="F118" s="4"/>
      <c r="G118" s="4"/>
      <c r="H118" s="4"/>
      <c r="I118" s="4"/>
      <c r="J118" s="4"/>
    </row>
    <row r="119" spans="3:10" x14ac:dyDescent="0.25">
      <c r="C119" s="4"/>
      <c r="D119" s="4"/>
      <c r="E119" s="4"/>
      <c r="F119" s="4"/>
      <c r="G119" s="4"/>
      <c r="H119" s="4"/>
      <c r="I119" s="4"/>
      <c r="J119" s="4"/>
    </row>
    <row r="120" spans="3:10" x14ac:dyDescent="0.25">
      <c r="C120" s="4"/>
      <c r="D120" s="4"/>
      <c r="E120" s="4"/>
      <c r="F120" s="4"/>
      <c r="G120" s="4"/>
      <c r="H120" s="4"/>
      <c r="I120" s="4"/>
      <c r="J120" s="4"/>
    </row>
    <row r="121" spans="3:10" x14ac:dyDescent="0.25">
      <c r="C121" s="4"/>
      <c r="D121" s="4"/>
      <c r="E121" s="4"/>
      <c r="F121" s="4"/>
      <c r="G121" s="4"/>
      <c r="H121" s="4"/>
      <c r="I121" s="4"/>
      <c r="J121" s="4"/>
    </row>
    <row r="122" spans="3:10" x14ac:dyDescent="0.25">
      <c r="C122" s="4"/>
      <c r="D122" s="4"/>
      <c r="E122" s="4"/>
      <c r="F122" s="4"/>
      <c r="G122" s="4"/>
      <c r="H122" s="4"/>
      <c r="I122" s="4"/>
      <c r="J122" s="4"/>
    </row>
    <row r="123" spans="3:10" x14ac:dyDescent="0.25">
      <c r="C123" s="4"/>
      <c r="D123" s="4"/>
      <c r="E123" s="4"/>
      <c r="F123" s="4"/>
      <c r="G123" s="4"/>
      <c r="H123" s="4"/>
      <c r="I123" s="4"/>
      <c r="J123" s="4"/>
    </row>
    <row r="124" spans="3:10" x14ac:dyDescent="0.25">
      <c r="C124" s="4"/>
      <c r="D124" s="4"/>
      <c r="E124" s="4"/>
      <c r="F124" s="4"/>
      <c r="G124" s="4"/>
      <c r="H124" s="4"/>
      <c r="I124" s="4"/>
      <c r="J124" s="4"/>
    </row>
    <row r="125" spans="3:10" x14ac:dyDescent="0.25">
      <c r="C125" s="4"/>
      <c r="D125" s="4"/>
      <c r="E125" s="4"/>
      <c r="F125" s="4"/>
      <c r="G125" s="4"/>
      <c r="H125" s="4"/>
      <c r="I125" s="4"/>
      <c r="J125" s="4"/>
    </row>
    <row r="126" spans="3:10" x14ac:dyDescent="0.25">
      <c r="C126" s="4"/>
      <c r="D126" s="4"/>
      <c r="E126" s="4"/>
      <c r="F126" s="4"/>
      <c r="G126" s="4"/>
      <c r="H126" s="4"/>
      <c r="I126" s="4"/>
      <c r="J126" s="4"/>
    </row>
    <row r="127" spans="3:10" x14ac:dyDescent="0.25">
      <c r="C127" s="4"/>
      <c r="D127" s="4"/>
      <c r="E127" s="4"/>
      <c r="F127" s="4"/>
      <c r="G127" s="4"/>
      <c r="H127" s="4"/>
      <c r="I127" s="4"/>
      <c r="J127" s="4"/>
    </row>
    <row r="128" spans="3:10" x14ac:dyDescent="0.25">
      <c r="C128" s="4"/>
      <c r="D128" s="4"/>
      <c r="E128" s="4"/>
      <c r="F128" s="4"/>
      <c r="G128" s="4"/>
      <c r="H128" s="4"/>
      <c r="I128" s="4"/>
      <c r="J128" s="4"/>
    </row>
    <row r="129" spans="3:10" x14ac:dyDescent="0.25">
      <c r="C129" s="4"/>
      <c r="D129" s="4"/>
      <c r="E129" s="4"/>
      <c r="F129" s="4"/>
      <c r="G129" s="4"/>
      <c r="H129" s="4"/>
      <c r="I129" s="4"/>
      <c r="J129" s="4"/>
    </row>
    <row r="130" spans="3:10" x14ac:dyDescent="0.25">
      <c r="C130" s="4"/>
      <c r="D130" s="4"/>
      <c r="E130" s="4"/>
      <c r="F130" s="4"/>
      <c r="G130" s="4"/>
      <c r="H130" s="4"/>
      <c r="I130" s="4"/>
      <c r="J130" s="4"/>
    </row>
    <row r="131" spans="3:10" x14ac:dyDescent="0.25">
      <c r="C131" s="4"/>
      <c r="D131" s="4"/>
      <c r="E131" s="4"/>
      <c r="F131" s="4"/>
      <c r="G131" s="4"/>
      <c r="H131" s="4"/>
      <c r="I131" s="4"/>
      <c r="J131" s="4"/>
    </row>
    <row r="132" spans="3:10" x14ac:dyDescent="0.25">
      <c r="C132" s="4"/>
      <c r="D132" s="4"/>
      <c r="E132" s="4"/>
      <c r="F132" s="4"/>
      <c r="G132" s="4"/>
      <c r="H132" s="4"/>
      <c r="I132" s="4"/>
      <c r="J132" s="4"/>
    </row>
    <row r="133" spans="3:10" x14ac:dyDescent="0.25">
      <c r="C133" s="4"/>
      <c r="D133" s="4"/>
      <c r="E133" s="4"/>
      <c r="F133" s="4"/>
      <c r="G133" s="4"/>
      <c r="H133" s="4"/>
      <c r="I133" s="4"/>
      <c r="J133" s="4"/>
    </row>
    <row r="134" spans="3:10" x14ac:dyDescent="0.25">
      <c r="C134" s="4"/>
      <c r="D134" s="4"/>
      <c r="E134" s="4"/>
      <c r="F134" s="4"/>
      <c r="G134" s="4"/>
      <c r="H134" s="4"/>
      <c r="I134" s="4"/>
      <c r="J134" s="4"/>
    </row>
    <row r="135" spans="3:10" x14ac:dyDescent="0.25">
      <c r="C135" s="4"/>
      <c r="D135" s="4"/>
      <c r="E135" s="4"/>
      <c r="F135" s="4"/>
      <c r="G135" s="4"/>
      <c r="H135" s="4"/>
      <c r="I135" s="4"/>
      <c r="J135" s="4"/>
    </row>
    <row r="136" spans="3:10" x14ac:dyDescent="0.25">
      <c r="C136" s="4"/>
      <c r="D136" s="4"/>
      <c r="E136" s="4"/>
      <c r="F136" s="4"/>
      <c r="G136" s="4"/>
      <c r="H136" s="4"/>
      <c r="I136" s="4"/>
      <c r="J136" s="4"/>
    </row>
    <row r="137" spans="3:10" x14ac:dyDescent="0.25">
      <c r="C137" s="4"/>
      <c r="D137" s="4"/>
      <c r="E137" s="4"/>
      <c r="F137" s="4"/>
      <c r="G137" s="4"/>
      <c r="H137" s="4"/>
      <c r="I137" s="4"/>
      <c r="J137" s="4"/>
    </row>
    <row r="138" spans="3:10" x14ac:dyDescent="0.25">
      <c r="C138" s="4"/>
      <c r="D138" s="4"/>
      <c r="E138" s="4"/>
      <c r="F138" s="4"/>
      <c r="G138" s="4"/>
      <c r="H138" s="4"/>
      <c r="I138" s="4"/>
      <c r="J138" s="4"/>
    </row>
    <row r="139" spans="3:10" x14ac:dyDescent="0.25">
      <c r="C139" s="4"/>
      <c r="D139" s="4"/>
      <c r="E139" s="4"/>
      <c r="F139" s="4"/>
      <c r="G139" s="4"/>
      <c r="H139" s="4"/>
      <c r="I139" s="4"/>
      <c r="J139" s="4"/>
    </row>
    <row r="140" spans="3:10" x14ac:dyDescent="0.25">
      <c r="C140" s="4"/>
      <c r="D140" s="4"/>
      <c r="E140" s="4"/>
      <c r="F140" s="4"/>
      <c r="G140" s="4"/>
      <c r="H140" s="4"/>
      <c r="I140" s="4"/>
      <c r="J140" s="4"/>
    </row>
    <row r="141" spans="3:10" x14ac:dyDescent="0.25">
      <c r="C141" s="4"/>
      <c r="D141" s="4"/>
      <c r="E141" s="4"/>
      <c r="F141" s="4"/>
      <c r="G141" s="4"/>
      <c r="H141" s="4"/>
      <c r="I141" s="4"/>
      <c r="J141" s="4"/>
    </row>
    <row r="142" spans="3:10" x14ac:dyDescent="0.25">
      <c r="C142" s="4"/>
      <c r="D142" s="4"/>
      <c r="E142" s="4"/>
      <c r="F142" s="4"/>
      <c r="G142" s="4"/>
      <c r="H142" s="4"/>
      <c r="I142" s="4"/>
      <c r="J142" s="4"/>
    </row>
    <row r="143" spans="3:10" x14ac:dyDescent="0.25">
      <c r="C143" s="4"/>
      <c r="D143" s="4"/>
      <c r="E143" s="4"/>
      <c r="F143" s="4"/>
      <c r="G143" s="4"/>
      <c r="H143" s="4"/>
      <c r="I143" s="4"/>
      <c r="J143" s="4"/>
    </row>
    <row r="144" spans="3:10" x14ac:dyDescent="0.25">
      <c r="C144" s="4"/>
      <c r="D144" s="4"/>
      <c r="E144" s="4"/>
      <c r="F144" s="4"/>
      <c r="G144" s="4"/>
      <c r="H144" s="4"/>
      <c r="I144" s="4"/>
      <c r="J144" s="4"/>
    </row>
    <row r="145" spans="3:10" x14ac:dyDescent="0.25">
      <c r="C145" s="4"/>
      <c r="D145" s="4"/>
      <c r="E145" s="4"/>
      <c r="F145" s="4"/>
      <c r="G145" s="4"/>
      <c r="H145" s="4"/>
      <c r="I145" s="4"/>
      <c r="J145" s="4"/>
    </row>
    <row r="146" spans="3:10" x14ac:dyDescent="0.25">
      <c r="C146" s="4"/>
      <c r="D146" s="4"/>
      <c r="E146" s="4"/>
      <c r="F146" s="4"/>
      <c r="G146" s="4"/>
      <c r="H146" s="4"/>
      <c r="I146" s="4"/>
      <c r="J146" s="4"/>
    </row>
    <row r="147" spans="3:10" x14ac:dyDescent="0.25">
      <c r="C147" s="4"/>
      <c r="D147" s="4"/>
      <c r="E147" s="4"/>
      <c r="F147" s="4"/>
      <c r="G147" s="4"/>
      <c r="H147" s="4"/>
      <c r="I147" s="4"/>
      <c r="J147" s="4"/>
    </row>
    <row r="148" spans="3:10" x14ac:dyDescent="0.25">
      <c r="C148" s="4"/>
      <c r="D148" s="4"/>
      <c r="E148" s="4"/>
      <c r="F148" s="4"/>
      <c r="G148" s="4"/>
      <c r="H148" s="4"/>
      <c r="I148" s="4"/>
      <c r="J148" s="4"/>
    </row>
    <row r="149" spans="3:10" x14ac:dyDescent="0.25">
      <c r="C149" s="4"/>
      <c r="D149" s="4"/>
      <c r="E149" s="4"/>
      <c r="F149" s="4"/>
      <c r="G149" s="4"/>
      <c r="H149" s="4"/>
      <c r="I149" s="4"/>
      <c r="J149" s="4"/>
    </row>
    <row r="150" spans="3:10" x14ac:dyDescent="0.25">
      <c r="C150" s="4"/>
      <c r="D150" s="4"/>
      <c r="E150" s="4"/>
      <c r="F150" s="4"/>
      <c r="G150" s="4"/>
      <c r="H150" s="4"/>
      <c r="I150" s="4"/>
      <c r="J150" s="4"/>
    </row>
  </sheetData>
  <phoneticPr fontId="4" type="noConversion"/>
  <pageMargins left="0.5" right="0" top="0.25" bottom="0.25" header="0.5" footer="0.5"/>
  <pageSetup scale="94" orientation="landscape" horizontalDpi="4294967292" verticalDpi="4294967292" r:id="rId1"/>
  <headerFooter alignWithMargins="0">
    <oddHeader>&amp;RAttachment A
Page 1 of 1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1001_302</vt:lpstr>
      <vt:lpstr>'1001_302'!Print_Area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Cobb, John H</dc:creator>
  <cp:lastModifiedBy>Havlíček Jan</cp:lastModifiedBy>
  <cp:lastPrinted>2001-08-24T18:17:46Z</cp:lastPrinted>
  <dcterms:created xsi:type="dcterms:W3CDTF">1998-11-12T16:38:14Z</dcterms:created>
  <dcterms:modified xsi:type="dcterms:W3CDTF">2023-09-10T11:05:41Z</dcterms:modified>
</cp:coreProperties>
</file>