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3012"/>
  </bookViews>
  <sheets>
    <sheet name="Galena-Belleville Split" sheetId="2" r:id="rId1"/>
    <sheet name="Galena East Contracts" sheetId="1" r:id="rId2"/>
    <sheet name="Belleville East Contracts" sheetId="3" r:id="rId3"/>
  </sheets>
  <calcPr calcId="92512"/>
</workbook>
</file>

<file path=xl/calcChain.xml><?xml version="1.0" encoding="utf-8"?>
<calcChain xmlns="http://schemas.openxmlformats.org/spreadsheetml/2006/main">
  <c r="F4" i="1" l="1"/>
  <c r="G4" i="1"/>
  <c r="F7" i="1"/>
  <c r="G7" i="1"/>
  <c r="F9" i="1"/>
  <c r="G9" i="1"/>
  <c r="F14" i="1"/>
  <c r="G14" i="1"/>
  <c r="F16" i="1"/>
  <c r="G16" i="1"/>
  <c r="F19" i="1"/>
  <c r="G19" i="1"/>
  <c r="F22" i="1"/>
  <c r="G22" i="1"/>
  <c r="F24" i="1"/>
  <c r="G24" i="1"/>
  <c r="F26" i="1"/>
  <c r="G26" i="1"/>
  <c r="F29" i="1"/>
  <c r="G29" i="1"/>
  <c r="F37" i="1"/>
  <c r="G37" i="1"/>
  <c r="F66" i="1"/>
  <c r="G66" i="1"/>
  <c r="F183" i="1"/>
  <c r="G183" i="1"/>
  <c r="F204" i="1"/>
  <c r="G204" i="1"/>
  <c r="F205" i="1"/>
  <c r="G205" i="1"/>
  <c r="G2" i="2"/>
  <c r="H2" i="2"/>
  <c r="J2" i="2"/>
  <c r="G3" i="2"/>
  <c r="H3" i="2"/>
  <c r="J3" i="2"/>
  <c r="F4" i="2"/>
  <c r="G4" i="2"/>
  <c r="H4" i="2"/>
  <c r="J4" i="2"/>
  <c r="G5" i="2"/>
  <c r="H5" i="2"/>
  <c r="J5" i="2"/>
  <c r="G6" i="2"/>
  <c r="H6" i="2"/>
  <c r="J6" i="2"/>
  <c r="F7" i="2"/>
  <c r="G7" i="2"/>
  <c r="H7" i="2"/>
  <c r="J7" i="2"/>
  <c r="G8" i="2"/>
  <c r="H8" i="2"/>
  <c r="J8" i="2"/>
  <c r="F9" i="2"/>
  <c r="G9" i="2"/>
  <c r="H9" i="2"/>
  <c r="J9" i="2"/>
  <c r="H10" i="2"/>
  <c r="J10" i="2"/>
  <c r="G11" i="2"/>
  <c r="H11" i="2"/>
  <c r="J11" i="2"/>
  <c r="G12" i="2"/>
  <c r="H12" i="2"/>
  <c r="J12" i="2"/>
  <c r="H13" i="2"/>
  <c r="J13" i="2"/>
  <c r="F14" i="2"/>
  <c r="G14" i="2"/>
  <c r="H14" i="2"/>
  <c r="J14" i="2"/>
  <c r="G15" i="2"/>
  <c r="H15" i="2"/>
  <c r="J15" i="2"/>
  <c r="F16" i="2"/>
  <c r="G16" i="2"/>
  <c r="H16" i="2"/>
  <c r="J16" i="2"/>
  <c r="G17" i="2"/>
  <c r="H17" i="2"/>
  <c r="J17" i="2"/>
  <c r="G18" i="2"/>
  <c r="H18" i="2"/>
  <c r="J18" i="2"/>
  <c r="F19" i="2"/>
  <c r="G19" i="2"/>
  <c r="H19" i="2"/>
  <c r="J19" i="2"/>
  <c r="G20" i="2"/>
  <c r="H20" i="2"/>
  <c r="J20" i="2"/>
  <c r="G21" i="2"/>
  <c r="H21" i="2"/>
  <c r="J21" i="2"/>
  <c r="F22" i="2"/>
  <c r="G22" i="2"/>
  <c r="H22" i="2"/>
  <c r="J22" i="2"/>
  <c r="G23" i="2"/>
  <c r="H23" i="2"/>
  <c r="J23" i="2"/>
  <c r="F24" i="2"/>
  <c r="G24" i="2"/>
  <c r="H24" i="2"/>
  <c r="J24" i="2"/>
  <c r="G25" i="2"/>
  <c r="H25" i="2"/>
  <c r="J25" i="2"/>
  <c r="F26" i="2"/>
  <c r="G26" i="2"/>
  <c r="H26" i="2"/>
  <c r="J26" i="2"/>
  <c r="G27" i="2"/>
  <c r="H27" i="2"/>
  <c r="J27" i="2"/>
  <c r="G28" i="2"/>
  <c r="H28" i="2"/>
  <c r="J28" i="2"/>
  <c r="F29" i="2"/>
  <c r="G29" i="2"/>
  <c r="H29" i="2"/>
  <c r="J29" i="2"/>
  <c r="G30" i="2"/>
  <c r="H30" i="2"/>
  <c r="J30" i="2"/>
  <c r="G31" i="2"/>
  <c r="H31" i="2"/>
  <c r="J31" i="2"/>
  <c r="G32" i="2"/>
  <c r="H32" i="2"/>
  <c r="J32" i="2"/>
  <c r="G33" i="2"/>
  <c r="H33" i="2"/>
  <c r="J33" i="2"/>
  <c r="G34" i="2"/>
  <c r="H34" i="2"/>
  <c r="J34" i="2"/>
  <c r="G35" i="2"/>
  <c r="H35" i="2"/>
  <c r="J35" i="2"/>
  <c r="G36" i="2"/>
  <c r="H36" i="2"/>
  <c r="J36" i="2"/>
  <c r="F37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G60" i="2"/>
  <c r="H60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F66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G77" i="2"/>
  <c r="H77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G85" i="2"/>
  <c r="H85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G101" i="2"/>
  <c r="H101" i="2"/>
  <c r="J101" i="2"/>
  <c r="G102" i="2"/>
  <c r="H102" i="2"/>
  <c r="J102" i="2"/>
  <c r="G103" i="2"/>
  <c r="H103" i="2"/>
  <c r="J103" i="2"/>
  <c r="G104" i="2"/>
  <c r="H104" i="2"/>
  <c r="J104" i="2"/>
  <c r="G105" i="2"/>
  <c r="H105" i="2"/>
  <c r="J105" i="2"/>
  <c r="G106" i="2"/>
  <c r="H106" i="2"/>
  <c r="J106" i="2"/>
  <c r="G107" i="2"/>
  <c r="H107" i="2"/>
  <c r="J107" i="2"/>
  <c r="G108" i="2"/>
  <c r="H108" i="2"/>
  <c r="J108" i="2"/>
  <c r="G109" i="2"/>
  <c r="H109" i="2"/>
  <c r="J109" i="2"/>
  <c r="G110" i="2"/>
  <c r="H110" i="2"/>
  <c r="J110" i="2"/>
  <c r="G111" i="2"/>
  <c r="H111" i="2"/>
  <c r="J111" i="2"/>
  <c r="G112" i="2"/>
  <c r="H112" i="2"/>
  <c r="J112" i="2"/>
  <c r="G113" i="2"/>
  <c r="H113" i="2"/>
  <c r="J113" i="2"/>
  <c r="G114" i="2"/>
  <c r="H114" i="2"/>
  <c r="J114" i="2"/>
  <c r="G115" i="2"/>
  <c r="H115" i="2"/>
  <c r="J115" i="2"/>
  <c r="G116" i="2"/>
  <c r="H116" i="2"/>
  <c r="J116" i="2"/>
  <c r="G117" i="2"/>
  <c r="H117" i="2"/>
  <c r="J117" i="2"/>
  <c r="G118" i="2"/>
  <c r="H118" i="2"/>
  <c r="J118" i="2"/>
  <c r="G119" i="2"/>
  <c r="H119" i="2"/>
  <c r="J119" i="2"/>
  <c r="G120" i="2"/>
  <c r="H120" i="2"/>
  <c r="J120" i="2"/>
  <c r="G121" i="2"/>
  <c r="H121" i="2"/>
  <c r="J121" i="2"/>
  <c r="G122" i="2"/>
  <c r="H122" i="2"/>
  <c r="J122" i="2"/>
  <c r="G123" i="2"/>
  <c r="H123" i="2"/>
  <c r="J123" i="2"/>
  <c r="G124" i="2"/>
  <c r="H124" i="2"/>
  <c r="J124" i="2"/>
  <c r="G125" i="2"/>
  <c r="H125" i="2"/>
  <c r="J125" i="2"/>
  <c r="G126" i="2"/>
  <c r="H126" i="2"/>
  <c r="J126" i="2"/>
  <c r="G127" i="2"/>
  <c r="H127" i="2"/>
  <c r="J127" i="2"/>
  <c r="G128" i="2"/>
  <c r="H128" i="2"/>
  <c r="J128" i="2"/>
  <c r="G129" i="2"/>
  <c r="H129" i="2"/>
  <c r="J129" i="2"/>
  <c r="G130" i="2"/>
  <c r="H130" i="2"/>
  <c r="J130" i="2"/>
  <c r="G131" i="2"/>
  <c r="H131" i="2"/>
  <c r="J131" i="2"/>
  <c r="G132" i="2"/>
  <c r="H132" i="2"/>
  <c r="J132" i="2"/>
  <c r="G133" i="2"/>
  <c r="H133" i="2"/>
  <c r="J133" i="2"/>
  <c r="G134" i="2"/>
  <c r="H134" i="2"/>
  <c r="J134" i="2"/>
  <c r="G135" i="2"/>
  <c r="H135" i="2"/>
  <c r="J135" i="2"/>
  <c r="G136" i="2"/>
  <c r="H136" i="2"/>
  <c r="J136" i="2"/>
  <c r="G137" i="2"/>
  <c r="H137" i="2"/>
  <c r="J137" i="2"/>
  <c r="G138" i="2"/>
  <c r="H138" i="2"/>
  <c r="J138" i="2"/>
  <c r="G139" i="2"/>
  <c r="H139" i="2"/>
  <c r="J139" i="2"/>
  <c r="G140" i="2"/>
  <c r="H140" i="2"/>
  <c r="J140" i="2"/>
  <c r="G141" i="2"/>
  <c r="H141" i="2"/>
  <c r="J141" i="2"/>
  <c r="G142" i="2"/>
  <c r="H142" i="2"/>
  <c r="J142" i="2"/>
  <c r="G143" i="2"/>
  <c r="H143" i="2"/>
  <c r="J143" i="2"/>
  <c r="G144" i="2"/>
  <c r="H144" i="2"/>
  <c r="J144" i="2"/>
  <c r="G145" i="2"/>
  <c r="H145" i="2"/>
  <c r="J145" i="2"/>
  <c r="G146" i="2"/>
  <c r="H146" i="2"/>
  <c r="J146" i="2"/>
  <c r="G147" i="2"/>
  <c r="H147" i="2"/>
  <c r="J147" i="2"/>
  <c r="G148" i="2"/>
  <c r="H148" i="2"/>
  <c r="J148" i="2"/>
  <c r="G149" i="2"/>
  <c r="H149" i="2"/>
  <c r="J149" i="2"/>
  <c r="G150" i="2"/>
  <c r="H150" i="2"/>
  <c r="J150" i="2"/>
  <c r="G151" i="2"/>
  <c r="H151" i="2"/>
  <c r="J151" i="2"/>
  <c r="G152" i="2"/>
  <c r="H152" i="2"/>
  <c r="J152" i="2"/>
  <c r="G153" i="2"/>
  <c r="H153" i="2"/>
  <c r="J153" i="2"/>
  <c r="G154" i="2"/>
  <c r="H154" i="2"/>
  <c r="J154" i="2"/>
  <c r="G155" i="2"/>
  <c r="H155" i="2"/>
  <c r="J155" i="2"/>
  <c r="G156" i="2"/>
  <c r="H156" i="2"/>
  <c r="J156" i="2"/>
  <c r="G157" i="2"/>
  <c r="H157" i="2"/>
  <c r="J157" i="2"/>
  <c r="G158" i="2"/>
  <c r="H158" i="2"/>
  <c r="J158" i="2"/>
  <c r="G159" i="2"/>
  <c r="H159" i="2"/>
  <c r="J159" i="2"/>
  <c r="G160" i="2"/>
  <c r="H160" i="2"/>
  <c r="J160" i="2"/>
  <c r="G161" i="2"/>
  <c r="H161" i="2"/>
  <c r="J161" i="2"/>
  <c r="G162" i="2"/>
  <c r="H162" i="2"/>
  <c r="J162" i="2"/>
  <c r="G163" i="2"/>
  <c r="H163" i="2"/>
  <c r="J163" i="2"/>
  <c r="G164" i="2"/>
  <c r="H164" i="2"/>
  <c r="J164" i="2"/>
  <c r="G165" i="2"/>
  <c r="H165" i="2"/>
  <c r="J165" i="2"/>
  <c r="G166" i="2"/>
  <c r="H166" i="2"/>
  <c r="J166" i="2"/>
  <c r="G167" i="2"/>
  <c r="H167" i="2"/>
  <c r="J167" i="2"/>
  <c r="G168" i="2"/>
  <c r="H168" i="2"/>
  <c r="J168" i="2"/>
  <c r="G169" i="2"/>
  <c r="H169" i="2"/>
  <c r="J169" i="2"/>
  <c r="G170" i="2"/>
  <c r="H170" i="2"/>
  <c r="J170" i="2"/>
  <c r="G171" i="2"/>
  <c r="H171" i="2"/>
  <c r="J171" i="2"/>
  <c r="G172" i="2"/>
  <c r="H172" i="2"/>
  <c r="J172" i="2"/>
  <c r="G173" i="2"/>
  <c r="H173" i="2"/>
  <c r="J173" i="2"/>
  <c r="G174" i="2"/>
  <c r="H174" i="2"/>
  <c r="J174" i="2"/>
  <c r="G175" i="2"/>
  <c r="H175" i="2"/>
  <c r="J175" i="2"/>
  <c r="G176" i="2"/>
  <c r="H176" i="2"/>
  <c r="J176" i="2"/>
  <c r="G177" i="2"/>
  <c r="H177" i="2"/>
  <c r="J177" i="2"/>
  <c r="G178" i="2"/>
  <c r="H178" i="2"/>
  <c r="J178" i="2"/>
  <c r="G179" i="2"/>
  <c r="H179" i="2"/>
  <c r="J179" i="2"/>
  <c r="G180" i="2"/>
  <c r="H180" i="2"/>
  <c r="J180" i="2"/>
  <c r="G181" i="2"/>
  <c r="H181" i="2"/>
  <c r="J181" i="2"/>
  <c r="G182" i="2"/>
  <c r="H182" i="2"/>
  <c r="J182" i="2"/>
  <c r="F183" i="2"/>
  <c r="G183" i="2"/>
  <c r="H183" i="2"/>
  <c r="J183" i="2"/>
  <c r="G184" i="2"/>
  <c r="H184" i="2"/>
  <c r="J184" i="2"/>
  <c r="G185" i="2"/>
  <c r="H185" i="2"/>
  <c r="J185" i="2"/>
  <c r="G186" i="2"/>
  <c r="H186" i="2"/>
  <c r="J186" i="2"/>
  <c r="G187" i="2"/>
  <c r="H187" i="2"/>
  <c r="J187" i="2"/>
  <c r="G188" i="2"/>
  <c r="H188" i="2"/>
  <c r="J188" i="2"/>
  <c r="G189" i="2"/>
  <c r="H189" i="2"/>
  <c r="J189" i="2"/>
  <c r="G190" i="2"/>
  <c r="H190" i="2"/>
  <c r="J190" i="2"/>
  <c r="G191" i="2"/>
  <c r="H191" i="2"/>
  <c r="J191" i="2"/>
  <c r="G192" i="2"/>
  <c r="H192" i="2"/>
  <c r="J192" i="2"/>
  <c r="G193" i="2"/>
  <c r="H193" i="2"/>
  <c r="J193" i="2"/>
  <c r="G194" i="2"/>
  <c r="H194" i="2"/>
  <c r="J194" i="2"/>
  <c r="G195" i="2"/>
  <c r="H195" i="2"/>
  <c r="J195" i="2"/>
  <c r="G196" i="2"/>
  <c r="H196" i="2"/>
  <c r="J196" i="2"/>
  <c r="G197" i="2"/>
  <c r="H197" i="2"/>
  <c r="J197" i="2"/>
  <c r="G198" i="2"/>
  <c r="H198" i="2"/>
  <c r="J198" i="2"/>
  <c r="G199" i="2"/>
  <c r="H199" i="2"/>
  <c r="J199" i="2"/>
  <c r="G200" i="2"/>
  <c r="H200" i="2"/>
  <c r="J200" i="2"/>
  <c r="G201" i="2"/>
  <c r="H201" i="2"/>
  <c r="J201" i="2"/>
  <c r="G202" i="2"/>
  <c r="H202" i="2"/>
  <c r="J202" i="2"/>
  <c r="G203" i="2"/>
  <c r="H203" i="2"/>
  <c r="J203" i="2"/>
  <c r="F204" i="2"/>
  <c r="G204" i="2"/>
  <c r="H204" i="2"/>
  <c r="J204" i="2"/>
  <c r="F205" i="2"/>
  <c r="G205" i="2"/>
  <c r="H205" i="2"/>
  <c r="J205" i="2"/>
  <c r="F207" i="2"/>
  <c r="G207" i="2"/>
  <c r="G211" i="2"/>
</calcChain>
</file>

<file path=xl/sharedStrings.xml><?xml version="1.0" encoding="utf-8"?>
<sst xmlns="http://schemas.openxmlformats.org/spreadsheetml/2006/main" count="1096" uniqueCount="130">
  <si>
    <t>ANR/NNG JANESVILLE</t>
  </si>
  <si>
    <t>MADISON GAS &amp; ELECTRIC COMPANY</t>
  </si>
  <si>
    <t>ANR PIPELINE COMPANY</t>
  </si>
  <si>
    <t>WISCONSIN POWER AND LIGHT COMPANY</t>
  </si>
  <si>
    <t>TENASKA MARKETING VENTURES</t>
  </si>
  <si>
    <t>MONROE #1-(658)</t>
  </si>
  <si>
    <t>WISCONSIN GAS COMPANY</t>
  </si>
  <si>
    <t>BARABOO #1-(664)</t>
  </si>
  <si>
    <t>PORTAGE WISCONSIN TBS #1</t>
  </si>
  <si>
    <t>WPS ENERGY SERVICES, INC.</t>
  </si>
  <si>
    <t>REEDSBURG #1-(664)</t>
  </si>
  <si>
    <t>SAUK CITY #1-(664)</t>
  </si>
  <si>
    <t>UNION CENTER #1-(664)</t>
  </si>
  <si>
    <t>PLATTEVILLE #1-(664)</t>
  </si>
  <si>
    <t>LAKE DELTON #1-(664)</t>
  </si>
  <si>
    <t>ALBANY #1-(658)</t>
  </si>
  <si>
    <t>BELLEVILLE #1-(658)</t>
  </si>
  <si>
    <t>BOSCOBEL #1-(658)</t>
  </si>
  <si>
    <t>BRODHEAD #1-(658)</t>
  </si>
  <si>
    <t>BROWNTOWN #1-(658)</t>
  </si>
  <si>
    <t>CUBA CITY #1-(658)</t>
  </si>
  <si>
    <t>CUBA CITY #3-(658)</t>
  </si>
  <si>
    <t>EVANSVILLE #1-(658)</t>
  </si>
  <si>
    <t>FENNIMORE #1-(658)</t>
  </si>
  <si>
    <t>LANCASTER #1-(658)</t>
  </si>
  <si>
    <t>NORTHERN STATES POWER CO. OF WISCONSIN</t>
  </si>
  <si>
    <t>MONROE #3-(658)</t>
  </si>
  <si>
    <t>MONROE #4-(658)</t>
  </si>
  <si>
    <t>MONROE #5-(658)</t>
  </si>
  <si>
    <t>MONTICELLO #1-(658)</t>
  </si>
  <si>
    <t>MUSCODA #1-(658)</t>
  </si>
  <si>
    <t>NEW GLARUS #1-(658)</t>
  </si>
  <si>
    <t>RICHLAND CNTR #1(658)</t>
  </si>
  <si>
    <t>SHULLSBURG #1-(658)</t>
  </si>
  <si>
    <t>SHULLSBURG #2-(658)</t>
  </si>
  <si>
    <t>BENTON #1-(664)</t>
  </si>
  <si>
    <t>BENTON #2-(664)</t>
  </si>
  <si>
    <t>HAZEL GREEN #1-(664)</t>
  </si>
  <si>
    <t>ARGYLE #1-(664)</t>
  </si>
  <si>
    <t>ARLINGTON #1-(664)</t>
  </si>
  <si>
    <t>BARABOO #2-(664)</t>
  </si>
  <si>
    <t>BLANCHARDVILLE#1(664)</t>
  </si>
  <si>
    <t>DARLINGTON #1-(664)</t>
  </si>
  <si>
    <t>DODGEVILLE #1-(664)</t>
  </si>
  <si>
    <t>FOOTVILLE #1-(664)</t>
  </si>
  <si>
    <t>FOOTVILLE #2-(664)</t>
  </si>
  <si>
    <t>HILLSBORO #1-(664)</t>
  </si>
  <si>
    <t>LA VALLE #1-(664)</t>
  </si>
  <si>
    <t>MAUSTON #1-(664)</t>
  </si>
  <si>
    <t>MINERAL POINT #1(664)</t>
  </si>
  <si>
    <t>NEW LISBON #1-(664)</t>
  </si>
  <si>
    <t>NORTH FREEDOM #1(664)</t>
  </si>
  <si>
    <t>ORFORDVILLE #1-(664)</t>
  </si>
  <si>
    <t>PARDEEVILLE #1-(664)</t>
  </si>
  <si>
    <t>POYNETTE #1-(644)</t>
  </si>
  <si>
    <t>RIO #1-(664)</t>
  </si>
  <si>
    <t>ROCK SPRINGS #1-(664)</t>
  </si>
  <si>
    <t>SPRING GREEN #1-(664)</t>
  </si>
  <si>
    <t>WISCONSIN DELLS#1(664)</t>
  </si>
  <si>
    <t>WONEWOC #1-(664)</t>
  </si>
  <si>
    <t>WYOCENA #1-(664)</t>
  </si>
  <si>
    <t>PRAIRIE DU CHIEN #1(672)</t>
  </si>
  <si>
    <t>WISCONSIN ELECTRIC POWER COMPANY</t>
  </si>
  <si>
    <t>TEXPAR ENERGY, INC.</t>
  </si>
  <si>
    <t>MINNESOTA MINING &amp; MANUFACTURING CO</t>
  </si>
  <si>
    <t>ELROY #1-(148)</t>
  </si>
  <si>
    <t>ELROY #2-(148)</t>
  </si>
  <si>
    <t>WISCONSIN GAS/NNG-WAUKESHA(EAGLE)</t>
  </si>
  <si>
    <t>WICOR ENERGY SERVICES COMPANY</t>
  </si>
  <si>
    <t>WEPCO/NNG-ROCK (LIMA)</t>
  </si>
  <si>
    <t>PLATTEVILLE #2 WP&amp;L</t>
  </si>
  <si>
    <t>JUDA WP&amp;L</t>
  </si>
  <si>
    <t>PLAINS #1</t>
  </si>
  <si>
    <t>PORTAGE #1A</t>
  </si>
  <si>
    <t>JANESVILLE WIS POWER &amp; LIGHT(BELOIT)</t>
  </si>
  <si>
    <t>LA GRANGE TBS 1</t>
  </si>
  <si>
    <t>MADISON TBS #1</t>
  </si>
  <si>
    <t>AVOCA (MUSCADO) TBS #1</t>
  </si>
  <si>
    <t>DICKEYVILLE(CUBA CITY) TBS #1A</t>
  </si>
  <si>
    <t>WIS. ELEC/NNG WAUKESHA MUKWANOGO</t>
  </si>
  <si>
    <t>DODGEVILLE #1A TBS</t>
  </si>
  <si>
    <t>DARLINGTON TBS #3-MURRAY-NETHERY</t>
  </si>
  <si>
    <t>WIOTA WI TBS #1</t>
  </si>
  <si>
    <t>MOUNT HOPE #1</t>
  </si>
  <si>
    <t>CHALET CHEESE TBS #1</t>
  </si>
  <si>
    <t>JORDON TOWNSHIP TBS #1</t>
  </si>
  <si>
    <t>EVANSVILLE (DAVE OLSEN)</t>
  </si>
  <si>
    <t>PORTAGE TBS #1B</t>
  </si>
  <si>
    <t>CARDINAL IG</t>
  </si>
  <si>
    <t>WHITEWATER TBS #1 (LS POWER)</t>
  </si>
  <si>
    <t>LSP- WHITEWATER LIMITED PARTNERSHIP</t>
  </si>
  <si>
    <t>MONROE MASTER METER</t>
  </si>
  <si>
    <t>RELIANT ENERGY RETAIL, INC.</t>
  </si>
  <si>
    <t>RICHLAND CENTER MASTER METER</t>
  </si>
  <si>
    <t>POI No</t>
  </si>
  <si>
    <t>POI Name</t>
  </si>
  <si>
    <t>Shipper</t>
  </si>
  <si>
    <t>Cont No</t>
  </si>
  <si>
    <t>Bell East</t>
  </si>
  <si>
    <t>Y</t>
  </si>
  <si>
    <t>ANR PIPELINE COMPANY Total</t>
  </si>
  <si>
    <t>CARDINAL IG Total</t>
  </si>
  <si>
    <t>LSP- WHITEWATER LIMITED PARTNERSHIP Total</t>
  </si>
  <si>
    <t>MADISON GAS &amp; ELECTRIC COMPANY Total</t>
  </si>
  <si>
    <t>MINNESOTA MINING &amp; MANUFACTURING CO Total</t>
  </si>
  <si>
    <t>NORTHERN STATES POWER CO. OF WISCONSIN Total</t>
  </si>
  <si>
    <t>RELIANT ENERGY RETAIL, INC. Total</t>
  </si>
  <si>
    <t>TENASKA MARKETING VENTURES Total</t>
  </si>
  <si>
    <t>TEXPAR ENERGY, INC. Total</t>
  </si>
  <si>
    <t>WICOR ENERGY SERVICES COMPANY Total</t>
  </si>
  <si>
    <t>WISCONSIN ELECTRIC POWER COMPANY Total</t>
  </si>
  <si>
    <t>WISCONSIN GAS COMPANY Total</t>
  </si>
  <si>
    <t>WISCONSIN POWER AND LIGHT COMPANY Total</t>
  </si>
  <si>
    <t>WPS ENERGY SERVICES, INC. Total</t>
  </si>
  <si>
    <t>Grand Total</t>
  </si>
  <si>
    <t>Belleville East</t>
  </si>
  <si>
    <t>Galena East</t>
  </si>
  <si>
    <t>% Bell East</t>
  </si>
  <si>
    <t/>
  </si>
  <si>
    <t>Adjusted for "Double Dip"</t>
  </si>
  <si>
    <t>Nov-Dec</t>
  </si>
  <si>
    <t>Wisconsin Gas Galena/Belleville Split is 50/50</t>
  </si>
  <si>
    <t xml:space="preserve">TMS Potential Belleville Nomnation with </t>
  </si>
  <si>
    <t xml:space="preserve">All Nominations considered Belleville East = </t>
  </si>
  <si>
    <t>Note - Daily November Volume Only</t>
  </si>
  <si>
    <t>Comments</t>
  </si>
  <si>
    <t>Note - Adjusted for "Double Dip of 46,469"</t>
  </si>
  <si>
    <t xml:space="preserve">Contracted Total with out Daily  -   </t>
  </si>
  <si>
    <t>Madison Double Dip Volume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</si>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</sst>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Protection="1">
      <protection locked="0"/>
    </xf>
    <xf numFmtId="17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3" fontId="0" fillId="0" borderId="0" xfId="0" applyNumberFormat="1"/>
    <xf numFmtId="10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3" fontId="2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3" fontId="4" fillId="0" borderId="0" xfId="0" applyNumberFormat="1" applyFont="1" applyProtection="1"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right"/>
    </xf>
    <xf numFmtId="3" fontId="3" fillId="0" borderId="2" xfId="0" applyNumberFormat="1" applyFont="1" applyBorder="1"/>
    <xf numFmtId="0" fontId="5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4" fillId="2" borderId="0" xfId="0" applyFont="1" applyFill="1" applyBorder="1"/>
    <xf numFmtId="0" fontId="4" fillId="2" borderId="7" xfId="0" applyFont="1" applyFill="1" applyBorder="1"/>
    <xf numFmtId="0" fontId="5" fillId="2" borderId="8" xfId="0" applyFont="1" applyFill="1" applyBorder="1"/>
    <xf numFmtId="0" fontId="4" fillId="2" borderId="9" xfId="0" applyFont="1" applyFill="1" applyBorder="1"/>
    <xf numFmtId="3" fontId="5" fillId="2" borderId="10" xfId="0" applyNumberFormat="1" applyFont="1" applyFill="1" applyBorder="1"/>
    <xf numFmtId="0" fontId="5" fillId="2" borderId="8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3" fontId="5" fillId="2" borderId="9" xfId="0" applyNumberFormat="1" applyFont="1" applyFill="1" applyBorder="1" applyProtection="1">
      <protection locked="0"/>
    </xf>
    <xf numFmtId="3" fontId="5" fillId="2" borderId="9" xfId="0" applyNumberFormat="1" applyFont="1" applyFill="1" applyBorder="1"/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3" fontId="4" fillId="2" borderId="4" xfId="0" applyNumberFormat="1" applyFont="1" applyFill="1" applyBorder="1" applyProtection="1">
      <protection locked="0"/>
    </xf>
    <xf numFmtId="3" fontId="4" fillId="2" borderId="4" xfId="0" applyNumberFormat="1" applyFont="1" applyFill="1" applyBorder="1"/>
    <xf numFmtId="10" fontId="4" fillId="2" borderId="5" xfId="0" applyNumberFormat="1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3" fontId="4" fillId="2" borderId="0" xfId="0" applyNumberFormat="1" applyFont="1" applyFill="1" applyBorder="1" applyProtection="1">
      <protection locked="0"/>
    </xf>
    <xf numFmtId="3" fontId="4" fillId="2" borderId="0" xfId="0" applyNumberFormat="1" applyFont="1" applyFill="1" applyBorder="1"/>
    <xf numFmtId="10" fontId="4" fillId="2" borderId="7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10" fontId="3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17" fontId="6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3" fontId="7" fillId="0" borderId="0" xfId="0" applyNumberFormat="1" applyFont="1"/>
    <xf numFmtId="10" fontId="7" fillId="0" borderId="0" xfId="0" applyNumberFormat="1" applyFont="1" applyProtection="1">
      <protection locked="0"/>
    </xf>
    <xf numFmtId="0" fontId="7" fillId="0" borderId="0" xfId="0" applyFont="1"/>
    <xf numFmtId="10" fontId="3" fillId="2" borderId="1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="75" workbookViewId="0">
      <pane ySplit="1" topLeftCell="A174" activePane="bottomLeft" state="frozen"/>
      <selection activeCell="C1" sqref="C1"/>
      <selection pane="bottomLeft" activeCell="H216" sqref="H216"/>
    </sheetView>
  </sheetViews>
  <sheetFormatPr defaultRowHeight="13.2" outlineLevelRow="2" x14ac:dyDescent="0.25"/>
  <cols>
    <col min="1" max="1" width="8.6640625" bestFit="1" customWidth="1"/>
    <col min="2" max="2" width="10.44140625" bestFit="1" customWidth="1"/>
    <col min="3" max="3" width="41" bestFit="1" customWidth="1"/>
    <col min="4" max="4" width="9.88671875" bestFit="1" customWidth="1"/>
    <col min="5" max="5" width="58.33203125" bestFit="1" customWidth="1"/>
    <col min="6" max="6" width="13.44140625" customWidth="1"/>
    <col min="7" max="7" width="15.6640625" bestFit="1" customWidth="1"/>
    <col min="8" max="8" width="12.5546875" bestFit="1" customWidth="1"/>
    <col min="9" max="9" width="42.109375" customWidth="1"/>
  </cols>
  <sheetData>
    <row r="1" spans="1:10" s="19" customFormat="1" x14ac:dyDescent="0.25">
      <c r="A1" s="48" t="s">
        <v>94</v>
      </c>
      <c r="B1" s="48" t="s">
        <v>98</v>
      </c>
      <c r="C1" s="48" t="s">
        <v>95</v>
      </c>
      <c r="D1" s="48" t="s">
        <v>97</v>
      </c>
      <c r="E1" s="48" t="s">
        <v>96</v>
      </c>
      <c r="F1" s="49" t="s">
        <v>116</v>
      </c>
      <c r="G1" s="48" t="s">
        <v>115</v>
      </c>
      <c r="H1" s="48" t="s">
        <v>117</v>
      </c>
      <c r="I1" s="48" t="s">
        <v>125</v>
      </c>
    </row>
    <row r="2" spans="1:10" outlineLevel="2" x14ac:dyDescent="0.25">
      <c r="A2" s="1">
        <v>180</v>
      </c>
      <c r="B2" s="1" t="s">
        <v>99</v>
      </c>
      <c r="C2" s="1" t="s">
        <v>0</v>
      </c>
      <c r="D2" s="1">
        <v>21624</v>
      </c>
      <c r="E2" s="1" t="s">
        <v>2</v>
      </c>
      <c r="F2" s="3">
        <v>34375</v>
      </c>
      <c r="G2" s="6">
        <f>IF(B2="Y",F2,"")</f>
        <v>34375</v>
      </c>
      <c r="H2" s="7" t="str">
        <f t="shared" ref="H2:H65" si="0">IF(AND(D2="",F2&gt;0.1),G2/F2,"")</f>
        <v/>
      </c>
      <c r="J2" t="str">
        <f>IF(D2="", INDEX('Galena East Contracts'!E2:F204, MATCH(E2,'Galena East Contracts'!E2:E205,0),2),"")</f>
        <v/>
      </c>
    </row>
    <row r="3" spans="1:10" outlineLevel="2" x14ac:dyDescent="0.25">
      <c r="A3" s="1">
        <v>180</v>
      </c>
      <c r="B3" s="1" t="s">
        <v>99</v>
      </c>
      <c r="C3" s="1" t="s">
        <v>0</v>
      </c>
      <c r="D3" s="1">
        <v>22054</v>
      </c>
      <c r="E3" s="1" t="s">
        <v>2</v>
      </c>
      <c r="F3" s="3">
        <v>52137</v>
      </c>
      <c r="G3" s="6">
        <f t="shared" ref="G3:G65" si="1">IF(B3="Y",F3,"")</f>
        <v>52137</v>
      </c>
      <c r="H3" s="7" t="str">
        <f t="shared" si="0"/>
        <v/>
      </c>
      <c r="J3" t="str">
        <f>IF(D3="", INDEX('Galena East Contracts'!E3:F205, MATCH(E3,'Galena East Contracts'!E3:E206,0),2),"")</f>
        <v/>
      </c>
    </row>
    <row r="4" spans="1:10" outlineLevel="1" x14ac:dyDescent="0.25">
      <c r="A4" s="1"/>
      <c r="B4" s="1"/>
      <c r="C4" s="1"/>
      <c r="D4" s="1"/>
      <c r="E4" s="4" t="s">
        <v>100</v>
      </c>
      <c r="F4" s="3">
        <f>SUBTOTAL(9,F2:F3)</f>
        <v>86512</v>
      </c>
      <c r="G4" s="6">
        <f>SUBTOTAL(9,G2:G3)</f>
        <v>86512</v>
      </c>
      <c r="H4" s="7">
        <f t="shared" si="0"/>
        <v>1</v>
      </c>
      <c r="J4">
        <f>IF(D4="", INDEX('Galena East Contracts'!E4:F206, MATCH(E4,'Galena East Contracts'!E4:E207,0),2),"")</f>
        <v>86512</v>
      </c>
    </row>
    <row r="5" spans="1:10" outlineLevel="2" x14ac:dyDescent="0.25">
      <c r="A5" s="1">
        <v>62857</v>
      </c>
      <c r="B5" s="1"/>
      <c r="C5" s="1" t="s">
        <v>87</v>
      </c>
      <c r="D5" s="1">
        <v>101303</v>
      </c>
      <c r="E5" s="1" t="s">
        <v>88</v>
      </c>
      <c r="F5" s="3">
        <v>3500</v>
      </c>
      <c r="G5" s="6" t="str">
        <f t="shared" si="1"/>
        <v/>
      </c>
      <c r="H5" s="7" t="str">
        <f t="shared" si="0"/>
        <v/>
      </c>
      <c r="J5" t="str">
        <f>IF(D5="", INDEX('Galena East Contracts'!E5:F207, MATCH(E5,'Galena East Contracts'!E5:E208,0),2),"")</f>
        <v/>
      </c>
    </row>
    <row r="6" spans="1:10" outlineLevel="2" x14ac:dyDescent="0.25">
      <c r="A6" s="1">
        <v>62857</v>
      </c>
      <c r="B6" s="1"/>
      <c r="C6" s="1" t="s">
        <v>87</v>
      </c>
      <c r="D6" s="1">
        <v>104204</v>
      </c>
      <c r="E6" s="1" t="s">
        <v>88</v>
      </c>
      <c r="F6" s="3">
        <v>350</v>
      </c>
      <c r="G6" s="6" t="str">
        <f t="shared" si="1"/>
        <v/>
      </c>
      <c r="H6" s="7" t="str">
        <f t="shared" si="0"/>
        <v/>
      </c>
      <c r="J6" t="str">
        <f>IF(D6="", INDEX('Galena East Contracts'!E6:F208, MATCH(E6,'Galena East Contracts'!E6:E209,0),2),"")</f>
        <v/>
      </c>
    </row>
    <row r="7" spans="1:10" outlineLevel="1" x14ac:dyDescent="0.25">
      <c r="A7" s="1"/>
      <c r="B7" s="1"/>
      <c r="C7" s="1"/>
      <c r="D7" s="1"/>
      <c r="E7" s="5" t="s">
        <v>101</v>
      </c>
      <c r="F7" s="3">
        <f>SUBTOTAL(9,F5:F6)</f>
        <v>3850</v>
      </c>
      <c r="G7" s="6">
        <f>SUBTOTAL(9,G5:G6)</f>
        <v>0</v>
      </c>
      <c r="H7" s="7">
        <f t="shared" si="0"/>
        <v>0</v>
      </c>
      <c r="J7">
        <f>IF(D7="", INDEX('Galena East Contracts'!E7:F209, MATCH(E7,'Galena East Contracts'!E7:E210,0),2),"")</f>
        <v>3850</v>
      </c>
    </row>
    <row r="8" spans="1:10" outlineLevel="2" x14ac:dyDescent="0.25">
      <c r="A8" s="1">
        <v>62883</v>
      </c>
      <c r="B8" s="1" t="s">
        <v>99</v>
      </c>
      <c r="C8" s="1" t="s">
        <v>89</v>
      </c>
      <c r="D8" s="1">
        <v>23479</v>
      </c>
      <c r="E8" s="1" t="s">
        <v>90</v>
      </c>
      <c r="F8" s="3">
        <v>30400</v>
      </c>
      <c r="G8" s="6">
        <f t="shared" si="1"/>
        <v>30400</v>
      </c>
      <c r="H8" s="7" t="str">
        <f t="shared" si="0"/>
        <v/>
      </c>
      <c r="J8" t="str">
        <f>IF(D8="", INDEX('Galena East Contracts'!E8:F210, MATCH(E8,'Galena East Contracts'!E8:E211,0),2),"")</f>
        <v/>
      </c>
    </row>
    <row r="9" spans="1:10" outlineLevel="1" x14ac:dyDescent="0.25">
      <c r="A9" s="1"/>
      <c r="B9" s="1"/>
      <c r="C9" s="1"/>
      <c r="D9" s="1"/>
      <c r="E9" s="5" t="s">
        <v>102</v>
      </c>
      <c r="F9" s="3">
        <f>SUBTOTAL(9,F8:F8)</f>
        <v>30400</v>
      </c>
      <c r="G9" s="6">
        <f>SUBTOTAL(9,G8:G8)</f>
        <v>30400</v>
      </c>
      <c r="H9" s="7">
        <f t="shared" si="0"/>
        <v>1</v>
      </c>
      <c r="J9">
        <f>IF(D9="", INDEX('Galena East Contracts'!E9:F211, MATCH(E9,'Galena East Contracts'!E9:E212,0),2),"")</f>
        <v>30400</v>
      </c>
    </row>
    <row r="10" spans="1:10" s="11" customFormat="1" outlineLevel="2" x14ac:dyDescent="0.25">
      <c r="A10" s="45">
        <v>180</v>
      </c>
      <c r="B10" s="45" t="s">
        <v>99</v>
      </c>
      <c r="C10" s="45" t="s">
        <v>0</v>
      </c>
      <c r="D10" s="45">
        <v>21340</v>
      </c>
      <c r="E10" s="45" t="s">
        <v>1</v>
      </c>
      <c r="F10" s="46">
        <v>0</v>
      </c>
      <c r="G10" s="46">
        <v>0</v>
      </c>
      <c r="H10" s="47" t="str">
        <f t="shared" si="0"/>
        <v/>
      </c>
      <c r="J10" s="11" t="str">
        <f>IF(D10="", INDEX('Galena East Contracts'!E10:F212, MATCH(E10,'Galena East Contracts'!E10:E213,0),2),"")</f>
        <v/>
      </c>
    </row>
    <row r="11" spans="1:10" outlineLevel="2" x14ac:dyDescent="0.25">
      <c r="A11" s="1">
        <v>4144</v>
      </c>
      <c r="B11" s="1"/>
      <c r="C11" s="1" t="s">
        <v>65</v>
      </c>
      <c r="D11" s="1">
        <v>21340</v>
      </c>
      <c r="E11" s="1" t="s">
        <v>1</v>
      </c>
      <c r="F11" s="3">
        <v>2250</v>
      </c>
      <c r="G11" s="6" t="str">
        <f t="shared" si="1"/>
        <v/>
      </c>
      <c r="H11" s="7" t="str">
        <f t="shared" si="0"/>
        <v/>
      </c>
      <c r="J11" t="str">
        <f>IF(D11="", INDEX('Galena East Contracts'!E11:F213, MATCH(E11,'Galena East Contracts'!E11:E214,0),2),"")</f>
        <v/>
      </c>
    </row>
    <row r="12" spans="1:10" outlineLevel="2" x14ac:dyDescent="0.25">
      <c r="A12" s="1">
        <v>4145</v>
      </c>
      <c r="B12" s="1"/>
      <c r="C12" s="1" t="s">
        <v>66</v>
      </c>
      <c r="D12" s="1">
        <v>21340</v>
      </c>
      <c r="E12" s="1" t="s">
        <v>1</v>
      </c>
      <c r="F12" s="3">
        <v>0</v>
      </c>
      <c r="G12" s="6" t="str">
        <f t="shared" si="1"/>
        <v/>
      </c>
      <c r="H12" s="7" t="str">
        <f t="shared" si="0"/>
        <v/>
      </c>
      <c r="J12" t="str">
        <f>IF(D12="", INDEX('Galena East Contracts'!E12:F214, MATCH(E12,'Galena East Contracts'!E12:E215,0),2),"")</f>
        <v/>
      </c>
    </row>
    <row r="13" spans="1:10" s="54" customFormat="1" outlineLevel="2" x14ac:dyDescent="0.25">
      <c r="A13" s="50">
        <v>53782</v>
      </c>
      <c r="B13" s="50" t="s">
        <v>99</v>
      </c>
      <c r="C13" s="50" t="s">
        <v>76</v>
      </c>
      <c r="D13" s="50">
        <v>21340</v>
      </c>
      <c r="E13" s="50" t="s">
        <v>1</v>
      </c>
      <c r="F13" s="51">
        <v>46469</v>
      </c>
      <c r="G13" s="52">
        <v>46469</v>
      </c>
      <c r="H13" s="53" t="str">
        <f t="shared" si="0"/>
        <v/>
      </c>
      <c r="I13" s="54" t="s">
        <v>126</v>
      </c>
      <c r="J13" s="54" t="str">
        <f>IF(D13="", INDEX('Galena East Contracts'!E13:F215, MATCH(E13,'Galena East Contracts'!E13:E216,0),2),"")</f>
        <v/>
      </c>
    </row>
    <row r="14" spans="1:10" outlineLevel="1" x14ac:dyDescent="0.25">
      <c r="A14" s="1"/>
      <c r="B14" s="1"/>
      <c r="C14" s="1"/>
      <c r="D14" s="1"/>
      <c r="E14" s="5" t="s">
        <v>103</v>
      </c>
      <c r="F14" s="3">
        <f>SUBTOTAL(9,F10:F13)</f>
        <v>48719</v>
      </c>
      <c r="G14" s="6">
        <f>SUBTOTAL(9,G10:G13)</f>
        <v>46469</v>
      </c>
      <c r="H14" s="47">
        <f t="shared" si="0"/>
        <v>0.95381678605882714</v>
      </c>
      <c r="J14">
        <f>IF(D14="", INDEX('Galena East Contracts'!E14:F216, MATCH(E14,'Galena East Contracts'!E14:E217,0),2),"")</f>
        <v>48719</v>
      </c>
    </row>
    <row r="15" spans="1:10" outlineLevel="2" x14ac:dyDescent="0.25">
      <c r="A15" s="1">
        <v>4052</v>
      </c>
      <c r="B15" s="1"/>
      <c r="C15" s="1" t="s">
        <v>61</v>
      </c>
      <c r="D15" s="1">
        <v>104731</v>
      </c>
      <c r="E15" s="1" t="s">
        <v>64</v>
      </c>
      <c r="F15" s="3">
        <v>400</v>
      </c>
      <c r="G15" s="6" t="str">
        <f t="shared" si="1"/>
        <v/>
      </c>
      <c r="H15" s="7" t="str">
        <f t="shared" si="0"/>
        <v/>
      </c>
      <c r="J15" t="str">
        <f>IF(D15="", INDEX('Galena East Contracts'!E15:F217, MATCH(E15,'Galena East Contracts'!E15:E218,0),2),"")</f>
        <v/>
      </c>
    </row>
    <row r="16" spans="1:10" outlineLevel="1" x14ac:dyDescent="0.25">
      <c r="A16" s="1"/>
      <c r="B16" s="1"/>
      <c r="C16" s="1"/>
      <c r="D16" s="1"/>
      <c r="E16" s="5" t="s">
        <v>104</v>
      </c>
      <c r="F16" s="3">
        <f>SUBTOTAL(9,F15:F15)</f>
        <v>400</v>
      </c>
      <c r="G16" s="6">
        <f>SUBTOTAL(9,G15:G15)</f>
        <v>0</v>
      </c>
      <c r="H16" s="7">
        <f t="shared" si="0"/>
        <v>0</v>
      </c>
      <c r="J16">
        <f>IF(D16="", INDEX('Galena East Contracts'!E16:F218, MATCH(E16,'Galena East Contracts'!E16:E219,0),2),"")</f>
        <v>400</v>
      </c>
    </row>
    <row r="17" spans="1:10" outlineLevel="2" x14ac:dyDescent="0.25">
      <c r="A17" s="1">
        <v>3990</v>
      </c>
      <c r="B17" s="1"/>
      <c r="C17" s="1" t="s">
        <v>24</v>
      </c>
      <c r="D17" s="1">
        <v>23269</v>
      </c>
      <c r="E17" s="1" t="s">
        <v>25</v>
      </c>
      <c r="F17" s="3">
        <v>0</v>
      </c>
      <c r="G17" s="6" t="str">
        <f t="shared" si="1"/>
        <v/>
      </c>
      <c r="H17" s="7" t="str">
        <f t="shared" si="0"/>
        <v/>
      </c>
      <c r="J17" t="str">
        <f>IF(D17="", INDEX('Galena East Contracts'!E17:F219, MATCH(E17,'Galena East Contracts'!E17:E220,0),2),"")</f>
        <v/>
      </c>
    </row>
    <row r="18" spans="1:10" outlineLevel="2" x14ac:dyDescent="0.25">
      <c r="A18" s="1">
        <v>78170</v>
      </c>
      <c r="B18" s="1"/>
      <c r="C18" s="1" t="s">
        <v>93</v>
      </c>
      <c r="D18" s="1">
        <v>23269</v>
      </c>
      <c r="E18" s="1" t="s">
        <v>25</v>
      </c>
      <c r="F18" s="3">
        <v>333</v>
      </c>
      <c r="G18" s="6" t="str">
        <f t="shared" si="1"/>
        <v/>
      </c>
      <c r="H18" s="7" t="str">
        <f t="shared" si="0"/>
        <v/>
      </c>
      <c r="J18" t="str">
        <f>IF(D18="", INDEX('Galena East Contracts'!E18:F220, MATCH(E18,'Galena East Contracts'!E18:E221,0),2),"")</f>
        <v/>
      </c>
    </row>
    <row r="19" spans="1:10" outlineLevel="1" x14ac:dyDescent="0.25">
      <c r="A19" s="1"/>
      <c r="B19" s="1"/>
      <c r="C19" s="1"/>
      <c r="D19" s="1"/>
      <c r="E19" s="5" t="s">
        <v>105</v>
      </c>
      <c r="F19" s="3">
        <f>SUBTOTAL(9,F17:F18)</f>
        <v>333</v>
      </c>
      <c r="G19" s="6">
        <f>SUBTOTAL(9,G17:G18)</f>
        <v>0</v>
      </c>
      <c r="H19" s="7">
        <f t="shared" si="0"/>
        <v>0</v>
      </c>
      <c r="J19">
        <f>IF(D19="", INDEX('Galena East Contracts'!E19:F221, MATCH(E19,'Galena East Contracts'!E19:E222,0),2),"")</f>
        <v>333</v>
      </c>
    </row>
    <row r="20" spans="1:10" outlineLevel="2" x14ac:dyDescent="0.25">
      <c r="A20" s="1">
        <v>71419</v>
      </c>
      <c r="B20" s="1"/>
      <c r="C20" s="1" t="s">
        <v>91</v>
      </c>
      <c r="D20" s="1">
        <v>108216</v>
      </c>
      <c r="E20" s="1" t="s">
        <v>92</v>
      </c>
      <c r="F20" s="3">
        <v>520</v>
      </c>
      <c r="G20" s="6" t="str">
        <f t="shared" si="1"/>
        <v/>
      </c>
      <c r="H20" s="7" t="str">
        <f t="shared" si="0"/>
        <v/>
      </c>
      <c r="J20" t="str">
        <f>IF(D20="", INDEX('Galena East Contracts'!E20:F222, MATCH(E20,'Galena East Contracts'!E20:E223,0),2),"")</f>
        <v/>
      </c>
    </row>
    <row r="21" spans="1:10" outlineLevel="2" x14ac:dyDescent="0.25">
      <c r="A21" s="1">
        <v>78170</v>
      </c>
      <c r="B21" s="1"/>
      <c r="C21" s="1" t="s">
        <v>93</v>
      </c>
      <c r="D21" s="1">
        <v>108216</v>
      </c>
      <c r="E21" s="1" t="s">
        <v>92</v>
      </c>
      <c r="F21" s="3">
        <v>90</v>
      </c>
      <c r="G21" s="6" t="str">
        <f t="shared" si="1"/>
        <v/>
      </c>
      <c r="H21" s="7" t="str">
        <f t="shared" si="0"/>
        <v/>
      </c>
      <c r="J21" t="str">
        <f>IF(D21="", INDEX('Galena East Contracts'!E21:F223, MATCH(E21,'Galena East Contracts'!E21:E224,0),2),"")</f>
        <v/>
      </c>
    </row>
    <row r="22" spans="1:10" outlineLevel="1" x14ac:dyDescent="0.25">
      <c r="A22" s="1"/>
      <c r="B22" s="1"/>
      <c r="C22" s="1"/>
      <c r="D22" s="1"/>
      <c r="E22" s="5" t="s">
        <v>106</v>
      </c>
      <c r="F22" s="3">
        <f>SUBTOTAL(9,F20:F21)</f>
        <v>610</v>
      </c>
      <c r="G22" s="6">
        <f>SUBTOTAL(9,G20:G21)</f>
        <v>0</v>
      </c>
      <c r="H22" s="7">
        <f t="shared" si="0"/>
        <v>0</v>
      </c>
      <c r="J22">
        <f>IF(D22="", INDEX('Galena East Contracts'!E22:F224, MATCH(E22,'Galena East Contracts'!E22:E225,0),2),"")</f>
        <v>610</v>
      </c>
    </row>
    <row r="23" spans="1:10" outlineLevel="2" x14ac:dyDescent="0.25">
      <c r="A23" s="1">
        <v>180</v>
      </c>
      <c r="B23" s="1" t="s">
        <v>99</v>
      </c>
      <c r="C23" s="1" t="s">
        <v>0</v>
      </c>
      <c r="D23" s="1">
        <v>107951</v>
      </c>
      <c r="E23" s="1" t="s">
        <v>4</v>
      </c>
      <c r="F23" s="3">
        <v>8600</v>
      </c>
      <c r="G23" s="6">
        <f t="shared" si="1"/>
        <v>8600</v>
      </c>
      <c r="H23" s="7" t="str">
        <f t="shared" si="0"/>
        <v/>
      </c>
      <c r="J23" t="str">
        <f>IF(D23="", INDEX('Galena East Contracts'!E23:F225, MATCH(E23,'Galena East Contracts'!E23:E226,0),2),"")</f>
        <v/>
      </c>
    </row>
    <row r="24" spans="1:10" outlineLevel="1" x14ac:dyDescent="0.25">
      <c r="A24" s="1"/>
      <c r="B24" s="1"/>
      <c r="C24" s="1"/>
      <c r="D24" s="1"/>
      <c r="E24" s="5" t="s">
        <v>107</v>
      </c>
      <c r="F24" s="3">
        <f>SUBTOTAL(9,F23:F23)</f>
        <v>8600</v>
      </c>
      <c r="G24" s="6">
        <f>SUBTOTAL(9,G23:G23)</f>
        <v>8600</v>
      </c>
      <c r="H24" s="7">
        <f t="shared" si="0"/>
        <v>1</v>
      </c>
      <c r="I24" s="11" t="s">
        <v>124</v>
      </c>
      <c r="J24">
        <f>IF(D24="", INDEX('Galena East Contracts'!E24:F226, MATCH(E24,'Galena East Contracts'!E24:E227,0),2),"")</f>
        <v>8600</v>
      </c>
    </row>
    <row r="25" spans="1:10" outlineLevel="2" x14ac:dyDescent="0.25">
      <c r="A25" s="1">
        <v>4052</v>
      </c>
      <c r="B25" s="1"/>
      <c r="C25" s="1" t="s">
        <v>61</v>
      </c>
      <c r="D25" s="1">
        <v>100776</v>
      </c>
      <c r="E25" s="1" t="s">
        <v>63</v>
      </c>
      <c r="F25" s="3">
        <v>0</v>
      </c>
      <c r="G25" s="6" t="str">
        <f t="shared" si="1"/>
        <v/>
      </c>
      <c r="H25" s="7" t="str">
        <f t="shared" si="0"/>
        <v/>
      </c>
      <c r="J25" t="str">
        <f>IF(D25="", INDEX('Galena East Contracts'!E25:F227, MATCH(E25,'Galena East Contracts'!E25:E228,0),2),"")</f>
        <v/>
      </c>
    </row>
    <row r="26" spans="1:10" outlineLevel="1" x14ac:dyDescent="0.25">
      <c r="A26" s="1"/>
      <c r="B26" s="1"/>
      <c r="C26" s="1"/>
      <c r="D26" s="1"/>
      <c r="E26" s="5" t="s">
        <v>108</v>
      </c>
      <c r="F26" s="3">
        <f>SUBTOTAL(9,F25:F25)</f>
        <v>0</v>
      </c>
      <c r="G26" s="6">
        <f>SUBTOTAL(9,G25:G25)</f>
        <v>0</v>
      </c>
      <c r="H26" s="7" t="str">
        <f t="shared" si="0"/>
        <v/>
      </c>
      <c r="J26">
        <f>IF(D26="", INDEX('Galena East Contracts'!E26:F228, MATCH(E26,'Galena East Contracts'!E26:E229,0),2),"")</f>
        <v>0</v>
      </c>
    </row>
    <row r="27" spans="1:10" outlineLevel="2" x14ac:dyDescent="0.25">
      <c r="A27" s="1">
        <v>5532</v>
      </c>
      <c r="B27" s="1" t="s">
        <v>99</v>
      </c>
      <c r="C27" s="1" t="s">
        <v>67</v>
      </c>
      <c r="D27" s="1">
        <v>106470</v>
      </c>
      <c r="E27" s="1" t="s">
        <v>68</v>
      </c>
      <c r="F27" s="3">
        <v>10979</v>
      </c>
      <c r="G27" s="6">
        <f t="shared" si="1"/>
        <v>10979</v>
      </c>
      <c r="H27" s="7" t="str">
        <f t="shared" si="0"/>
        <v/>
      </c>
      <c r="J27" t="str">
        <f>IF(D27="", INDEX('Galena East Contracts'!E27:F229, MATCH(E27,'Galena East Contracts'!E27:E230,0),2),"")</f>
        <v/>
      </c>
    </row>
    <row r="28" spans="1:10" outlineLevel="2" x14ac:dyDescent="0.25">
      <c r="A28" s="1">
        <v>53782</v>
      </c>
      <c r="B28" s="1" t="s">
        <v>99</v>
      </c>
      <c r="C28" s="1" t="s">
        <v>76</v>
      </c>
      <c r="D28" s="1">
        <v>106470</v>
      </c>
      <c r="E28" s="1" t="s">
        <v>68</v>
      </c>
      <c r="F28" s="3">
        <v>0</v>
      </c>
      <c r="G28" s="6">
        <f t="shared" si="1"/>
        <v>0</v>
      </c>
      <c r="H28" s="7" t="str">
        <f t="shared" si="0"/>
        <v/>
      </c>
      <c r="J28" t="str">
        <f>IF(D28="", INDEX('Galena East Contracts'!E28:F230, MATCH(E28,'Galena East Contracts'!E28:E231,0),2),"")</f>
        <v/>
      </c>
    </row>
    <row r="29" spans="1:10" outlineLevel="1" x14ac:dyDescent="0.25">
      <c r="A29" s="1"/>
      <c r="B29" s="1"/>
      <c r="C29" s="1"/>
      <c r="D29" s="1"/>
      <c r="E29" s="5" t="s">
        <v>109</v>
      </c>
      <c r="F29" s="3">
        <f>SUBTOTAL(9,F27:F28)</f>
        <v>10979</v>
      </c>
      <c r="G29" s="6">
        <f>SUBTOTAL(9,G27:G28)</f>
        <v>10979</v>
      </c>
      <c r="H29" s="7">
        <f t="shared" si="0"/>
        <v>1</v>
      </c>
      <c r="J29">
        <f>IF(D29="", INDEX('Galena East Contracts'!E29:F231, MATCH(E29,'Galena East Contracts'!E29:E232,0),2),"")</f>
        <v>10979</v>
      </c>
    </row>
    <row r="30" spans="1:10" outlineLevel="2" x14ac:dyDescent="0.25">
      <c r="A30" s="1">
        <v>4052</v>
      </c>
      <c r="B30" s="1"/>
      <c r="C30" s="1" t="s">
        <v>61</v>
      </c>
      <c r="D30" s="1">
        <v>21337</v>
      </c>
      <c r="E30" s="1" t="s">
        <v>62</v>
      </c>
      <c r="F30" s="3">
        <v>6000</v>
      </c>
      <c r="G30" s="6" t="str">
        <f t="shared" si="1"/>
        <v/>
      </c>
      <c r="H30" s="7" t="str">
        <f t="shared" si="0"/>
        <v/>
      </c>
      <c r="J30" t="str">
        <f>IF(D30="", INDEX('Galena East Contracts'!E30:F232, MATCH(E30,'Galena East Contracts'!E30:E233,0),2),"")</f>
        <v/>
      </c>
    </row>
    <row r="31" spans="1:10" outlineLevel="2" x14ac:dyDescent="0.25">
      <c r="A31" s="1">
        <v>4052</v>
      </c>
      <c r="B31" s="1"/>
      <c r="C31" s="1" t="s">
        <v>61</v>
      </c>
      <c r="D31" s="1">
        <v>105794</v>
      </c>
      <c r="E31" s="1" t="s">
        <v>62</v>
      </c>
      <c r="F31" s="3">
        <v>500</v>
      </c>
      <c r="G31" s="6" t="str">
        <f t="shared" si="1"/>
        <v/>
      </c>
      <c r="H31" s="7" t="str">
        <f t="shared" si="0"/>
        <v/>
      </c>
      <c r="J31" t="str">
        <f>IF(D31="", INDEX('Galena East Contracts'!E31:F233, MATCH(E31,'Galena East Contracts'!E31:E234,0),2),"")</f>
        <v/>
      </c>
    </row>
    <row r="32" spans="1:10" outlineLevel="2" x14ac:dyDescent="0.25">
      <c r="A32" s="1">
        <v>5533</v>
      </c>
      <c r="B32" s="1" t="s">
        <v>99</v>
      </c>
      <c r="C32" s="1" t="s">
        <v>69</v>
      </c>
      <c r="D32" s="1">
        <v>21337</v>
      </c>
      <c r="E32" s="1" t="s">
        <v>62</v>
      </c>
      <c r="F32" s="3">
        <v>5000</v>
      </c>
      <c r="G32" s="6">
        <f t="shared" si="1"/>
        <v>5000</v>
      </c>
      <c r="H32" s="7" t="str">
        <f t="shared" si="0"/>
        <v/>
      </c>
      <c r="J32" t="str">
        <f>IF(D32="", INDEX('Galena East Contracts'!E32:F234, MATCH(E32,'Galena East Contracts'!E32:E235,0),2),"")</f>
        <v/>
      </c>
    </row>
    <row r="33" spans="1:10" outlineLevel="2" x14ac:dyDescent="0.25">
      <c r="A33" s="1">
        <v>53261</v>
      </c>
      <c r="B33" s="1" t="s">
        <v>99</v>
      </c>
      <c r="C33" s="1" t="s">
        <v>75</v>
      </c>
      <c r="D33" s="1">
        <v>21337</v>
      </c>
      <c r="E33" s="1" t="s">
        <v>62</v>
      </c>
      <c r="F33" s="3">
        <v>1500</v>
      </c>
      <c r="G33" s="6">
        <f t="shared" si="1"/>
        <v>1500</v>
      </c>
      <c r="H33" s="7" t="str">
        <f t="shared" si="0"/>
        <v/>
      </c>
      <c r="J33" t="str">
        <f>IF(D33="", INDEX('Galena East Contracts'!E33:F235, MATCH(E33,'Galena East Contracts'!E33:E236,0),2),"")</f>
        <v/>
      </c>
    </row>
    <row r="34" spans="1:10" outlineLevel="2" x14ac:dyDescent="0.25">
      <c r="A34" s="1">
        <v>53261</v>
      </c>
      <c r="B34" s="1" t="s">
        <v>99</v>
      </c>
      <c r="C34" s="1" t="s">
        <v>75</v>
      </c>
      <c r="D34" s="1">
        <v>105794</v>
      </c>
      <c r="E34" s="1" t="s">
        <v>62</v>
      </c>
      <c r="F34" s="3">
        <v>1500</v>
      </c>
      <c r="G34" s="6">
        <f t="shared" si="1"/>
        <v>1500</v>
      </c>
      <c r="H34" s="7" t="str">
        <f t="shared" si="0"/>
        <v/>
      </c>
      <c r="J34" t="str">
        <f>IF(D34="", INDEX('Galena East Contracts'!E34:F236, MATCH(E34,'Galena East Contracts'!E34:E237,0),2),"")</f>
        <v/>
      </c>
    </row>
    <row r="35" spans="1:10" outlineLevel="2" x14ac:dyDescent="0.25">
      <c r="A35" s="1">
        <v>59157</v>
      </c>
      <c r="B35" s="1" t="s">
        <v>99</v>
      </c>
      <c r="C35" s="1" t="s">
        <v>79</v>
      </c>
      <c r="D35" s="1">
        <v>21337</v>
      </c>
      <c r="E35" s="1" t="s">
        <v>62</v>
      </c>
      <c r="F35" s="3">
        <v>4620</v>
      </c>
      <c r="G35" s="6">
        <f t="shared" si="1"/>
        <v>4620</v>
      </c>
      <c r="H35" s="7" t="str">
        <f t="shared" si="0"/>
        <v/>
      </c>
      <c r="J35" t="str">
        <f>IF(D35="", INDEX('Galena East Contracts'!E35:F237, MATCH(E35,'Galena East Contracts'!E35:E238,0),2),"")</f>
        <v/>
      </c>
    </row>
    <row r="36" spans="1:10" outlineLevel="2" x14ac:dyDescent="0.25">
      <c r="A36" s="1">
        <v>59157</v>
      </c>
      <c r="B36" s="1" t="s">
        <v>99</v>
      </c>
      <c r="C36" s="1" t="s">
        <v>79</v>
      </c>
      <c r="D36" s="1">
        <v>105794</v>
      </c>
      <c r="E36" s="1" t="s">
        <v>62</v>
      </c>
      <c r="F36" s="3">
        <v>2000</v>
      </c>
      <c r="G36" s="6">
        <f t="shared" si="1"/>
        <v>2000</v>
      </c>
      <c r="H36" s="7" t="str">
        <f t="shared" si="0"/>
        <v/>
      </c>
      <c r="J36" t="str">
        <f>IF(D36="", INDEX('Galena East Contracts'!E36:F238, MATCH(E36,'Galena East Contracts'!E36:E239,0),2),"")</f>
        <v/>
      </c>
    </row>
    <row r="37" spans="1:10" ht="13.8" outlineLevel="1" thickBot="1" x14ac:dyDescent="0.3">
      <c r="A37" s="1"/>
      <c r="B37" s="1"/>
      <c r="C37" s="1"/>
      <c r="D37" s="1"/>
      <c r="E37" s="5" t="s">
        <v>110</v>
      </c>
      <c r="F37" s="3">
        <f>SUBTOTAL(9,F30:F36)</f>
        <v>21120</v>
      </c>
      <c r="G37" s="6">
        <f>SUBTOTAL(9,G30:G36)</f>
        <v>14620</v>
      </c>
      <c r="H37" s="47">
        <f t="shared" si="0"/>
        <v>0.69223484848484851</v>
      </c>
      <c r="J37">
        <f>IF(D37="", INDEX('Galena East Contracts'!E37:F239, MATCH(E37,'Galena East Contracts'!E37:E240,0),2),"")</f>
        <v>21120</v>
      </c>
    </row>
    <row r="38" spans="1:10" outlineLevel="2" x14ac:dyDescent="0.25">
      <c r="A38" s="1">
        <v>1750</v>
      </c>
      <c r="B38" s="1"/>
      <c r="C38" s="35" t="s">
        <v>5</v>
      </c>
      <c r="D38" s="36">
        <v>21862</v>
      </c>
      <c r="E38" s="36" t="s">
        <v>6</v>
      </c>
      <c r="F38" s="37">
        <v>0</v>
      </c>
      <c r="G38" s="38" t="str">
        <f t="shared" si="1"/>
        <v/>
      </c>
      <c r="H38" s="39" t="str">
        <f t="shared" si="0"/>
        <v/>
      </c>
      <c r="J38" t="str">
        <f>IF(D38="", INDEX('Galena East Contracts'!E38:F240, MATCH(E38,'Galena East Contracts'!E38:E241,0),2),"")</f>
        <v/>
      </c>
    </row>
    <row r="39" spans="1:10" outlineLevel="2" x14ac:dyDescent="0.25">
      <c r="A39" s="1">
        <v>3948</v>
      </c>
      <c r="B39" s="1" t="s">
        <v>99</v>
      </c>
      <c r="C39" s="40" t="s">
        <v>15</v>
      </c>
      <c r="D39" s="41">
        <v>21862</v>
      </c>
      <c r="E39" s="41" t="s">
        <v>6</v>
      </c>
      <c r="F39" s="42">
        <v>667</v>
      </c>
      <c r="G39" s="43">
        <f t="shared" si="1"/>
        <v>667</v>
      </c>
      <c r="H39" s="44" t="str">
        <f t="shared" si="0"/>
        <v/>
      </c>
      <c r="J39" t="str">
        <f>IF(D39="", INDEX('Galena East Contracts'!E39:F241, MATCH(E39,'Galena East Contracts'!E39:E242,0),2),"")</f>
        <v/>
      </c>
    </row>
    <row r="40" spans="1:10" outlineLevel="2" x14ac:dyDescent="0.25">
      <c r="A40" s="1">
        <v>3959</v>
      </c>
      <c r="B40" s="1"/>
      <c r="C40" s="40" t="s">
        <v>16</v>
      </c>
      <c r="D40" s="41">
        <v>21862</v>
      </c>
      <c r="E40" s="41" t="s">
        <v>6</v>
      </c>
      <c r="F40" s="42">
        <v>0</v>
      </c>
      <c r="G40" s="43" t="str">
        <f t="shared" si="1"/>
        <v/>
      </c>
      <c r="H40" s="44" t="str">
        <f t="shared" si="0"/>
        <v/>
      </c>
      <c r="J40" t="str">
        <f>IF(D40="", INDEX('Galena East Contracts'!E40:F242, MATCH(E40,'Galena East Contracts'!E40:E243,0),2),"")</f>
        <v/>
      </c>
    </row>
    <row r="41" spans="1:10" outlineLevel="2" x14ac:dyDescent="0.25">
      <c r="A41" s="1">
        <v>3965</v>
      </c>
      <c r="B41" s="1"/>
      <c r="C41" s="40" t="s">
        <v>17</v>
      </c>
      <c r="D41" s="41">
        <v>21862</v>
      </c>
      <c r="E41" s="41" t="s">
        <v>6</v>
      </c>
      <c r="F41" s="42">
        <v>0</v>
      </c>
      <c r="G41" s="43" t="str">
        <f t="shared" si="1"/>
        <v/>
      </c>
      <c r="H41" s="44" t="str">
        <f t="shared" si="0"/>
        <v/>
      </c>
      <c r="J41" t="str">
        <f>IF(D41="", INDEX('Galena East Contracts'!E41:F243, MATCH(E41,'Galena East Contracts'!E41:E244,0),2),"")</f>
        <v/>
      </c>
    </row>
    <row r="42" spans="1:10" outlineLevel="2" x14ac:dyDescent="0.25">
      <c r="A42" s="1">
        <v>3966</v>
      </c>
      <c r="B42" s="1" t="s">
        <v>99</v>
      </c>
      <c r="C42" s="40" t="s">
        <v>18</v>
      </c>
      <c r="D42" s="41">
        <v>21862</v>
      </c>
      <c r="E42" s="41" t="s">
        <v>6</v>
      </c>
      <c r="F42" s="42">
        <v>2086</v>
      </c>
      <c r="G42" s="43">
        <f t="shared" si="1"/>
        <v>2086</v>
      </c>
      <c r="H42" s="44" t="str">
        <f t="shared" si="0"/>
        <v/>
      </c>
      <c r="J42" t="str">
        <f>IF(D42="", INDEX('Galena East Contracts'!E42:F244, MATCH(E42,'Galena East Contracts'!E42:E245,0),2),"")</f>
        <v/>
      </c>
    </row>
    <row r="43" spans="1:10" outlineLevel="2" x14ac:dyDescent="0.25">
      <c r="A43" s="1">
        <v>3967</v>
      </c>
      <c r="B43" s="1"/>
      <c r="C43" s="40" t="s">
        <v>19</v>
      </c>
      <c r="D43" s="41">
        <v>21862</v>
      </c>
      <c r="E43" s="41" t="s">
        <v>6</v>
      </c>
      <c r="F43" s="42">
        <v>473</v>
      </c>
      <c r="G43" s="43" t="str">
        <f t="shared" si="1"/>
        <v/>
      </c>
      <c r="H43" s="44" t="str">
        <f t="shared" si="0"/>
        <v/>
      </c>
      <c r="J43" t="str">
        <f>IF(D43="", INDEX('Galena East Contracts'!E43:F245, MATCH(E43,'Galena East Contracts'!E43:E246,0),2),"")</f>
        <v/>
      </c>
    </row>
    <row r="44" spans="1:10" outlineLevel="2" x14ac:dyDescent="0.25">
      <c r="A44" s="1">
        <v>3977</v>
      </c>
      <c r="B44" s="1"/>
      <c r="C44" s="40" t="s">
        <v>20</v>
      </c>
      <c r="D44" s="41">
        <v>21862</v>
      </c>
      <c r="E44" s="41" t="s">
        <v>6</v>
      </c>
      <c r="F44" s="42">
        <v>1401</v>
      </c>
      <c r="G44" s="43" t="str">
        <f t="shared" si="1"/>
        <v/>
      </c>
      <c r="H44" s="44" t="str">
        <f t="shared" si="0"/>
        <v/>
      </c>
      <c r="J44" t="str">
        <f>IF(D44="", INDEX('Galena East Contracts'!E44:F246, MATCH(E44,'Galena East Contracts'!E44:E247,0),2),"")</f>
        <v/>
      </c>
    </row>
    <row r="45" spans="1:10" outlineLevel="2" x14ac:dyDescent="0.25">
      <c r="A45" s="1">
        <v>3979</v>
      </c>
      <c r="B45" s="1"/>
      <c r="C45" s="40" t="s">
        <v>21</v>
      </c>
      <c r="D45" s="41">
        <v>21862</v>
      </c>
      <c r="E45" s="41" t="s">
        <v>6</v>
      </c>
      <c r="F45" s="42">
        <v>0</v>
      </c>
      <c r="G45" s="43" t="str">
        <f t="shared" si="1"/>
        <v/>
      </c>
      <c r="H45" s="44" t="str">
        <f t="shared" si="0"/>
        <v/>
      </c>
      <c r="J45" t="str">
        <f>IF(D45="", INDEX('Galena East Contracts'!E45:F247, MATCH(E45,'Galena East Contracts'!E45:E248,0),2),"")</f>
        <v/>
      </c>
    </row>
    <row r="46" spans="1:10" outlineLevel="2" x14ac:dyDescent="0.25">
      <c r="A46" s="1">
        <v>3984</v>
      </c>
      <c r="B46" s="1" t="s">
        <v>99</v>
      </c>
      <c r="C46" s="40" t="s">
        <v>22</v>
      </c>
      <c r="D46" s="41">
        <v>21862</v>
      </c>
      <c r="E46" s="41" t="s">
        <v>6</v>
      </c>
      <c r="F46" s="42">
        <v>2891</v>
      </c>
      <c r="G46" s="43">
        <f t="shared" si="1"/>
        <v>2891</v>
      </c>
      <c r="H46" s="44" t="str">
        <f t="shared" si="0"/>
        <v/>
      </c>
      <c r="J46" t="str">
        <f>IF(D46="", INDEX('Galena East Contracts'!E46:F248, MATCH(E46,'Galena East Contracts'!E46:E249,0),2),"")</f>
        <v/>
      </c>
    </row>
    <row r="47" spans="1:10" outlineLevel="2" x14ac:dyDescent="0.25">
      <c r="A47" s="1">
        <v>3985</v>
      </c>
      <c r="B47" s="1"/>
      <c r="C47" s="40" t="s">
        <v>23</v>
      </c>
      <c r="D47" s="41">
        <v>21862</v>
      </c>
      <c r="E47" s="41" t="s">
        <v>6</v>
      </c>
      <c r="F47" s="42">
        <v>0</v>
      </c>
      <c r="G47" s="43" t="str">
        <f t="shared" si="1"/>
        <v/>
      </c>
      <c r="H47" s="44" t="str">
        <f t="shared" si="0"/>
        <v/>
      </c>
      <c r="J47" t="str">
        <f>IF(D47="", INDEX('Galena East Contracts'!E47:F249, MATCH(E47,'Galena East Contracts'!E47:E250,0),2),"")</f>
        <v/>
      </c>
    </row>
    <row r="48" spans="1:10" outlineLevel="2" x14ac:dyDescent="0.25">
      <c r="A48" s="1">
        <v>3990</v>
      </c>
      <c r="B48" s="1"/>
      <c r="C48" s="40" t="s">
        <v>24</v>
      </c>
      <c r="D48" s="41">
        <v>21862</v>
      </c>
      <c r="E48" s="41" t="s">
        <v>6</v>
      </c>
      <c r="F48" s="42">
        <v>0</v>
      </c>
      <c r="G48" s="43" t="str">
        <f t="shared" si="1"/>
        <v/>
      </c>
      <c r="H48" s="44" t="str">
        <f t="shared" si="0"/>
        <v/>
      </c>
      <c r="J48" t="str">
        <f>IF(D48="", INDEX('Galena East Contracts'!E48:F250, MATCH(E48,'Galena East Contracts'!E48:E251,0),2),"")</f>
        <v/>
      </c>
    </row>
    <row r="49" spans="1:10" outlineLevel="2" x14ac:dyDescent="0.25">
      <c r="A49" s="1">
        <v>3994</v>
      </c>
      <c r="B49" s="1"/>
      <c r="C49" s="40" t="s">
        <v>26</v>
      </c>
      <c r="D49" s="41">
        <v>21862</v>
      </c>
      <c r="E49" s="41" t="s">
        <v>6</v>
      </c>
      <c r="F49" s="42">
        <v>0</v>
      </c>
      <c r="G49" s="43" t="str">
        <f t="shared" si="1"/>
        <v/>
      </c>
      <c r="H49" s="44" t="str">
        <f t="shared" si="0"/>
        <v/>
      </c>
      <c r="J49" t="str">
        <f>IF(D49="", INDEX('Galena East Contracts'!E49:F251, MATCH(E49,'Galena East Contracts'!E49:E252,0),2),"")</f>
        <v/>
      </c>
    </row>
    <row r="50" spans="1:10" outlineLevel="2" x14ac:dyDescent="0.25">
      <c r="A50" s="1">
        <v>3995</v>
      </c>
      <c r="B50" s="1"/>
      <c r="C50" s="40" t="s">
        <v>27</v>
      </c>
      <c r="D50" s="41">
        <v>21862</v>
      </c>
      <c r="E50" s="41" t="s">
        <v>6</v>
      </c>
      <c r="F50" s="42">
        <v>0</v>
      </c>
      <c r="G50" s="43" t="str">
        <f t="shared" si="1"/>
        <v/>
      </c>
      <c r="H50" s="44" t="str">
        <f t="shared" si="0"/>
        <v/>
      </c>
      <c r="J50" t="str">
        <f>IF(D50="", INDEX('Galena East Contracts'!E50:F252, MATCH(E50,'Galena East Contracts'!E50:E253,0),2),"")</f>
        <v/>
      </c>
    </row>
    <row r="51" spans="1:10" outlineLevel="2" x14ac:dyDescent="0.25">
      <c r="A51" s="1">
        <v>3996</v>
      </c>
      <c r="B51" s="1"/>
      <c r="C51" s="40" t="s">
        <v>28</v>
      </c>
      <c r="D51" s="41">
        <v>21862</v>
      </c>
      <c r="E51" s="41" t="s">
        <v>6</v>
      </c>
      <c r="F51" s="42">
        <v>0</v>
      </c>
      <c r="G51" s="43" t="str">
        <f t="shared" si="1"/>
        <v/>
      </c>
      <c r="H51" s="44" t="str">
        <f t="shared" si="0"/>
        <v/>
      </c>
      <c r="J51" t="str">
        <f>IF(D51="", INDEX('Galena East Contracts'!E51:F253, MATCH(E51,'Galena East Contracts'!E51:E254,0),2),"")</f>
        <v/>
      </c>
    </row>
    <row r="52" spans="1:10" outlineLevel="2" x14ac:dyDescent="0.25">
      <c r="A52" s="1">
        <v>3997</v>
      </c>
      <c r="B52" s="1"/>
      <c r="C52" s="40" t="s">
        <v>29</v>
      </c>
      <c r="D52" s="41">
        <v>21862</v>
      </c>
      <c r="E52" s="41" t="s">
        <v>6</v>
      </c>
      <c r="F52" s="42">
        <v>0</v>
      </c>
      <c r="G52" s="43" t="str">
        <f t="shared" si="1"/>
        <v/>
      </c>
      <c r="H52" s="44" t="str">
        <f t="shared" si="0"/>
        <v/>
      </c>
      <c r="J52" t="str">
        <f>IF(D52="", INDEX('Galena East Contracts'!E52:F254, MATCH(E52,'Galena East Contracts'!E52:E255,0),2),"")</f>
        <v/>
      </c>
    </row>
    <row r="53" spans="1:10" outlineLevel="2" x14ac:dyDescent="0.25">
      <c r="A53" s="1">
        <v>3998</v>
      </c>
      <c r="B53" s="1"/>
      <c r="C53" s="40" t="s">
        <v>30</v>
      </c>
      <c r="D53" s="41">
        <v>21862</v>
      </c>
      <c r="E53" s="41" t="s">
        <v>6</v>
      </c>
      <c r="F53" s="42">
        <v>0</v>
      </c>
      <c r="G53" s="43" t="str">
        <f t="shared" si="1"/>
        <v/>
      </c>
      <c r="H53" s="44" t="str">
        <f t="shared" si="0"/>
        <v/>
      </c>
      <c r="J53" t="str">
        <f>IF(D53="", INDEX('Galena East Contracts'!E53:F255, MATCH(E53,'Galena East Contracts'!E53:E256,0),2),"")</f>
        <v/>
      </c>
    </row>
    <row r="54" spans="1:10" outlineLevel="2" x14ac:dyDescent="0.25">
      <c r="A54" s="1">
        <v>4000</v>
      </c>
      <c r="B54" s="1"/>
      <c r="C54" s="40" t="s">
        <v>31</v>
      </c>
      <c r="D54" s="41">
        <v>21862</v>
      </c>
      <c r="E54" s="41" t="s">
        <v>6</v>
      </c>
      <c r="F54" s="42">
        <v>0</v>
      </c>
      <c r="G54" s="43" t="str">
        <f t="shared" si="1"/>
        <v/>
      </c>
      <c r="H54" s="44" t="str">
        <f t="shared" si="0"/>
        <v/>
      </c>
      <c r="J54" t="str">
        <f>IF(D54="", INDEX('Galena East Contracts'!E54:F256, MATCH(E54,'Galena East Contracts'!E54:E257,0),2),"")</f>
        <v/>
      </c>
    </row>
    <row r="55" spans="1:10" outlineLevel="2" x14ac:dyDescent="0.25">
      <c r="A55" s="1">
        <v>4007</v>
      </c>
      <c r="B55" s="1"/>
      <c r="C55" s="40" t="s">
        <v>32</v>
      </c>
      <c r="D55" s="41">
        <v>21862</v>
      </c>
      <c r="E55" s="41" t="s">
        <v>6</v>
      </c>
      <c r="F55" s="42">
        <v>0</v>
      </c>
      <c r="G55" s="43" t="str">
        <f t="shared" si="1"/>
        <v/>
      </c>
      <c r="H55" s="44" t="str">
        <f t="shared" si="0"/>
        <v/>
      </c>
      <c r="J55" t="str">
        <f>IF(D55="", INDEX('Galena East Contracts'!E55:F257, MATCH(E55,'Galena East Contracts'!E55:E258,0),2),"")</f>
        <v/>
      </c>
    </row>
    <row r="56" spans="1:10" outlineLevel="2" x14ac:dyDescent="0.25">
      <c r="A56" s="1">
        <v>4015</v>
      </c>
      <c r="B56" s="1"/>
      <c r="C56" s="40" t="s">
        <v>33</v>
      </c>
      <c r="D56" s="41">
        <v>21862</v>
      </c>
      <c r="E56" s="41" t="s">
        <v>6</v>
      </c>
      <c r="F56" s="42">
        <v>871</v>
      </c>
      <c r="G56" s="43" t="str">
        <f t="shared" si="1"/>
        <v/>
      </c>
      <c r="H56" s="44" t="str">
        <f t="shared" si="0"/>
        <v/>
      </c>
      <c r="J56" t="str">
        <f>IF(D56="", INDEX('Galena East Contracts'!E56:F258, MATCH(E56,'Galena East Contracts'!E56:E259,0),2),"")</f>
        <v/>
      </c>
    </row>
    <row r="57" spans="1:10" outlineLevel="2" x14ac:dyDescent="0.25">
      <c r="A57" s="1">
        <v>4016</v>
      </c>
      <c r="B57" s="1"/>
      <c r="C57" s="40" t="s">
        <v>34</v>
      </c>
      <c r="D57" s="41">
        <v>21862</v>
      </c>
      <c r="E57" s="41" t="s">
        <v>6</v>
      </c>
      <c r="F57" s="42">
        <v>0</v>
      </c>
      <c r="G57" s="43" t="str">
        <f t="shared" si="1"/>
        <v/>
      </c>
      <c r="H57" s="44" t="str">
        <f t="shared" si="0"/>
        <v/>
      </c>
      <c r="J57" t="str">
        <f>IF(D57="", INDEX('Galena East Contracts'!E57:F259, MATCH(E57,'Galena East Contracts'!E57:E260,0),2),"")</f>
        <v/>
      </c>
    </row>
    <row r="58" spans="1:10" outlineLevel="2" x14ac:dyDescent="0.25">
      <c r="A58" s="1">
        <v>5532</v>
      </c>
      <c r="B58" s="1" t="s">
        <v>99</v>
      </c>
      <c r="C58" s="40" t="s">
        <v>67</v>
      </c>
      <c r="D58" s="41">
        <v>21862</v>
      </c>
      <c r="E58" s="41" t="s">
        <v>6</v>
      </c>
      <c r="F58" s="42">
        <v>19600</v>
      </c>
      <c r="G58" s="43">
        <f t="shared" si="1"/>
        <v>19600</v>
      </c>
      <c r="H58" s="44" t="str">
        <f t="shared" si="0"/>
        <v/>
      </c>
      <c r="J58" t="str">
        <f>IF(D58="", INDEX('Galena East Contracts'!E58:F260, MATCH(E58,'Galena East Contracts'!E58:E261,0),2),"")</f>
        <v/>
      </c>
    </row>
    <row r="59" spans="1:10" outlineLevel="2" x14ac:dyDescent="0.25">
      <c r="A59" s="1">
        <v>57848</v>
      </c>
      <c r="B59" s="1"/>
      <c r="C59" s="40" t="s">
        <v>77</v>
      </c>
      <c r="D59" s="41">
        <v>21862</v>
      </c>
      <c r="E59" s="41" t="s">
        <v>6</v>
      </c>
      <c r="F59" s="42">
        <v>0</v>
      </c>
      <c r="G59" s="43" t="str">
        <f t="shared" si="1"/>
        <v/>
      </c>
      <c r="H59" s="44" t="str">
        <f t="shared" si="0"/>
        <v/>
      </c>
      <c r="J59" t="str">
        <f>IF(D59="", INDEX('Galena East Contracts'!E59:F261, MATCH(E59,'Galena East Contracts'!E59:E262,0),2),"")</f>
        <v/>
      </c>
    </row>
    <row r="60" spans="1:10" outlineLevel="2" x14ac:dyDescent="0.25">
      <c r="A60" s="1">
        <v>57849</v>
      </c>
      <c r="B60" s="1"/>
      <c r="C60" s="40" t="s">
        <v>78</v>
      </c>
      <c r="D60" s="41">
        <v>21862</v>
      </c>
      <c r="E60" s="41" t="s">
        <v>6</v>
      </c>
      <c r="F60" s="42">
        <v>586</v>
      </c>
      <c r="G60" s="43" t="str">
        <f t="shared" si="1"/>
        <v/>
      </c>
      <c r="H60" s="44" t="str">
        <f t="shared" si="0"/>
        <v/>
      </c>
      <c r="J60" t="str">
        <f>IF(D60="", INDEX('Galena East Contracts'!E60:F262, MATCH(E60,'Galena East Contracts'!E60:E263,0),2),"")</f>
        <v/>
      </c>
    </row>
    <row r="61" spans="1:10" outlineLevel="2" x14ac:dyDescent="0.25">
      <c r="A61" s="1">
        <v>61875</v>
      </c>
      <c r="B61" s="1"/>
      <c r="C61" s="40" t="s">
        <v>83</v>
      </c>
      <c r="D61" s="41">
        <v>21862</v>
      </c>
      <c r="E61" s="41" t="s">
        <v>6</v>
      </c>
      <c r="F61" s="42">
        <v>0</v>
      </c>
      <c r="G61" s="43" t="str">
        <f t="shared" si="1"/>
        <v/>
      </c>
      <c r="H61" s="44" t="str">
        <f t="shared" si="0"/>
        <v/>
      </c>
      <c r="J61" t="str">
        <f>IF(D61="", INDEX('Galena East Contracts'!E61:F263, MATCH(E61,'Galena East Contracts'!E61:E264,0),2),"")</f>
        <v/>
      </c>
    </row>
    <row r="62" spans="1:10" outlineLevel="2" x14ac:dyDescent="0.25">
      <c r="A62" s="1">
        <v>61876</v>
      </c>
      <c r="B62" s="1"/>
      <c r="C62" s="40" t="s">
        <v>84</v>
      </c>
      <c r="D62" s="41">
        <v>21862</v>
      </c>
      <c r="E62" s="41" t="s">
        <v>6</v>
      </c>
      <c r="F62" s="42">
        <v>0</v>
      </c>
      <c r="G62" s="43" t="str">
        <f t="shared" si="1"/>
        <v/>
      </c>
      <c r="H62" s="44" t="str">
        <f t="shared" si="0"/>
        <v/>
      </c>
      <c r="J62" t="str">
        <f>IF(D62="", INDEX('Galena East Contracts'!E62:F264, MATCH(E62,'Galena East Contracts'!E62:E265,0),2),"")</f>
        <v/>
      </c>
    </row>
    <row r="63" spans="1:10" outlineLevel="2" x14ac:dyDescent="0.25">
      <c r="A63" s="1">
        <v>62425</v>
      </c>
      <c r="B63" s="1" t="s">
        <v>99</v>
      </c>
      <c r="C63" s="40" t="s">
        <v>86</v>
      </c>
      <c r="D63" s="41">
        <v>21862</v>
      </c>
      <c r="E63" s="41" t="s">
        <v>6</v>
      </c>
      <c r="F63" s="42">
        <v>0</v>
      </c>
      <c r="G63" s="43">
        <f t="shared" si="1"/>
        <v>0</v>
      </c>
      <c r="H63" s="44" t="str">
        <f t="shared" si="0"/>
        <v/>
      </c>
      <c r="J63" t="str">
        <f>IF(D63="", INDEX('Galena East Contracts'!E63:F265, MATCH(E63,'Galena East Contracts'!E63:E266,0),2),"")</f>
        <v/>
      </c>
    </row>
    <row r="64" spans="1:10" outlineLevel="2" x14ac:dyDescent="0.25">
      <c r="A64" s="1">
        <v>71419</v>
      </c>
      <c r="B64" s="1"/>
      <c r="C64" s="40" t="s">
        <v>91</v>
      </c>
      <c r="D64" s="41">
        <v>21862</v>
      </c>
      <c r="E64" s="41" t="s">
        <v>6</v>
      </c>
      <c r="F64" s="42">
        <v>9490</v>
      </c>
      <c r="G64" s="43" t="str">
        <f t="shared" si="1"/>
        <v/>
      </c>
      <c r="H64" s="44" t="str">
        <f t="shared" si="0"/>
        <v/>
      </c>
      <c r="J64" t="str">
        <f>IF(D64="", INDEX('Galena East Contracts'!E64:F266, MATCH(E64,'Galena East Contracts'!E64:E267,0),2),"")</f>
        <v/>
      </c>
    </row>
    <row r="65" spans="1:10" outlineLevel="2" x14ac:dyDescent="0.25">
      <c r="A65" s="1">
        <v>78170</v>
      </c>
      <c r="B65" s="1"/>
      <c r="C65" s="40" t="s">
        <v>93</v>
      </c>
      <c r="D65" s="41">
        <v>21862</v>
      </c>
      <c r="E65" s="41" t="s">
        <v>6</v>
      </c>
      <c r="F65" s="42">
        <v>12425</v>
      </c>
      <c r="G65" s="43" t="str">
        <f t="shared" si="1"/>
        <v/>
      </c>
      <c r="H65" s="44" t="str">
        <f t="shared" si="0"/>
        <v/>
      </c>
      <c r="J65" t="str">
        <f>IF(D65="", INDEX('Galena East Contracts'!E65:F267, MATCH(E65,'Galena East Contracts'!E65:E268,0),2),"")</f>
        <v/>
      </c>
    </row>
    <row r="66" spans="1:10" s="18" customFormat="1" ht="13.8" outlineLevel="1" thickBot="1" x14ac:dyDescent="0.3">
      <c r="A66" s="15"/>
      <c r="B66" s="15"/>
      <c r="C66" s="31"/>
      <c r="D66" s="32"/>
      <c r="E66" s="32" t="s">
        <v>111</v>
      </c>
      <c r="F66" s="33">
        <f>SUBTOTAL(9,F38:F65)</f>
        <v>50490</v>
      </c>
      <c r="G66" s="34">
        <f>SUBTOTAL(9,G38:G65)</f>
        <v>25244</v>
      </c>
      <c r="H66" s="55">
        <f t="shared" ref="H66:H129" si="2">IF(AND(D66="",F66&gt;0.1),G66/F66,"")</f>
        <v>0.49998019409784117</v>
      </c>
      <c r="J66">
        <f>IF(D66="", INDEX('Galena East Contracts'!E66:F268, MATCH(E66,'Galena East Contracts'!E66:E269,0),2),"")</f>
        <v>50490</v>
      </c>
    </row>
    <row r="67" spans="1:10" outlineLevel="2" x14ac:dyDescent="0.25">
      <c r="A67" s="1">
        <v>180</v>
      </c>
      <c r="B67" s="1" t="s">
        <v>99</v>
      </c>
      <c r="C67" s="1" t="s">
        <v>0</v>
      </c>
      <c r="D67" s="1">
        <v>23478</v>
      </c>
      <c r="E67" s="1" t="s">
        <v>3</v>
      </c>
      <c r="F67" s="3">
        <v>0</v>
      </c>
      <c r="G67" s="6">
        <f t="shared" ref="G67:G130" si="3">IF(B67="Y",F67,"")</f>
        <v>0</v>
      </c>
      <c r="H67" s="7" t="str">
        <f t="shared" si="2"/>
        <v/>
      </c>
      <c r="J67" t="str">
        <f>IF(D67="", INDEX('Galena East Contracts'!E67:F269, MATCH(E67,'Galena East Contracts'!E67:E270,0),2),"")</f>
        <v/>
      </c>
    </row>
    <row r="68" spans="1:10" outlineLevel="2" x14ac:dyDescent="0.25">
      <c r="A68" s="1">
        <v>2921</v>
      </c>
      <c r="B68" s="1"/>
      <c r="C68" s="1" t="s">
        <v>7</v>
      </c>
      <c r="D68" s="1">
        <v>21890</v>
      </c>
      <c r="E68" s="1" t="s">
        <v>3</v>
      </c>
      <c r="F68" s="3">
        <v>5775</v>
      </c>
      <c r="G68" s="6" t="str">
        <f t="shared" si="3"/>
        <v/>
      </c>
      <c r="H68" s="7" t="str">
        <f t="shared" si="2"/>
        <v/>
      </c>
      <c r="J68" t="str">
        <f>IF(D68="", INDEX('Galena East Contracts'!E68:F270, MATCH(E68,'Galena East Contracts'!E68:E271,0),2),"")</f>
        <v/>
      </c>
    </row>
    <row r="69" spans="1:10" outlineLevel="2" x14ac:dyDescent="0.25">
      <c r="A69" s="1">
        <v>2921</v>
      </c>
      <c r="B69" s="1"/>
      <c r="C69" s="1" t="s">
        <v>7</v>
      </c>
      <c r="D69" s="1">
        <v>22398</v>
      </c>
      <c r="E69" s="1" t="s">
        <v>3</v>
      </c>
      <c r="F69" s="3">
        <v>0</v>
      </c>
      <c r="G69" s="6" t="str">
        <f t="shared" si="3"/>
        <v/>
      </c>
      <c r="H69" s="7" t="str">
        <f t="shared" si="2"/>
        <v/>
      </c>
      <c r="J69" t="str">
        <f>IF(D69="", INDEX('Galena East Contracts'!E69:F271, MATCH(E69,'Galena East Contracts'!E69:E272,0),2),"")</f>
        <v/>
      </c>
    </row>
    <row r="70" spans="1:10" outlineLevel="2" x14ac:dyDescent="0.25">
      <c r="A70" s="1">
        <v>2921</v>
      </c>
      <c r="B70" s="1"/>
      <c r="C70" s="1" t="s">
        <v>7</v>
      </c>
      <c r="D70" s="1">
        <v>105892</v>
      </c>
      <c r="E70" s="1" t="s">
        <v>3</v>
      </c>
      <c r="F70" s="3">
        <v>0</v>
      </c>
      <c r="G70" s="6" t="str">
        <f t="shared" si="3"/>
        <v/>
      </c>
      <c r="H70" s="7" t="str">
        <f t="shared" si="2"/>
        <v/>
      </c>
      <c r="J70" t="str">
        <f>IF(D70="", INDEX('Galena East Contracts'!E70:F272, MATCH(E70,'Galena East Contracts'!E70:E273,0),2),"")</f>
        <v/>
      </c>
    </row>
    <row r="71" spans="1:10" outlineLevel="2" x14ac:dyDescent="0.25">
      <c r="A71" s="1">
        <v>2922</v>
      </c>
      <c r="B71" s="1"/>
      <c r="C71" s="1" t="s">
        <v>8</v>
      </c>
      <c r="D71" s="1">
        <v>21890</v>
      </c>
      <c r="E71" s="1" t="s">
        <v>3</v>
      </c>
      <c r="F71" s="3">
        <v>2562</v>
      </c>
      <c r="G71" s="6" t="str">
        <f t="shared" si="3"/>
        <v/>
      </c>
      <c r="H71" s="7" t="str">
        <f t="shared" si="2"/>
        <v/>
      </c>
      <c r="J71" t="str">
        <f>IF(D71="", INDEX('Galena East Contracts'!E71:F273, MATCH(E71,'Galena East Contracts'!E71:E274,0),2),"")</f>
        <v/>
      </c>
    </row>
    <row r="72" spans="1:10" outlineLevel="2" x14ac:dyDescent="0.25">
      <c r="A72" s="1">
        <v>2922</v>
      </c>
      <c r="B72" s="1"/>
      <c r="C72" s="1" t="s">
        <v>8</v>
      </c>
      <c r="D72" s="1">
        <v>22398</v>
      </c>
      <c r="E72" s="1" t="s">
        <v>3</v>
      </c>
      <c r="F72" s="3">
        <v>0</v>
      </c>
      <c r="G72" s="6" t="str">
        <f t="shared" si="3"/>
        <v/>
      </c>
      <c r="H72" s="7" t="str">
        <f t="shared" si="2"/>
        <v/>
      </c>
      <c r="J72" t="str">
        <f>IF(D72="", INDEX('Galena East Contracts'!E72:F274, MATCH(E72,'Galena East Contracts'!E72:E275,0),2),"")</f>
        <v/>
      </c>
    </row>
    <row r="73" spans="1:10" outlineLevel="2" x14ac:dyDescent="0.25">
      <c r="A73" s="1">
        <v>2922</v>
      </c>
      <c r="B73" s="1"/>
      <c r="C73" s="1" t="s">
        <v>8</v>
      </c>
      <c r="D73" s="1">
        <v>105892</v>
      </c>
      <c r="E73" s="1" t="s">
        <v>3</v>
      </c>
      <c r="F73" s="3">
        <v>0</v>
      </c>
      <c r="G73" s="6" t="str">
        <f t="shared" si="3"/>
        <v/>
      </c>
      <c r="H73" s="7" t="str">
        <f t="shared" si="2"/>
        <v/>
      </c>
      <c r="J73" t="str">
        <f>IF(D73="", INDEX('Galena East Contracts'!E73:F275, MATCH(E73,'Galena East Contracts'!E73:E276,0),2),"")</f>
        <v/>
      </c>
    </row>
    <row r="74" spans="1:10" outlineLevel="2" x14ac:dyDescent="0.25">
      <c r="A74" s="1">
        <v>2923</v>
      </c>
      <c r="B74" s="1"/>
      <c r="C74" s="1" t="s">
        <v>10</v>
      </c>
      <c r="D74" s="1">
        <v>21890</v>
      </c>
      <c r="E74" s="1" t="s">
        <v>3</v>
      </c>
      <c r="F74" s="3">
        <v>3744</v>
      </c>
      <c r="G74" s="6" t="str">
        <f t="shared" si="3"/>
        <v/>
      </c>
      <c r="H74" s="7" t="str">
        <f t="shared" si="2"/>
        <v/>
      </c>
      <c r="J74" t="str">
        <f>IF(D74="", INDEX('Galena East Contracts'!E74:F276, MATCH(E74,'Galena East Contracts'!E74:E277,0),2),"")</f>
        <v/>
      </c>
    </row>
    <row r="75" spans="1:10" outlineLevel="2" x14ac:dyDescent="0.25">
      <c r="A75" s="1">
        <v>2923</v>
      </c>
      <c r="B75" s="1"/>
      <c r="C75" s="1" t="s">
        <v>10</v>
      </c>
      <c r="D75" s="1">
        <v>22398</v>
      </c>
      <c r="E75" s="1" t="s">
        <v>3</v>
      </c>
      <c r="F75" s="3">
        <v>0</v>
      </c>
      <c r="G75" s="6" t="str">
        <f t="shared" si="3"/>
        <v/>
      </c>
      <c r="H75" s="7" t="str">
        <f t="shared" si="2"/>
        <v/>
      </c>
      <c r="J75" t="str">
        <f>IF(D75="", INDEX('Galena East Contracts'!E75:F277, MATCH(E75,'Galena East Contracts'!E75:E278,0),2),"")</f>
        <v/>
      </c>
    </row>
    <row r="76" spans="1:10" outlineLevel="2" x14ac:dyDescent="0.25">
      <c r="A76" s="1">
        <v>2923</v>
      </c>
      <c r="B76" s="1"/>
      <c r="C76" s="1" t="s">
        <v>10</v>
      </c>
      <c r="D76" s="1">
        <v>105892</v>
      </c>
      <c r="E76" s="1" t="s">
        <v>3</v>
      </c>
      <c r="F76" s="3">
        <v>0</v>
      </c>
      <c r="G76" s="6" t="str">
        <f t="shared" si="3"/>
        <v/>
      </c>
      <c r="H76" s="7" t="str">
        <f t="shared" si="2"/>
        <v/>
      </c>
      <c r="J76" t="str">
        <f>IF(D76="", INDEX('Galena East Contracts'!E76:F278, MATCH(E76,'Galena East Contracts'!E76:E279,0),2),"")</f>
        <v/>
      </c>
    </row>
    <row r="77" spans="1:10" outlineLevel="2" x14ac:dyDescent="0.25">
      <c r="A77" s="1">
        <v>2924</v>
      </c>
      <c r="B77" s="1"/>
      <c r="C77" s="1" t="s">
        <v>11</v>
      </c>
      <c r="D77" s="1">
        <v>21890</v>
      </c>
      <c r="E77" s="1" t="s">
        <v>3</v>
      </c>
      <c r="F77" s="3">
        <v>3071</v>
      </c>
      <c r="G77" s="6" t="str">
        <f t="shared" si="3"/>
        <v/>
      </c>
      <c r="H77" s="7" t="str">
        <f t="shared" si="2"/>
        <v/>
      </c>
      <c r="J77" t="str">
        <f>IF(D77="", INDEX('Galena East Contracts'!E77:F279, MATCH(E77,'Galena East Contracts'!E77:E280,0),2),"")</f>
        <v/>
      </c>
    </row>
    <row r="78" spans="1:10" outlineLevel="2" x14ac:dyDescent="0.25">
      <c r="A78" s="1">
        <v>2924</v>
      </c>
      <c r="B78" s="1"/>
      <c r="C78" s="1" t="s">
        <v>11</v>
      </c>
      <c r="D78" s="1">
        <v>22398</v>
      </c>
      <c r="E78" s="1" t="s">
        <v>3</v>
      </c>
      <c r="F78" s="3">
        <v>0</v>
      </c>
      <c r="G78" s="6" t="str">
        <f t="shared" si="3"/>
        <v/>
      </c>
      <c r="H78" s="7" t="str">
        <f t="shared" si="2"/>
        <v/>
      </c>
      <c r="J78" t="str">
        <f>IF(D78="", INDEX('Galena East Contracts'!E78:F280, MATCH(E78,'Galena East Contracts'!E78:E281,0),2),"")</f>
        <v/>
      </c>
    </row>
    <row r="79" spans="1:10" outlineLevel="2" x14ac:dyDescent="0.25">
      <c r="A79" s="1">
        <v>2924</v>
      </c>
      <c r="B79" s="1"/>
      <c r="C79" s="1" t="s">
        <v>11</v>
      </c>
      <c r="D79" s="1">
        <v>105892</v>
      </c>
      <c r="E79" s="1" t="s">
        <v>3</v>
      </c>
      <c r="F79" s="3">
        <v>0</v>
      </c>
      <c r="G79" s="6" t="str">
        <f t="shared" si="3"/>
        <v/>
      </c>
      <c r="H79" s="7" t="str">
        <f t="shared" si="2"/>
        <v/>
      </c>
      <c r="J79" t="str">
        <f>IF(D79="", INDEX('Galena East Contracts'!E79:F281, MATCH(E79,'Galena East Contracts'!E79:E282,0),2),"")</f>
        <v/>
      </c>
    </row>
    <row r="80" spans="1:10" outlineLevel="2" x14ac:dyDescent="0.25">
      <c r="A80" s="1">
        <v>2925</v>
      </c>
      <c r="B80" s="1"/>
      <c r="C80" s="1" t="s">
        <v>12</v>
      </c>
      <c r="D80" s="1">
        <v>21890</v>
      </c>
      <c r="E80" s="1" t="s">
        <v>3</v>
      </c>
      <c r="F80" s="3">
        <v>699</v>
      </c>
      <c r="G80" s="6" t="str">
        <f t="shared" si="3"/>
        <v/>
      </c>
      <c r="H80" s="7" t="str">
        <f t="shared" si="2"/>
        <v/>
      </c>
      <c r="J80" t="str">
        <f>IF(D80="", INDEX('Galena East Contracts'!E80:F282, MATCH(E80,'Galena East Contracts'!E80:E283,0),2),"")</f>
        <v/>
      </c>
    </row>
    <row r="81" spans="1:10" outlineLevel="2" x14ac:dyDescent="0.25">
      <c r="A81" s="1">
        <v>2925</v>
      </c>
      <c r="B81" s="1"/>
      <c r="C81" s="1" t="s">
        <v>12</v>
      </c>
      <c r="D81" s="1">
        <v>22398</v>
      </c>
      <c r="E81" s="1" t="s">
        <v>3</v>
      </c>
      <c r="F81" s="3">
        <v>0</v>
      </c>
      <c r="G81" s="6" t="str">
        <f t="shared" si="3"/>
        <v/>
      </c>
      <c r="H81" s="7" t="str">
        <f t="shared" si="2"/>
        <v/>
      </c>
      <c r="J81" t="str">
        <f>IF(D81="", INDEX('Galena East Contracts'!E81:F283, MATCH(E81,'Galena East Contracts'!E81:E284,0),2),"")</f>
        <v/>
      </c>
    </row>
    <row r="82" spans="1:10" outlineLevel="2" x14ac:dyDescent="0.25">
      <c r="A82" s="1">
        <v>2925</v>
      </c>
      <c r="B82" s="1"/>
      <c r="C82" s="1" t="s">
        <v>12</v>
      </c>
      <c r="D82" s="1">
        <v>105892</v>
      </c>
      <c r="E82" s="1" t="s">
        <v>3</v>
      </c>
      <c r="F82" s="3">
        <v>0</v>
      </c>
      <c r="G82" s="6" t="str">
        <f t="shared" si="3"/>
        <v/>
      </c>
      <c r="H82" s="7" t="str">
        <f t="shared" si="2"/>
        <v/>
      </c>
      <c r="J82" t="str">
        <f>IF(D82="", INDEX('Galena East Contracts'!E82:F284, MATCH(E82,'Galena East Contracts'!E82:E285,0),2),"")</f>
        <v/>
      </c>
    </row>
    <row r="83" spans="1:10" outlineLevel="2" x14ac:dyDescent="0.25">
      <c r="A83" s="1">
        <v>2926</v>
      </c>
      <c r="B83" s="1"/>
      <c r="C83" s="1" t="s">
        <v>13</v>
      </c>
      <c r="D83" s="1">
        <v>21890</v>
      </c>
      <c r="E83" s="1" t="s">
        <v>3</v>
      </c>
      <c r="F83" s="3">
        <v>3144</v>
      </c>
      <c r="G83" s="6" t="str">
        <f t="shared" si="3"/>
        <v/>
      </c>
      <c r="H83" s="7" t="str">
        <f t="shared" si="2"/>
        <v/>
      </c>
      <c r="J83" t="str">
        <f>IF(D83="", INDEX('Galena East Contracts'!E83:F285, MATCH(E83,'Galena East Contracts'!E83:E286,0),2),"")</f>
        <v/>
      </c>
    </row>
    <row r="84" spans="1:10" outlineLevel="2" x14ac:dyDescent="0.25">
      <c r="A84" s="1">
        <v>2926</v>
      </c>
      <c r="B84" s="1"/>
      <c r="C84" s="1" t="s">
        <v>13</v>
      </c>
      <c r="D84" s="1">
        <v>22398</v>
      </c>
      <c r="E84" s="1" t="s">
        <v>3</v>
      </c>
      <c r="F84" s="3">
        <v>0</v>
      </c>
      <c r="G84" s="6" t="str">
        <f t="shared" si="3"/>
        <v/>
      </c>
      <c r="H84" s="7" t="str">
        <f t="shared" si="2"/>
        <v/>
      </c>
      <c r="J84" t="str">
        <f>IF(D84="", INDEX('Galena East Contracts'!E84:F286, MATCH(E84,'Galena East Contracts'!E84:E287,0),2),"")</f>
        <v/>
      </c>
    </row>
    <row r="85" spans="1:10" outlineLevel="2" x14ac:dyDescent="0.25">
      <c r="A85" s="1">
        <v>2926</v>
      </c>
      <c r="B85" s="1"/>
      <c r="C85" s="1" t="s">
        <v>13</v>
      </c>
      <c r="D85" s="1">
        <v>105892</v>
      </c>
      <c r="E85" s="1" t="s">
        <v>3</v>
      </c>
      <c r="F85" s="3">
        <v>0</v>
      </c>
      <c r="G85" s="6" t="str">
        <f t="shared" si="3"/>
        <v/>
      </c>
      <c r="H85" s="7" t="str">
        <f t="shared" si="2"/>
        <v/>
      </c>
      <c r="J85" t="str">
        <f>IF(D85="", INDEX('Galena East Contracts'!E85:F287, MATCH(E85,'Galena East Contracts'!E85:E288,0),2),"")</f>
        <v/>
      </c>
    </row>
    <row r="86" spans="1:10" outlineLevel="2" x14ac:dyDescent="0.25">
      <c r="A86" s="1">
        <v>2927</v>
      </c>
      <c r="B86" s="1"/>
      <c r="C86" s="1" t="s">
        <v>14</v>
      </c>
      <c r="D86" s="1">
        <v>21890</v>
      </c>
      <c r="E86" s="1" t="s">
        <v>3</v>
      </c>
      <c r="F86" s="3">
        <v>1500</v>
      </c>
      <c r="G86" s="6" t="str">
        <f t="shared" si="3"/>
        <v/>
      </c>
      <c r="H86" s="7" t="str">
        <f t="shared" si="2"/>
        <v/>
      </c>
      <c r="J86" t="str">
        <f>IF(D86="", INDEX('Galena East Contracts'!E86:F288, MATCH(E86,'Galena East Contracts'!E86:E289,0),2),"")</f>
        <v/>
      </c>
    </row>
    <row r="87" spans="1:10" outlineLevel="2" x14ac:dyDescent="0.25">
      <c r="A87" s="1">
        <v>2927</v>
      </c>
      <c r="B87" s="1"/>
      <c r="C87" s="1" t="s">
        <v>14</v>
      </c>
      <c r="D87" s="1">
        <v>22398</v>
      </c>
      <c r="E87" s="1" t="s">
        <v>3</v>
      </c>
      <c r="F87" s="3">
        <v>0</v>
      </c>
      <c r="G87" s="6" t="str">
        <f t="shared" si="3"/>
        <v/>
      </c>
      <c r="H87" s="7" t="str">
        <f t="shared" si="2"/>
        <v/>
      </c>
      <c r="J87" t="str">
        <f>IF(D87="", INDEX('Galena East Contracts'!E87:F289, MATCH(E87,'Galena East Contracts'!E87:E290,0),2),"")</f>
        <v/>
      </c>
    </row>
    <row r="88" spans="1:10" outlineLevel="2" x14ac:dyDescent="0.25">
      <c r="A88" s="1">
        <v>2927</v>
      </c>
      <c r="B88" s="1"/>
      <c r="C88" s="1" t="s">
        <v>14</v>
      </c>
      <c r="D88" s="1">
        <v>105892</v>
      </c>
      <c r="E88" s="1" t="s">
        <v>3</v>
      </c>
      <c r="F88" s="3">
        <v>0</v>
      </c>
      <c r="G88" s="6" t="str">
        <f t="shared" si="3"/>
        <v/>
      </c>
      <c r="H88" s="7" t="str">
        <f t="shared" si="2"/>
        <v/>
      </c>
      <c r="J88" t="str">
        <f>IF(D88="", INDEX('Galena East Contracts'!E88:F290, MATCH(E88,'Galena East Contracts'!E88:E291,0),2),"")</f>
        <v/>
      </c>
    </row>
    <row r="89" spans="1:10" outlineLevel="2" x14ac:dyDescent="0.25">
      <c r="A89" s="1">
        <v>4023</v>
      </c>
      <c r="B89" s="1"/>
      <c r="C89" s="1" t="s">
        <v>35</v>
      </c>
      <c r="D89" s="1">
        <v>21890</v>
      </c>
      <c r="E89" s="1" t="s">
        <v>3</v>
      </c>
      <c r="F89" s="3">
        <v>458</v>
      </c>
      <c r="G89" s="6" t="str">
        <f t="shared" si="3"/>
        <v/>
      </c>
      <c r="H89" s="7" t="str">
        <f t="shared" si="2"/>
        <v/>
      </c>
      <c r="J89" t="str">
        <f>IF(D89="", INDEX('Galena East Contracts'!E89:F291, MATCH(E89,'Galena East Contracts'!E89:E292,0),2),"")</f>
        <v/>
      </c>
    </row>
    <row r="90" spans="1:10" outlineLevel="2" x14ac:dyDescent="0.25">
      <c r="A90" s="1">
        <v>4023</v>
      </c>
      <c r="B90" s="1"/>
      <c r="C90" s="1" t="s">
        <v>35</v>
      </c>
      <c r="D90" s="1">
        <v>22398</v>
      </c>
      <c r="E90" s="1" t="s">
        <v>3</v>
      </c>
      <c r="F90" s="3">
        <v>0</v>
      </c>
      <c r="G90" s="6" t="str">
        <f t="shared" si="3"/>
        <v/>
      </c>
      <c r="H90" s="7" t="str">
        <f t="shared" si="2"/>
        <v/>
      </c>
      <c r="J90" t="str">
        <f>IF(D90="", INDEX('Galena East Contracts'!E90:F292, MATCH(E90,'Galena East Contracts'!E90:E293,0),2),"")</f>
        <v/>
      </c>
    </row>
    <row r="91" spans="1:10" outlineLevel="2" x14ac:dyDescent="0.25">
      <c r="A91" s="1">
        <v>4023</v>
      </c>
      <c r="B91" s="1"/>
      <c r="C91" s="1" t="s">
        <v>35</v>
      </c>
      <c r="D91" s="1">
        <v>105892</v>
      </c>
      <c r="E91" s="1" t="s">
        <v>3</v>
      </c>
      <c r="F91" s="3">
        <v>0</v>
      </c>
      <c r="G91" s="6" t="str">
        <f t="shared" si="3"/>
        <v/>
      </c>
      <c r="H91" s="7" t="str">
        <f t="shared" si="2"/>
        <v/>
      </c>
      <c r="J91" t="str">
        <f>IF(D91="", INDEX('Galena East Contracts'!E91:F293, MATCH(E91,'Galena East Contracts'!E91:E294,0),2),"")</f>
        <v/>
      </c>
    </row>
    <row r="92" spans="1:10" outlineLevel="2" x14ac:dyDescent="0.25">
      <c r="A92" s="1">
        <v>4024</v>
      </c>
      <c r="B92" s="1"/>
      <c r="C92" s="1" t="s">
        <v>36</v>
      </c>
      <c r="D92" s="1">
        <v>21890</v>
      </c>
      <c r="E92" s="1" t="s">
        <v>3</v>
      </c>
      <c r="F92" s="3">
        <v>0</v>
      </c>
      <c r="G92" s="6" t="str">
        <f t="shared" si="3"/>
        <v/>
      </c>
      <c r="H92" s="7" t="str">
        <f t="shared" si="2"/>
        <v/>
      </c>
      <c r="J92" t="str">
        <f>IF(D92="", INDEX('Galena East Contracts'!E92:F294, MATCH(E92,'Galena East Contracts'!E92:E295,0),2),"")</f>
        <v/>
      </c>
    </row>
    <row r="93" spans="1:10" outlineLevel="2" x14ac:dyDescent="0.25">
      <c r="A93" s="1">
        <v>4024</v>
      </c>
      <c r="B93" s="1"/>
      <c r="C93" s="1" t="s">
        <v>36</v>
      </c>
      <c r="D93" s="1">
        <v>22398</v>
      </c>
      <c r="E93" s="1" t="s">
        <v>3</v>
      </c>
      <c r="F93" s="3">
        <v>0</v>
      </c>
      <c r="G93" s="6" t="str">
        <f t="shared" si="3"/>
        <v/>
      </c>
      <c r="H93" s="7" t="str">
        <f t="shared" si="2"/>
        <v/>
      </c>
      <c r="J93" t="str">
        <f>IF(D93="", INDEX('Galena East Contracts'!E93:F295, MATCH(E93,'Galena East Contracts'!E93:E296,0),2),"")</f>
        <v/>
      </c>
    </row>
    <row r="94" spans="1:10" outlineLevel="2" x14ac:dyDescent="0.25">
      <c r="A94" s="1">
        <v>4025</v>
      </c>
      <c r="B94" s="1"/>
      <c r="C94" s="1" t="s">
        <v>37</v>
      </c>
      <c r="D94" s="1">
        <v>21890</v>
      </c>
      <c r="E94" s="1" t="s">
        <v>3</v>
      </c>
      <c r="F94" s="3">
        <v>820</v>
      </c>
      <c r="G94" s="6" t="str">
        <f t="shared" si="3"/>
        <v/>
      </c>
      <c r="H94" s="7" t="str">
        <f t="shared" si="2"/>
        <v/>
      </c>
      <c r="J94" t="str">
        <f>IF(D94="", INDEX('Galena East Contracts'!E94:F296, MATCH(E94,'Galena East Contracts'!E94:E297,0),2),"")</f>
        <v/>
      </c>
    </row>
    <row r="95" spans="1:10" outlineLevel="2" x14ac:dyDescent="0.25">
      <c r="A95" s="1">
        <v>4025</v>
      </c>
      <c r="B95" s="1"/>
      <c r="C95" s="1" t="s">
        <v>37</v>
      </c>
      <c r="D95" s="1">
        <v>22398</v>
      </c>
      <c r="E95" s="1" t="s">
        <v>3</v>
      </c>
      <c r="F95" s="3">
        <v>0</v>
      </c>
      <c r="G95" s="6" t="str">
        <f t="shared" si="3"/>
        <v/>
      </c>
      <c r="H95" s="7" t="str">
        <f t="shared" si="2"/>
        <v/>
      </c>
      <c r="J95" t="str">
        <f>IF(D95="", INDEX('Galena East Contracts'!E95:F297, MATCH(E95,'Galena East Contracts'!E95:E298,0),2),"")</f>
        <v/>
      </c>
    </row>
    <row r="96" spans="1:10" outlineLevel="2" x14ac:dyDescent="0.25">
      <c r="A96" s="1">
        <v>4025</v>
      </c>
      <c r="B96" s="1"/>
      <c r="C96" s="1" t="s">
        <v>37</v>
      </c>
      <c r="D96" s="1">
        <v>105892</v>
      </c>
      <c r="E96" s="1" t="s">
        <v>3</v>
      </c>
      <c r="F96" s="3">
        <v>0</v>
      </c>
      <c r="G96" s="6" t="str">
        <f t="shared" si="3"/>
        <v/>
      </c>
      <c r="H96" s="7" t="str">
        <f t="shared" si="2"/>
        <v/>
      </c>
      <c r="J96" t="str">
        <f>IF(D96="", INDEX('Galena East Contracts'!E96:F298, MATCH(E96,'Galena East Contracts'!E96:E299,0),2),"")</f>
        <v/>
      </c>
    </row>
    <row r="97" spans="1:10" outlineLevel="2" x14ac:dyDescent="0.25">
      <c r="A97" s="1">
        <v>4026</v>
      </c>
      <c r="B97" s="1"/>
      <c r="C97" s="1" t="s">
        <v>38</v>
      </c>
      <c r="D97" s="1">
        <v>21890</v>
      </c>
      <c r="E97" s="1" t="s">
        <v>3</v>
      </c>
      <c r="F97" s="3">
        <v>454</v>
      </c>
      <c r="G97" s="6" t="str">
        <f t="shared" si="3"/>
        <v/>
      </c>
      <c r="H97" s="7" t="str">
        <f t="shared" si="2"/>
        <v/>
      </c>
      <c r="J97" t="str">
        <f>IF(D97="", INDEX('Galena East Contracts'!E97:F299, MATCH(E97,'Galena East Contracts'!E97:E300,0),2),"")</f>
        <v/>
      </c>
    </row>
    <row r="98" spans="1:10" outlineLevel="2" x14ac:dyDescent="0.25">
      <c r="A98" s="1">
        <v>4026</v>
      </c>
      <c r="B98" s="1"/>
      <c r="C98" s="1" t="s">
        <v>38</v>
      </c>
      <c r="D98" s="1">
        <v>22398</v>
      </c>
      <c r="E98" s="1" t="s">
        <v>3</v>
      </c>
      <c r="F98" s="3">
        <v>0</v>
      </c>
      <c r="G98" s="6" t="str">
        <f t="shared" si="3"/>
        <v/>
      </c>
      <c r="H98" s="7" t="str">
        <f t="shared" si="2"/>
        <v/>
      </c>
      <c r="J98" t="str">
        <f>IF(D98="", INDEX('Galena East Contracts'!E98:F300, MATCH(E98,'Galena East Contracts'!E98:E301,0),2),"")</f>
        <v/>
      </c>
    </row>
    <row r="99" spans="1:10" outlineLevel="2" x14ac:dyDescent="0.25">
      <c r="A99" s="1">
        <v>4026</v>
      </c>
      <c r="B99" s="1"/>
      <c r="C99" s="1" t="s">
        <v>38</v>
      </c>
      <c r="D99" s="1">
        <v>105892</v>
      </c>
      <c r="E99" s="1" t="s">
        <v>3</v>
      </c>
      <c r="F99" s="3">
        <v>0</v>
      </c>
      <c r="G99" s="6" t="str">
        <f t="shared" si="3"/>
        <v/>
      </c>
      <c r="H99" s="7" t="str">
        <f t="shared" si="2"/>
        <v/>
      </c>
      <c r="J99" t="str">
        <f>IF(D99="", INDEX('Galena East Contracts'!E99:F301, MATCH(E99,'Galena East Contracts'!E99:E302,0),2),"")</f>
        <v/>
      </c>
    </row>
    <row r="100" spans="1:10" outlineLevel="2" x14ac:dyDescent="0.25">
      <c r="A100" s="1">
        <v>4028</v>
      </c>
      <c r="B100" s="1"/>
      <c r="C100" s="1" t="s">
        <v>39</v>
      </c>
      <c r="D100" s="1">
        <v>21890</v>
      </c>
      <c r="E100" s="1" t="s">
        <v>3</v>
      </c>
      <c r="F100" s="3">
        <v>270</v>
      </c>
      <c r="G100" s="6" t="str">
        <f t="shared" si="3"/>
        <v/>
      </c>
      <c r="H100" s="7" t="str">
        <f t="shared" si="2"/>
        <v/>
      </c>
      <c r="J100" t="str">
        <f>IF(D100="", INDEX('Galena East Contracts'!E100:F302, MATCH(E100,'Galena East Contracts'!E100:E303,0),2),"")</f>
        <v/>
      </c>
    </row>
    <row r="101" spans="1:10" outlineLevel="2" x14ac:dyDescent="0.25">
      <c r="A101" s="1">
        <v>4028</v>
      </c>
      <c r="B101" s="1"/>
      <c r="C101" s="1" t="s">
        <v>39</v>
      </c>
      <c r="D101" s="1">
        <v>22398</v>
      </c>
      <c r="E101" s="1" t="s">
        <v>3</v>
      </c>
      <c r="F101" s="3">
        <v>0</v>
      </c>
      <c r="G101" s="6" t="str">
        <f t="shared" si="3"/>
        <v/>
      </c>
      <c r="H101" s="7" t="str">
        <f t="shared" si="2"/>
        <v/>
      </c>
      <c r="J101" t="str">
        <f>IF(D101="", INDEX('Galena East Contracts'!E101:F303, MATCH(E101,'Galena East Contracts'!E101:E304,0),2),"")</f>
        <v/>
      </c>
    </row>
    <row r="102" spans="1:10" outlineLevel="2" x14ac:dyDescent="0.25">
      <c r="A102" s="1">
        <v>4028</v>
      </c>
      <c r="B102" s="1"/>
      <c r="C102" s="1" t="s">
        <v>39</v>
      </c>
      <c r="D102" s="1">
        <v>105892</v>
      </c>
      <c r="E102" s="1" t="s">
        <v>3</v>
      </c>
      <c r="F102" s="3">
        <v>0</v>
      </c>
      <c r="G102" s="6" t="str">
        <f t="shared" si="3"/>
        <v/>
      </c>
      <c r="H102" s="7" t="str">
        <f t="shared" si="2"/>
        <v/>
      </c>
      <c r="J102" t="str">
        <f>IF(D102="", INDEX('Galena East Contracts'!E102:F304, MATCH(E102,'Galena East Contracts'!E102:E305,0),2),"")</f>
        <v/>
      </c>
    </row>
    <row r="103" spans="1:10" outlineLevel="2" x14ac:dyDescent="0.25">
      <c r="A103" s="1">
        <v>4029</v>
      </c>
      <c r="B103" s="1"/>
      <c r="C103" s="1" t="s">
        <v>40</v>
      </c>
      <c r="D103" s="1">
        <v>21890</v>
      </c>
      <c r="E103" s="1" t="s">
        <v>3</v>
      </c>
      <c r="F103" s="3">
        <v>744</v>
      </c>
      <c r="G103" s="6" t="str">
        <f t="shared" si="3"/>
        <v/>
      </c>
      <c r="H103" s="7" t="str">
        <f t="shared" si="2"/>
        <v/>
      </c>
      <c r="J103" t="str">
        <f>IF(D103="", INDEX('Galena East Contracts'!E103:F305, MATCH(E103,'Galena East Contracts'!E103:E306,0),2),"")</f>
        <v/>
      </c>
    </row>
    <row r="104" spans="1:10" outlineLevel="2" x14ac:dyDescent="0.25">
      <c r="A104" s="1">
        <v>4029</v>
      </c>
      <c r="B104" s="1"/>
      <c r="C104" s="1" t="s">
        <v>40</v>
      </c>
      <c r="D104" s="1">
        <v>22398</v>
      </c>
      <c r="E104" s="1" t="s">
        <v>3</v>
      </c>
      <c r="F104" s="3">
        <v>0</v>
      </c>
      <c r="G104" s="6" t="str">
        <f t="shared" si="3"/>
        <v/>
      </c>
      <c r="H104" s="7" t="str">
        <f t="shared" si="2"/>
        <v/>
      </c>
      <c r="J104" t="str">
        <f>IF(D104="", INDEX('Galena East Contracts'!E104:F306, MATCH(E104,'Galena East Contracts'!E104:E307,0),2),"")</f>
        <v/>
      </c>
    </row>
    <row r="105" spans="1:10" outlineLevel="2" x14ac:dyDescent="0.25">
      <c r="A105" s="1">
        <v>4029</v>
      </c>
      <c r="B105" s="1"/>
      <c r="C105" s="1" t="s">
        <v>40</v>
      </c>
      <c r="D105" s="1">
        <v>105892</v>
      </c>
      <c r="E105" s="1" t="s">
        <v>3</v>
      </c>
      <c r="F105" s="3">
        <v>0</v>
      </c>
      <c r="G105" s="6" t="str">
        <f t="shared" si="3"/>
        <v/>
      </c>
      <c r="H105" s="7" t="str">
        <f t="shared" si="2"/>
        <v/>
      </c>
      <c r="J105" t="str">
        <f>IF(D105="", INDEX('Galena East Contracts'!E105:F307, MATCH(E105,'Galena East Contracts'!E105:E308,0),2),"")</f>
        <v/>
      </c>
    </row>
    <row r="106" spans="1:10" outlineLevel="2" x14ac:dyDescent="0.25">
      <c r="A106" s="1">
        <v>4030</v>
      </c>
      <c r="B106" s="1"/>
      <c r="C106" s="1" t="s">
        <v>41</v>
      </c>
      <c r="D106" s="1">
        <v>21890</v>
      </c>
      <c r="E106" s="1" t="s">
        <v>3</v>
      </c>
      <c r="F106" s="3">
        <v>445</v>
      </c>
      <c r="G106" s="6" t="str">
        <f t="shared" si="3"/>
        <v/>
      </c>
      <c r="H106" s="7" t="str">
        <f t="shared" si="2"/>
        <v/>
      </c>
      <c r="J106" t="str">
        <f>IF(D106="", INDEX('Galena East Contracts'!E106:F308, MATCH(E106,'Galena East Contracts'!E106:E309,0),2),"")</f>
        <v/>
      </c>
    </row>
    <row r="107" spans="1:10" outlineLevel="2" x14ac:dyDescent="0.25">
      <c r="A107" s="1">
        <v>4030</v>
      </c>
      <c r="B107" s="1"/>
      <c r="C107" s="1" t="s">
        <v>41</v>
      </c>
      <c r="D107" s="1">
        <v>22398</v>
      </c>
      <c r="E107" s="1" t="s">
        <v>3</v>
      </c>
      <c r="F107" s="3">
        <v>0</v>
      </c>
      <c r="G107" s="6" t="str">
        <f t="shared" si="3"/>
        <v/>
      </c>
      <c r="H107" s="7" t="str">
        <f t="shared" si="2"/>
        <v/>
      </c>
      <c r="J107" t="str">
        <f>IF(D107="", INDEX('Galena East Contracts'!E107:F309, MATCH(E107,'Galena East Contracts'!E107:E310,0),2),"")</f>
        <v/>
      </c>
    </row>
    <row r="108" spans="1:10" outlineLevel="2" x14ac:dyDescent="0.25">
      <c r="A108" s="1">
        <v>4030</v>
      </c>
      <c r="B108" s="1"/>
      <c r="C108" s="1" t="s">
        <v>41</v>
      </c>
      <c r="D108" s="1">
        <v>105892</v>
      </c>
      <c r="E108" s="1" t="s">
        <v>3</v>
      </c>
      <c r="F108" s="3">
        <v>0</v>
      </c>
      <c r="G108" s="6" t="str">
        <f t="shared" si="3"/>
        <v/>
      </c>
      <c r="H108" s="7" t="str">
        <f t="shared" si="2"/>
        <v/>
      </c>
      <c r="J108" t="str">
        <f>IF(D108="", INDEX('Galena East Contracts'!E108:F310, MATCH(E108,'Galena East Contracts'!E108:E311,0),2),"")</f>
        <v/>
      </c>
    </row>
    <row r="109" spans="1:10" outlineLevel="2" x14ac:dyDescent="0.25">
      <c r="A109" s="1">
        <v>4031</v>
      </c>
      <c r="B109" s="1"/>
      <c r="C109" s="1" t="s">
        <v>42</v>
      </c>
      <c r="D109" s="1">
        <v>21890</v>
      </c>
      <c r="E109" s="1" t="s">
        <v>3</v>
      </c>
      <c r="F109" s="3">
        <v>1213</v>
      </c>
      <c r="G109" s="6" t="str">
        <f t="shared" si="3"/>
        <v/>
      </c>
      <c r="H109" s="7" t="str">
        <f t="shared" si="2"/>
        <v/>
      </c>
      <c r="J109" t="str">
        <f>IF(D109="", INDEX('Galena East Contracts'!E109:F311, MATCH(E109,'Galena East Contracts'!E109:E312,0),2),"")</f>
        <v/>
      </c>
    </row>
    <row r="110" spans="1:10" outlineLevel="2" x14ac:dyDescent="0.25">
      <c r="A110" s="1">
        <v>4031</v>
      </c>
      <c r="B110" s="1"/>
      <c r="C110" s="1" t="s">
        <v>42</v>
      </c>
      <c r="D110" s="1">
        <v>22398</v>
      </c>
      <c r="E110" s="1" t="s">
        <v>3</v>
      </c>
      <c r="F110" s="3">
        <v>0</v>
      </c>
      <c r="G110" s="6" t="str">
        <f t="shared" si="3"/>
        <v/>
      </c>
      <c r="H110" s="7" t="str">
        <f t="shared" si="2"/>
        <v/>
      </c>
      <c r="J110" t="str">
        <f>IF(D110="", INDEX('Galena East Contracts'!E110:F312, MATCH(E110,'Galena East Contracts'!E110:E313,0),2),"")</f>
        <v/>
      </c>
    </row>
    <row r="111" spans="1:10" outlineLevel="2" x14ac:dyDescent="0.25">
      <c r="A111" s="1">
        <v>4031</v>
      </c>
      <c r="B111" s="1"/>
      <c r="C111" s="1" t="s">
        <v>42</v>
      </c>
      <c r="D111" s="1">
        <v>105892</v>
      </c>
      <c r="E111" s="1" t="s">
        <v>3</v>
      </c>
      <c r="F111" s="3">
        <v>0</v>
      </c>
      <c r="G111" s="6" t="str">
        <f t="shared" si="3"/>
        <v/>
      </c>
      <c r="H111" s="7" t="str">
        <f t="shared" si="2"/>
        <v/>
      </c>
      <c r="J111" t="str">
        <f>IF(D111="", INDEX('Galena East Contracts'!E111:F313, MATCH(E111,'Galena East Contracts'!E111:E314,0),2),"")</f>
        <v/>
      </c>
    </row>
    <row r="112" spans="1:10" outlineLevel="2" x14ac:dyDescent="0.25">
      <c r="A112" s="1">
        <v>4033</v>
      </c>
      <c r="B112" s="1"/>
      <c r="C112" s="1" t="s">
        <v>43</v>
      </c>
      <c r="D112" s="1">
        <v>21890</v>
      </c>
      <c r="E112" s="1" t="s">
        <v>3</v>
      </c>
      <c r="F112" s="3">
        <v>2178</v>
      </c>
      <c r="G112" s="6" t="str">
        <f t="shared" si="3"/>
        <v/>
      </c>
      <c r="H112" s="7" t="str">
        <f t="shared" si="2"/>
        <v/>
      </c>
      <c r="J112" t="str">
        <f>IF(D112="", INDEX('Galena East Contracts'!E112:F314, MATCH(E112,'Galena East Contracts'!E112:E315,0),2),"")</f>
        <v/>
      </c>
    </row>
    <row r="113" spans="1:10" outlineLevel="2" x14ac:dyDescent="0.25">
      <c r="A113" s="1">
        <v>4033</v>
      </c>
      <c r="B113" s="1"/>
      <c r="C113" s="1" t="s">
        <v>43</v>
      </c>
      <c r="D113" s="1">
        <v>22398</v>
      </c>
      <c r="E113" s="1" t="s">
        <v>3</v>
      </c>
      <c r="F113" s="3">
        <v>0</v>
      </c>
      <c r="G113" s="6" t="str">
        <f t="shared" si="3"/>
        <v/>
      </c>
      <c r="H113" s="7" t="str">
        <f t="shared" si="2"/>
        <v/>
      </c>
      <c r="J113" t="str">
        <f>IF(D113="", INDEX('Galena East Contracts'!E113:F315, MATCH(E113,'Galena East Contracts'!E113:E316,0),2),"")</f>
        <v/>
      </c>
    </row>
    <row r="114" spans="1:10" outlineLevel="2" x14ac:dyDescent="0.25">
      <c r="A114" s="1">
        <v>4033</v>
      </c>
      <c r="B114" s="1"/>
      <c r="C114" s="1" t="s">
        <v>43</v>
      </c>
      <c r="D114" s="1">
        <v>105892</v>
      </c>
      <c r="E114" s="1" t="s">
        <v>3</v>
      </c>
      <c r="F114" s="3">
        <v>0</v>
      </c>
      <c r="G114" s="6" t="str">
        <f t="shared" si="3"/>
        <v/>
      </c>
      <c r="H114" s="7" t="str">
        <f t="shared" si="2"/>
        <v/>
      </c>
      <c r="J114" t="str">
        <f>IF(D114="", INDEX('Galena East Contracts'!E114:F316, MATCH(E114,'Galena East Contracts'!E114:E317,0),2),"")</f>
        <v/>
      </c>
    </row>
    <row r="115" spans="1:10" outlineLevel="2" x14ac:dyDescent="0.25">
      <c r="A115" s="1">
        <v>4034</v>
      </c>
      <c r="B115" s="1" t="s">
        <v>99</v>
      </c>
      <c r="C115" s="1" t="s">
        <v>44</v>
      </c>
      <c r="D115" s="1">
        <v>21890</v>
      </c>
      <c r="E115" s="1" t="s">
        <v>3</v>
      </c>
      <c r="F115" s="3">
        <v>488</v>
      </c>
      <c r="G115" s="6">
        <f t="shared" si="3"/>
        <v>488</v>
      </c>
      <c r="H115" s="7" t="str">
        <f t="shared" si="2"/>
        <v/>
      </c>
      <c r="J115" t="str">
        <f>IF(D115="", INDEX('Galena East Contracts'!E115:F317, MATCH(E115,'Galena East Contracts'!E115:E318,0),2),"")</f>
        <v/>
      </c>
    </row>
    <row r="116" spans="1:10" outlineLevel="2" x14ac:dyDescent="0.25">
      <c r="A116" s="1">
        <v>4034</v>
      </c>
      <c r="B116" s="1" t="s">
        <v>99</v>
      </c>
      <c r="C116" s="1" t="s">
        <v>44</v>
      </c>
      <c r="D116" s="1">
        <v>22398</v>
      </c>
      <c r="E116" s="1" t="s">
        <v>3</v>
      </c>
      <c r="F116" s="3">
        <v>0</v>
      </c>
      <c r="G116" s="6">
        <f t="shared" si="3"/>
        <v>0</v>
      </c>
      <c r="H116" s="7" t="str">
        <f t="shared" si="2"/>
        <v/>
      </c>
      <c r="J116" t="str">
        <f>IF(D116="", INDEX('Galena East Contracts'!E116:F318, MATCH(E116,'Galena East Contracts'!E116:E319,0),2),"")</f>
        <v/>
      </c>
    </row>
    <row r="117" spans="1:10" outlineLevel="2" x14ac:dyDescent="0.25">
      <c r="A117" s="1">
        <v>4034</v>
      </c>
      <c r="B117" s="1" t="s">
        <v>99</v>
      </c>
      <c r="C117" s="1" t="s">
        <v>44</v>
      </c>
      <c r="D117" s="1">
        <v>105892</v>
      </c>
      <c r="E117" s="1" t="s">
        <v>3</v>
      </c>
      <c r="F117" s="3">
        <v>0</v>
      </c>
      <c r="G117" s="6">
        <f t="shared" si="3"/>
        <v>0</v>
      </c>
      <c r="H117" s="7" t="str">
        <f t="shared" si="2"/>
        <v/>
      </c>
      <c r="J117" t="str">
        <f>IF(D117="", INDEX('Galena East Contracts'!E117:F319, MATCH(E117,'Galena East Contracts'!E117:E320,0),2),"")</f>
        <v/>
      </c>
    </row>
    <row r="118" spans="1:10" outlineLevel="2" x14ac:dyDescent="0.25">
      <c r="A118" s="1">
        <v>4035</v>
      </c>
      <c r="B118" s="1" t="s">
        <v>99</v>
      </c>
      <c r="C118" s="1" t="s">
        <v>45</v>
      </c>
      <c r="D118" s="1">
        <v>21890</v>
      </c>
      <c r="E118" s="1" t="s">
        <v>3</v>
      </c>
      <c r="F118" s="3">
        <v>0</v>
      </c>
      <c r="G118" s="6">
        <f t="shared" si="3"/>
        <v>0</v>
      </c>
      <c r="H118" s="7" t="str">
        <f t="shared" si="2"/>
        <v/>
      </c>
      <c r="J118" t="str">
        <f>IF(D118="", INDEX('Galena East Contracts'!E118:F320, MATCH(E118,'Galena East Contracts'!E118:E321,0),2),"")</f>
        <v/>
      </c>
    </row>
    <row r="119" spans="1:10" outlineLevel="2" x14ac:dyDescent="0.25">
      <c r="A119" s="1">
        <v>4036</v>
      </c>
      <c r="B119" s="1"/>
      <c r="C119" s="1" t="s">
        <v>46</v>
      </c>
      <c r="D119" s="1">
        <v>21890</v>
      </c>
      <c r="E119" s="1" t="s">
        <v>3</v>
      </c>
      <c r="F119" s="3">
        <v>703</v>
      </c>
      <c r="G119" s="6" t="str">
        <f t="shared" si="3"/>
        <v/>
      </c>
      <c r="H119" s="7" t="str">
        <f t="shared" si="2"/>
        <v/>
      </c>
      <c r="J119" t="str">
        <f>IF(D119="", INDEX('Galena East Contracts'!E119:F321, MATCH(E119,'Galena East Contracts'!E119:E322,0),2),"")</f>
        <v/>
      </c>
    </row>
    <row r="120" spans="1:10" outlineLevel="2" x14ac:dyDescent="0.25">
      <c r="A120" s="1">
        <v>4036</v>
      </c>
      <c r="B120" s="1"/>
      <c r="C120" s="1" t="s">
        <v>46</v>
      </c>
      <c r="D120" s="1">
        <v>22398</v>
      </c>
      <c r="E120" s="1" t="s">
        <v>3</v>
      </c>
      <c r="F120" s="3">
        <v>0</v>
      </c>
      <c r="G120" s="6" t="str">
        <f t="shared" si="3"/>
        <v/>
      </c>
      <c r="H120" s="7" t="str">
        <f t="shared" si="2"/>
        <v/>
      </c>
      <c r="J120" t="str">
        <f>IF(D120="", INDEX('Galena East Contracts'!E120:F322, MATCH(E120,'Galena East Contracts'!E120:E323,0),2),"")</f>
        <v/>
      </c>
    </row>
    <row r="121" spans="1:10" outlineLevel="2" x14ac:dyDescent="0.25">
      <c r="A121" s="1">
        <v>4036</v>
      </c>
      <c r="B121" s="1"/>
      <c r="C121" s="1" t="s">
        <v>46</v>
      </c>
      <c r="D121" s="1">
        <v>105892</v>
      </c>
      <c r="E121" s="1" t="s">
        <v>3</v>
      </c>
      <c r="F121" s="3">
        <v>0</v>
      </c>
      <c r="G121" s="6" t="str">
        <f t="shared" si="3"/>
        <v/>
      </c>
      <c r="H121" s="7" t="str">
        <f t="shared" si="2"/>
        <v/>
      </c>
      <c r="J121" t="str">
        <f>IF(D121="", INDEX('Galena East Contracts'!E121:F323, MATCH(E121,'Galena East Contracts'!E121:E324,0),2),"")</f>
        <v/>
      </c>
    </row>
    <row r="122" spans="1:10" outlineLevel="2" x14ac:dyDescent="0.25">
      <c r="A122" s="1">
        <v>4037</v>
      </c>
      <c r="B122" s="1"/>
      <c r="C122" s="1" t="s">
        <v>47</v>
      </c>
      <c r="D122" s="1">
        <v>21890</v>
      </c>
      <c r="E122" s="1" t="s">
        <v>3</v>
      </c>
      <c r="F122" s="3">
        <v>210</v>
      </c>
      <c r="G122" s="6" t="str">
        <f t="shared" si="3"/>
        <v/>
      </c>
      <c r="H122" s="7" t="str">
        <f t="shared" si="2"/>
        <v/>
      </c>
      <c r="J122" t="str">
        <f>IF(D122="", INDEX('Galena East Contracts'!E122:F324, MATCH(E122,'Galena East Contracts'!E122:E325,0),2),"")</f>
        <v/>
      </c>
    </row>
    <row r="123" spans="1:10" outlineLevel="2" x14ac:dyDescent="0.25">
      <c r="A123" s="1">
        <v>4037</v>
      </c>
      <c r="B123" s="1"/>
      <c r="C123" s="1" t="s">
        <v>47</v>
      </c>
      <c r="D123" s="1">
        <v>22398</v>
      </c>
      <c r="E123" s="1" t="s">
        <v>3</v>
      </c>
      <c r="F123" s="3">
        <v>0</v>
      </c>
      <c r="G123" s="6" t="str">
        <f t="shared" si="3"/>
        <v/>
      </c>
      <c r="H123" s="7" t="str">
        <f t="shared" si="2"/>
        <v/>
      </c>
      <c r="J123" t="str">
        <f>IF(D123="", INDEX('Galena East Contracts'!E123:F325, MATCH(E123,'Galena East Contracts'!E123:E326,0),2),"")</f>
        <v/>
      </c>
    </row>
    <row r="124" spans="1:10" outlineLevel="2" x14ac:dyDescent="0.25">
      <c r="A124" s="1">
        <v>4037</v>
      </c>
      <c r="B124" s="1"/>
      <c r="C124" s="1" t="s">
        <v>47</v>
      </c>
      <c r="D124" s="1">
        <v>105892</v>
      </c>
      <c r="E124" s="1" t="s">
        <v>3</v>
      </c>
      <c r="F124" s="3">
        <v>0</v>
      </c>
      <c r="G124" s="6" t="str">
        <f t="shared" si="3"/>
        <v/>
      </c>
      <c r="H124" s="7" t="str">
        <f t="shared" si="2"/>
        <v/>
      </c>
      <c r="J124" t="str">
        <f>IF(D124="", INDEX('Galena East Contracts'!E124:F326, MATCH(E124,'Galena East Contracts'!E124:E327,0),2),"")</f>
        <v/>
      </c>
    </row>
    <row r="125" spans="1:10" outlineLevel="2" x14ac:dyDescent="0.25">
      <c r="A125" s="1">
        <v>4038</v>
      </c>
      <c r="B125" s="1"/>
      <c r="C125" s="1" t="s">
        <v>48</v>
      </c>
      <c r="D125" s="1">
        <v>21890</v>
      </c>
      <c r="E125" s="1" t="s">
        <v>3</v>
      </c>
      <c r="F125" s="3">
        <v>2618</v>
      </c>
      <c r="G125" s="6" t="str">
        <f t="shared" si="3"/>
        <v/>
      </c>
      <c r="H125" s="7" t="str">
        <f t="shared" si="2"/>
        <v/>
      </c>
      <c r="J125" t="str">
        <f>IF(D125="", INDEX('Galena East Contracts'!E125:F327, MATCH(E125,'Galena East Contracts'!E125:E328,0),2),"")</f>
        <v/>
      </c>
    </row>
    <row r="126" spans="1:10" outlineLevel="2" x14ac:dyDescent="0.25">
      <c r="A126" s="1">
        <v>4038</v>
      </c>
      <c r="B126" s="1"/>
      <c r="C126" s="1" t="s">
        <v>48</v>
      </c>
      <c r="D126" s="1">
        <v>22398</v>
      </c>
      <c r="E126" s="1" t="s">
        <v>3</v>
      </c>
      <c r="F126" s="3">
        <v>0</v>
      </c>
      <c r="G126" s="6" t="str">
        <f t="shared" si="3"/>
        <v/>
      </c>
      <c r="H126" s="7" t="str">
        <f t="shared" si="2"/>
        <v/>
      </c>
      <c r="J126" t="str">
        <f>IF(D126="", INDEX('Galena East Contracts'!E126:F328, MATCH(E126,'Galena East Contracts'!E126:E329,0),2),"")</f>
        <v/>
      </c>
    </row>
    <row r="127" spans="1:10" outlineLevel="2" x14ac:dyDescent="0.25">
      <c r="A127" s="1">
        <v>4038</v>
      </c>
      <c r="B127" s="1"/>
      <c r="C127" s="1" t="s">
        <v>48</v>
      </c>
      <c r="D127" s="1">
        <v>105892</v>
      </c>
      <c r="E127" s="1" t="s">
        <v>3</v>
      </c>
      <c r="F127" s="3">
        <v>0</v>
      </c>
      <c r="G127" s="6" t="str">
        <f t="shared" si="3"/>
        <v/>
      </c>
      <c r="H127" s="7" t="str">
        <f t="shared" si="2"/>
        <v/>
      </c>
      <c r="J127" t="str">
        <f>IF(D127="", INDEX('Galena East Contracts'!E127:F329, MATCH(E127,'Galena East Contracts'!E127:E330,0),2),"")</f>
        <v/>
      </c>
    </row>
    <row r="128" spans="1:10" outlineLevel="2" x14ac:dyDescent="0.25">
      <c r="A128" s="1">
        <v>4039</v>
      </c>
      <c r="B128" s="1"/>
      <c r="C128" s="1" t="s">
        <v>49</v>
      </c>
      <c r="D128" s="1">
        <v>21890</v>
      </c>
      <c r="E128" s="1" t="s">
        <v>3</v>
      </c>
      <c r="F128" s="3">
        <v>1424</v>
      </c>
      <c r="G128" s="6" t="str">
        <f t="shared" si="3"/>
        <v/>
      </c>
      <c r="H128" s="7" t="str">
        <f t="shared" si="2"/>
        <v/>
      </c>
      <c r="J128" t="str">
        <f>IF(D128="", INDEX('Galena East Contracts'!E128:F330, MATCH(E128,'Galena East Contracts'!E128:E331,0),2),"")</f>
        <v/>
      </c>
    </row>
    <row r="129" spans="1:10" outlineLevel="2" x14ac:dyDescent="0.25">
      <c r="A129" s="1">
        <v>4039</v>
      </c>
      <c r="B129" s="1"/>
      <c r="C129" s="1" t="s">
        <v>49</v>
      </c>
      <c r="D129" s="1">
        <v>22398</v>
      </c>
      <c r="E129" s="1" t="s">
        <v>3</v>
      </c>
      <c r="F129" s="3">
        <v>0</v>
      </c>
      <c r="G129" s="6" t="str">
        <f t="shared" si="3"/>
        <v/>
      </c>
      <c r="H129" s="7" t="str">
        <f t="shared" si="2"/>
        <v/>
      </c>
      <c r="J129" t="str">
        <f>IF(D129="", INDEX('Galena East Contracts'!E129:F331, MATCH(E129,'Galena East Contracts'!E129:E332,0),2),"")</f>
        <v/>
      </c>
    </row>
    <row r="130" spans="1:10" outlineLevel="2" x14ac:dyDescent="0.25">
      <c r="A130" s="1">
        <v>4039</v>
      </c>
      <c r="B130" s="1"/>
      <c r="C130" s="1" t="s">
        <v>49</v>
      </c>
      <c r="D130" s="1">
        <v>105892</v>
      </c>
      <c r="E130" s="1" t="s">
        <v>3</v>
      </c>
      <c r="F130" s="3">
        <v>0</v>
      </c>
      <c r="G130" s="6" t="str">
        <f t="shared" si="3"/>
        <v/>
      </c>
      <c r="H130" s="7" t="str">
        <f t="shared" ref="H130:H193" si="4">IF(AND(D130="",F130&gt;0.1),G130/F130,"")</f>
        <v/>
      </c>
      <c r="J130" t="str">
        <f>IF(D130="", INDEX('Galena East Contracts'!E130:F332, MATCH(E130,'Galena East Contracts'!E130:E333,0),2),"")</f>
        <v/>
      </c>
    </row>
    <row r="131" spans="1:10" outlineLevel="2" x14ac:dyDescent="0.25">
      <c r="A131" s="1">
        <v>4041</v>
      </c>
      <c r="B131" s="1"/>
      <c r="C131" s="1" t="s">
        <v>50</v>
      </c>
      <c r="D131" s="1">
        <v>21890</v>
      </c>
      <c r="E131" s="1" t="s">
        <v>3</v>
      </c>
      <c r="F131" s="3">
        <v>2663</v>
      </c>
      <c r="G131" s="6" t="str">
        <f t="shared" ref="G131:G194" si="5">IF(B131="Y",F131,"")</f>
        <v/>
      </c>
      <c r="H131" s="7" t="str">
        <f t="shared" si="4"/>
        <v/>
      </c>
      <c r="J131" t="str">
        <f>IF(D131="", INDEX('Galena East Contracts'!E131:F333, MATCH(E131,'Galena East Contracts'!E131:E334,0),2),"")</f>
        <v/>
      </c>
    </row>
    <row r="132" spans="1:10" outlineLevel="2" x14ac:dyDescent="0.25">
      <c r="A132" s="1">
        <v>4041</v>
      </c>
      <c r="B132" s="1"/>
      <c r="C132" s="1" t="s">
        <v>50</v>
      </c>
      <c r="D132" s="1">
        <v>22398</v>
      </c>
      <c r="E132" s="1" t="s">
        <v>3</v>
      </c>
      <c r="F132" s="3">
        <v>0</v>
      </c>
      <c r="G132" s="6" t="str">
        <f t="shared" si="5"/>
        <v/>
      </c>
      <c r="H132" s="7" t="str">
        <f t="shared" si="4"/>
        <v/>
      </c>
      <c r="J132" t="str">
        <f>IF(D132="", INDEX('Galena East Contracts'!E132:F334, MATCH(E132,'Galena East Contracts'!E132:E335,0),2),"")</f>
        <v/>
      </c>
    </row>
    <row r="133" spans="1:10" outlineLevel="2" x14ac:dyDescent="0.25">
      <c r="A133" s="1">
        <v>4041</v>
      </c>
      <c r="B133" s="1"/>
      <c r="C133" s="1" t="s">
        <v>50</v>
      </c>
      <c r="D133" s="1">
        <v>105892</v>
      </c>
      <c r="E133" s="1" t="s">
        <v>3</v>
      </c>
      <c r="F133" s="3">
        <v>0</v>
      </c>
      <c r="G133" s="6" t="str">
        <f t="shared" si="5"/>
        <v/>
      </c>
      <c r="H133" s="7" t="str">
        <f t="shared" si="4"/>
        <v/>
      </c>
      <c r="J133" t="str">
        <f>IF(D133="", INDEX('Galena East Contracts'!E133:F335, MATCH(E133,'Galena East Contracts'!E133:E336,0),2),"")</f>
        <v/>
      </c>
    </row>
    <row r="134" spans="1:10" outlineLevel="2" x14ac:dyDescent="0.25">
      <c r="A134" s="1">
        <v>4042</v>
      </c>
      <c r="B134" s="1"/>
      <c r="C134" s="1" t="s">
        <v>51</v>
      </c>
      <c r="D134" s="1">
        <v>21890</v>
      </c>
      <c r="E134" s="1" t="s">
        <v>3</v>
      </c>
      <c r="F134" s="3">
        <v>269</v>
      </c>
      <c r="G134" s="6" t="str">
        <f t="shared" si="5"/>
        <v/>
      </c>
      <c r="H134" s="7" t="str">
        <f t="shared" si="4"/>
        <v/>
      </c>
      <c r="J134" t="str">
        <f>IF(D134="", INDEX('Galena East Contracts'!E134:F336, MATCH(E134,'Galena East Contracts'!E134:E337,0),2),"")</f>
        <v/>
      </c>
    </row>
    <row r="135" spans="1:10" outlineLevel="2" x14ac:dyDescent="0.25">
      <c r="A135" s="1">
        <v>4042</v>
      </c>
      <c r="B135" s="1"/>
      <c r="C135" s="1" t="s">
        <v>51</v>
      </c>
      <c r="D135" s="1">
        <v>22398</v>
      </c>
      <c r="E135" s="1" t="s">
        <v>3</v>
      </c>
      <c r="F135" s="3">
        <v>0</v>
      </c>
      <c r="G135" s="6" t="str">
        <f t="shared" si="5"/>
        <v/>
      </c>
      <c r="H135" s="7" t="str">
        <f t="shared" si="4"/>
        <v/>
      </c>
      <c r="J135" t="str">
        <f>IF(D135="", INDEX('Galena East Contracts'!E135:F337, MATCH(E135,'Galena East Contracts'!E135:E338,0),2),"")</f>
        <v/>
      </c>
    </row>
    <row r="136" spans="1:10" outlineLevel="2" x14ac:dyDescent="0.25">
      <c r="A136" s="1">
        <v>4042</v>
      </c>
      <c r="B136" s="1"/>
      <c r="C136" s="1" t="s">
        <v>51</v>
      </c>
      <c r="D136" s="1">
        <v>105892</v>
      </c>
      <c r="E136" s="1" t="s">
        <v>3</v>
      </c>
      <c r="F136" s="3">
        <v>0</v>
      </c>
      <c r="G136" s="6" t="str">
        <f t="shared" si="5"/>
        <v/>
      </c>
      <c r="H136" s="7" t="str">
        <f t="shared" si="4"/>
        <v/>
      </c>
      <c r="J136" t="str">
        <f>IF(D136="", INDEX('Galena East Contracts'!E136:F338, MATCH(E136,'Galena East Contracts'!E136:E339,0),2),"")</f>
        <v/>
      </c>
    </row>
    <row r="137" spans="1:10" outlineLevel="2" x14ac:dyDescent="0.25">
      <c r="A137" s="1">
        <v>4043</v>
      </c>
      <c r="B137" s="1" t="s">
        <v>99</v>
      </c>
      <c r="C137" s="1" t="s">
        <v>52</v>
      </c>
      <c r="D137" s="1">
        <v>21890</v>
      </c>
      <c r="E137" s="1" t="s">
        <v>3</v>
      </c>
      <c r="F137" s="3">
        <v>660</v>
      </c>
      <c r="G137" s="6">
        <f t="shared" si="5"/>
        <v>660</v>
      </c>
      <c r="H137" s="7" t="str">
        <f t="shared" si="4"/>
        <v/>
      </c>
      <c r="J137" t="str">
        <f>IF(D137="", INDEX('Galena East Contracts'!E137:F339, MATCH(E137,'Galena East Contracts'!E137:E340,0),2),"")</f>
        <v/>
      </c>
    </row>
    <row r="138" spans="1:10" outlineLevel="2" x14ac:dyDescent="0.25">
      <c r="A138" s="1">
        <v>4043</v>
      </c>
      <c r="B138" s="1" t="s">
        <v>99</v>
      </c>
      <c r="C138" s="1" t="s">
        <v>52</v>
      </c>
      <c r="D138" s="1">
        <v>22398</v>
      </c>
      <c r="E138" s="1" t="s">
        <v>3</v>
      </c>
      <c r="F138" s="3">
        <v>0</v>
      </c>
      <c r="G138" s="6">
        <f t="shared" si="5"/>
        <v>0</v>
      </c>
      <c r="H138" s="7" t="str">
        <f t="shared" si="4"/>
        <v/>
      </c>
      <c r="J138" t="str">
        <f>IF(D138="", INDEX('Galena East Contracts'!E138:F340, MATCH(E138,'Galena East Contracts'!E138:E341,0),2),"")</f>
        <v/>
      </c>
    </row>
    <row r="139" spans="1:10" outlineLevel="2" x14ac:dyDescent="0.25">
      <c r="A139" s="1">
        <v>4043</v>
      </c>
      <c r="B139" s="1" t="s">
        <v>99</v>
      </c>
      <c r="C139" s="1" t="s">
        <v>52</v>
      </c>
      <c r="D139" s="1">
        <v>105892</v>
      </c>
      <c r="E139" s="1" t="s">
        <v>3</v>
      </c>
      <c r="F139" s="3">
        <v>0</v>
      </c>
      <c r="G139" s="6">
        <f t="shared" si="5"/>
        <v>0</v>
      </c>
      <c r="H139" s="7" t="str">
        <f t="shared" si="4"/>
        <v/>
      </c>
      <c r="J139" t="str">
        <f>IF(D139="", INDEX('Galena East Contracts'!E139:F341, MATCH(E139,'Galena East Contracts'!E139:E342,0),2),"")</f>
        <v/>
      </c>
    </row>
    <row r="140" spans="1:10" outlineLevel="2" x14ac:dyDescent="0.25">
      <c r="A140" s="1">
        <v>4044</v>
      </c>
      <c r="B140" s="1"/>
      <c r="C140" s="1" t="s">
        <v>53</v>
      </c>
      <c r="D140" s="1">
        <v>21890</v>
      </c>
      <c r="E140" s="1" t="s">
        <v>3</v>
      </c>
      <c r="F140" s="3">
        <v>1242</v>
      </c>
      <c r="G140" s="6" t="str">
        <f t="shared" si="5"/>
        <v/>
      </c>
      <c r="H140" s="7" t="str">
        <f t="shared" si="4"/>
        <v/>
      </c>
      <c r="J140" t="str">
        <f>IF(D140="", INDEX('Galena East Contracts'!E140:F342, MATCH(E140,'Galena East Contracts'!E140:E343,0),2),"")</f>
        <v/>
      </c>
    </row>
    <row r="141" spans="1:10" outlineLevel="2" x14ac:dyDescent="0.25">
      <c r="A141" s="1">
        <v>4044</v>
      </c>
      <c r="B141" s="1"/>
      <c r="C141" s="1" t="s">
        <v>53</v>
      </c>
      <c r="D141" s="1">
        <v>22398</v>
      </c>
      <c r="E141" s="1" t="s">
        <v>3</v>
      </c>
      <c r="F141" s="3">
        <v>0</v>
      </c>
      <c r="G141" s="6" t="str">
        <f t="shared" si="5"/>
        <v/>
      </c>
      <c r="H141" s="7" t="str">
        <f t="shared" si="4"/>
        <v/>
      </c>
      <c r="J141" t="str">
        <f>IF(D141="", INDEX('Galena East Contracts'!E141:F343, MATCH(E141,'Galena East Contracts'!E141:E344,0),2),"")</f>
        <v/>
      </c>
    </row>
    <row r="142" spans="1:10" outlineLevel="2" x14ac:dyDescent="0.25">
      <c r="A142" s="1">
        <v>4044</v>
      </c>
      <c r="B142" s="1"/>
      <c r="C142" s="1" t="s">
        <v>53</v>
      </c>
      <c r="D142" s="1">
        <v>105892</v>
      </c>
      <c r="E142" s="1" t="s">
        <v>3</v>
      </c>
      <c r="F142" s="3">
        <v>0</v>
      </c>
      <c r="G142" s="6" t="str">
        <f t="shared" si="5"/>
        <v/>
      </c>
      <c r="H142" s="7" t="str">
        <f t="shared" si="4"/>
        <v/>
      </c>
      <c r="J142" t="str">
        <f>IF(D142="", INDEX('Galena East Contracts'!E142:F344, MATCH(E142,'Galena East Contracts'!E142:E345,0),2),"")</f>
        <v/>
      </c>
    </row>
    <row r="143" spans="1:10" outlineLevel="2" x14ac:dyDescent="0.25">
      <c r="A143" s="1">
        <v>4045</v>
      </c>
      <c r="B143" s="1"/>
      <c r="C143" s="1" t="s">
        <v>54</v>
      </c>
      <c r="D143" s="1">
        <v>21890</v>
      </c>
      <c r="E143" s="1" t="s">
        <v>3</v>
      </c>
      <c r="F143" s="3">
        <v>961</v>
      </c>
      <c r="G143" s="6" t="str">
        <f t="shared" si="5"/>
        <v/>
      </c>
      <c r="H143" s="7" t="str">
        <f t="shared" si="4"/>
        <v/>
      </c>
      <c r="J143" t="str">
        <f>IF(D143="", INDEX('Galena East Contracts'!E143:F345, MATCH(E143,'Galena East Contracts'!E143:E346,0),2),"")</f>
        <v/>
      </c>
    </row>
    <row r="144" spans="1:10" outlineLevel="2" x14ac:dyDescent="0.25">
      <c r="A144" s="1">
        <v>4045</v>
      </c>
      <c r="B144" s="1"/>
      <c r="C144" s="1" t="s">
        <v>54</v>
      </c>
      <c r="D144" s="1">
        <v>22398</v>
      </c>
      <c r="E144" s="1" t="s">
        <v>3</v>
      </c>
      <c r="F144" s="3">
        <v>0</v>
      </c>
      <c r="G144" s="6" t="str">
        <f t="shared" si="5"/>
        <v/>
      </c>
      <c r="H144" s="7" t="str">
        <f t="shared" si="4"/>
        <v/>
      </c>
      <c r="J144" t="str">
        <f>IF(D144="", INDEX('Galena East Contracts'!E144:F346, MATCH(E144,'Galena East Contracts'!E144:E347,0),2),"")</f>
        <v/>
      </c>
    </row>
    <row r="145" spans="1:10" outlineLevel="2" x14ac:dyDescent="0.25">
      <c r="A145" s="1">
        <v>4045</v>
      </c>
      <c r="B145" s="1"/>
      <c r="C145" s="1" t="s">
        <v>54</v>
      </c>
      <c r="D145" s="1">
        <v>105892</v>
      </c>
      <c r="E145" s="1" t="s">
        <v>3</v>
      </c>
      <c r="F145" s="3">
        <v>0</v>
      </c>
      <c r="G145" s="6" t="str">
        <f t="shared" si="5"/>
        <v/>
      </c>
      <c r="H145" s="7" t="str">
        <f t="shared" si="4"/>
        <v/>
      </c>
      <c r="J145" t="str">
        <f>IF(D145="", INDEX('Galena East Contracts'!E145:F347, MATCH(E145,'Galena East Contracts'!E145:E348,0),2),"")</f>
        <v/>
      </c>
    </row>
    <row r="146" spans="1:10" outlineLevel="2" x14ac:dyDescent="0.25">
      <c r="A146" s="1">
        <v>4046</v>
      </c>
      <c r="B146" s="1"/>
      <c r="C146" s="1" t="s">
        <v>55</v>
      </c>
      <c r="D146" s="1">
        <v>21890</v>
      </c>
      <c r="E146" s="1" t="s">
        <v>3</v>
      </c>
      <c r="F146" s="3">
        <v>465</v>
      </c>
      <c r="G146" s="6" t="str">
        <f t="shared" si="5"/>
        <v/>
      </c>
      <c r="H146" s="7" t="str">
        <f t="shared" si="4"/>
        <v/>
      </c>
      <c r="J146" t="str">
        <f>IF(D146="", INDEX('Galena East Contracts'!E146:F348, MATCH(E146,'Galena East Contracts'!E146:E349,0),2),"")</f>
        <v/>
      </c>
    </row>
    <row r="147" spans="1:10" outlineLevel="2" x14ac:dyDescent="0.25">
      <c r="A147" s="1">
        <v>4046</v>
      </c>
      <c r="B147" s="1"/>
      <c r="C147" s="1" t="s">
        <v>55</v>
      </c>
      <c r="D147" s="1">
        <v>22398</v>
      </c>
      <c r="E147" s="1" t="s">
        <v>3</v>
      </c>
      <c r="F147" s="3">
        <v>0</v>
      </c>
      <c r="G147" s="6" t="str">
        <f t="shared" si="5"/>
        <v/>
      </c>
      <c r="H147" s="7" t="str">
        <f t="shared" si="4"/>
        <v/>
      </c>
      <c r="J147" t="str">
        <f>IF(D147="", INDEX('Galena East Contracts'!E147:F349, MATCH(E147,'Galena East Contracts'!E147:E350,0),2),"")</f>
        <v/>
      </c>
    </row>
    <row r="148" spans="1:10" outlineLevel="2" x14ac:dyDescent="0.25">
      <c r="A148" s="1">
        <v>4046</v>
      </c>
      <c r="B148" s="1"/>
      <c r="C148" s="1" t="s">
        <v>55</v>
      </c>
      <c r="D148" s="1">
        <v>105892</v>
      </c>
      <c r="E148" s="1" t="s">
        <v>3</v>
      </c>
      <c r="F148" s="3">
        <v>0</v>
      </c>
      <c r="G148" s="6" t="str">
        <f t="shared" si="5"/>
        <v/>
      </c>
      <c r="H148" s="7" t="str">
        <f t="shared" si="4"/>
        <v/>
      </c>
      <c r="J148" t="str">
        <f>IF(D148="", INDEX('Galena East Contracts'!E148:F350, MATCH(E148,'Galena East Contracts'!E148:E351,0),2),"")</f>
        <v/>
      </c>
    </row>
    <row r="149" spans="1:10" outlineLevel="2" x14ac:dyDescent="0.25">
      <c r="A149" s="1">
        <v>4047</v>
      </c>
      <c r="B149" s="1"/>
      <c r="C149" s="1" t="s">
        <v>56</v>
      </c>
      <c r="D149" s="1">
        <v>21890</v>
      </c>
      <c r="E149" s="1" t="s">
        <v>3</v>
      </c>
      <c r="F149" s="3">
        <v>195</v>
      </c>
      <c r="G149" s="6" t="str">
        <f t="shared" si="5"/>
        <v/>
      </c>
      <c r="H149" s="7" t="str">
        <f t="shared" si="4"/>
        <v/>
      </c>
      <c r="J149" t="str">
        <f>IF(D149="", INDEX('Galena East Contracts'!E149:F351, MATCH(E149,'Galena East Contracts'!E149:E352,0),2),"")</f>
        <v/>
      </c>
    </row>
    <row r="150" spans="1:10" outlineLevel="2" x14ac:dyDescent="0.25">
      <c r="A150" s="1">
        <v>4047</v>
      </c>
      <c r="B150" s="1"/>
      <c r="C150" s="1" t="s">
        <v>56</v>
      </c>
      <c r="D150" s="1">
        <v>22398</v>
      </c>
      <c r="E150" s="1" t="s">
        <v>3</v>
      </c>
      <c r="F150" s="3">
        <v>0</v>
      </c>
      <c r="G150" s="6" t="str">
        <f t="shared" si="5"/>
        <v/>
      </c>
      <c r="H150" s="7" t="str">
        <f t="shared" si="4"/>
        <v/>
      </c>
      <c r="J150" t="str">
        <f>IF(D150="", INDEX('Galena East Contracts'!E150:F352, MATCH(E150,'Galena East Contracts'!E150:E353,0),2),"")</f>
        <v/>
      </c>
    </row>
    <row r="151" spans="1:10" outlineLevel="2" x14ac:dyDescent="0.25">
      <c r="A151" s="1">
        <v>4047</v>
      </c>
      <c r="B151" s="1"/>
      <c r="C151" s="1" t="s">
        <v>56</v>
      </c>
      <c r="D151" s="1">
        <v>105892</v>
      </c>
      <c r="E151" s="1" t="s">
        <v>3</v>
      </c>
      <c r="F151" s="3">
        <v>0</v>
      </c>
      <c r="G151" s="6" t="str">
        <f t="shared" si="5"/>
        <v/>
      </c>
      <c r="H151" s="7" t="str">
        <f t="shared" si="4"/>
        <v/>
      </c>
      <c r="J151" t="str">
        <f>IF(D151="", INDEX('Galena East Contracts'!E151:F353, MATCH(E151,'Galena East Contracts'!E151:E354,0),2),"")</f>
        <v/>
      </c>
    </row>
    <row r="152" spans="1:10" outlineLevel="2" x14ac:dyDescent="0.25">
      <c r="A152" s="1">
        <v>4048</v>
      </c>
      <c r="B152" s="1"/>
      <c r="C152" s="1" t="s">
        <v>57</v>
      </c>
      <c r="D152" s="1">
        <v>21890</v>
      </c>
      <c r="E152" s="1" t="s">
        <v>3</v>
      </c>
      <c r="F152" s="3">
        <v>1776</v>
      </c>
      <c r="G152" s="6" t="str">
        <f t="shared" si="5"/>
        <v/>
      </c>
      <c r="H152" s="7" t="str">
        <f t="shared" si="4"/>
        <v/>
      </c>
      <c r="J152" t="str">
        <f>IF(D152="", INDEX('Galena East Contracts'!E152:F354, MATCH(E152,'Galena East Contracts'!E152:E355,0),2),"")</f>
        <v/>
      </c>
    </row>
    <row r="153" spans="1:10" outlineLevel="2" x14ac:dyDescent="0.25">
      <c r="A153" s="1">
        <v>4048</v>
      </c>
      <c r="B153" s="1"/>
      <c r="C153" s="1" t="s">
        <v>57</v>
      </c>
      <c r="D153" s="1">
        <v>22398</v>
      </c>
      <c r="E153" s="1" t="s">
        <v>3</v>
      </c>
      <c r="F153" s="3">
        <v>0</v>
      </c>
      <c r="G153" s="6" t="str">
        <f t="shared" si="5"/>
        <v/>
      </c>
      <c r="H153" s="7" t="str">
        <f t="shared" si="4"/>
        <v/>
      </c>
      <c r="J153" t="str">
        <f>IF(D153="", INDEX('Galena East Contracts'!E153:F355, MATCH(E153,'Galena East Contracts'!E153:E356,0),2),"")</f>
        <v/>
      </c>
    </row>
    <row r="154" spans="1:10" outlineLevel="2" x14ac:dyDescent="0.25">
      <c r="A154" s="1">
        <v>4048</v>
      </c>
      <c r="B154" s="1"/>
      <c r="C154" s="1" t="s">
        <v>57</v>
      </c>
      <c r="D154" s="1">
        <v>105892</v>
      </c>
      <c r="E154" s="1" t="s">
        <v>3</v>
      </c>
      <c r="F154" s="3">
        <v>0</v>
      </c>
      <c r="G154" s="6" t="str">
        <f t="shared" si="5"/>
        <v/>
      </c>
      <c r="H154" s="7" t="str">
        <f t="shared" si="4"/>
        <v/>
      </c>
      <c r="J154" t="str">
        <f>IF(D154="", INDEX('Galena East Contracts'!E154:F356, MATCH(E154,'Galena East Contracts'!E154:E357,0),2),"")</f>
        <v/>
      </c>
    </row>
    <row r="155" spans="1:10" outlineLevel="2" x14ac:dyDescent="0.25">
      <c r="A155" s="1">
        <v>4049</v>
      </c>
      <c r="B155" s="1"/>
      <c r="C155" s="1" t="s">
        <v>58</v>
      </c>
      <c r="D155" s="1">
        <v>21890</v>
      </c>
      <c r="E155" s="1" t="s">
        <v>3</v>
      </c>
      <c r="F155" s="3">
        <v>2605</v>
      </c>
      <c r="G155" s="6" t="str">
        <f t="shared" si="5"/>
        <v/>
      </c>
      <c r="H155" s="7" t="str">
        <f t="shared" si="4"/>
        <v/>
      </c>
      <c r="J155" t="str">
        <f>IF(D155="", INDEX('Galena East Contracts'!E155:F357, MATCH(E155,'Galena East Contracts'!E155:E358,0),2),"")</f>
        <v/>
      </c>
    </row>
    <row r="156" spans="1:10" outlineLevel="2" x14ac:dyDescent="0.25">
      <c r="A156" s="1">
        <v>4049</v>
      </c>
      <c r="B156" s="1"/>
      <c r="C156" s="1" t="s">
        <v>58</v>
      </c>
      <c r="D156" s="1">
        <v>22398</v>
      </c>
      <c r="E156" s="1" t="s">
        <v>3</v>
      </c>
      <c r="F156" s="3">
        <v>0</v>
      </c>
      <c r="G156" s="6" t="str">
        <f t="shared" si="5"/>
        <v/>
      </c>
      <c r="H156" s="7" t="str">
        <f t="shared" si="4"/>
        <v/>
      </c>
      <c r="J156" t="str">
        <f>IF(D156="", INDEX('Galena East Contracts'!E156:F358, MATCH(E156,'Galena East Contracts'!E156:E359,0),2),"")</f>
        <v/>
      </c>
    </row>
    <row r="157" spans="1:10" outlineLevel="2" x14ac:dyDescent="0.25">
      <c r="A157" s="1">
        <v>4049</v>
      </c>
      <c r="B157" s="1"/>
      <c r="C157" s="1" t="s">
        <v>58</v>
      </c>
      <c r="D157" s="1">
        <v>105892</v>
      </c>
      <c r="E157" s="1" t="s">
        <v>3</v>
      </c>
      <c r="F157" s="3">
        <v>0</v>
      </c>
      <c r="G157" s="6" t="str">
        <f t="shared" si="5"/>
        <v/>
      </c>
      <c r="H157" s="7" t="str">
        <f t="shared" si="4"/>
        <v/>
      </c>
      <c r="J157" t="str">
        <f>IF(D157="", INDEX('Galena East Contracts'!E157:F359, MATCH(E157,'Galena East Contracts'!E157:E360,0),2),"")</f>
        <v/>
      </c>
    </row>
    <row r="158" spans="1:10" outlineLevel="2" x14ac:dyDescent="0.25">
      <c r="A158" s="1">
        <v>4050</v>
      </c>
      <c r="B158" s="1"/>
      <c r="C158" s="1" t="s">
        <v>59</v>
      </c>
      <c r="D158" s="1">
        <v>21890</v>
      </c>
      <c r="E158" s="1" t="s">
        <v>3</v>
      </c>
      <c r="F158" s="3">
        <v>533</v>
      </c>
      <c r="G158" s="6" t="str">
        <f t="shared" si="5"/>
        <v/>
      </c>
      <c r="H158" s="7" t="str">
        <f t="shared" si="4"/>
        <v/>
      </c>
      <c r="J158" t="str">
        <f>IF(D158="", INDEX('Galena East Contracts'!E158:F360, MATCH(E158,'Galena East Contracts'!E158:E361,0),2),"")</f>
        <v/>
      </c>
    </row>
    <row r="159" spans="1:10" outlineLevel="2" x14ac:dyDescent="0.25">
      <c r="A159" s="1">
        <v>4050</v>
      </c>
      <c r="B159" s="1"/>
      <c r="C159" s="1" t="s">
        <v>59</v>
      </c>
      <c r="D159" s="1">
        <v>22398</v>
      </c>
      <c r="E159" s="1" t="s">
        <v>3</v>
      </c>
      <c r="F159" s="3">
        <v>0</v>
      </c>
      <c r="G159" s="6" t="str">
        <f t="shared" si="5"/>
        <v/>
      </c>
      <c r="H159" s="7" t="str">
        <f t="shared" si="4"/>
        <v/>
      </c>
      <c r="J159" t="str">
        <f>IF(D159="", INDEX('Galena East Contracts'!E159:F361, MATCH(E159,'Galena East Contracts'!E159:E362,0),2),"")</f>
        <v/>
      </c>
    </row>
    <row r="160" spans="1:10" outlineLevel="2" x14ac:dyDescent="0.25">
      <c r="A160" s="1">
        <v>4050</v>
      </c>
      <c r="B160" s="1"/>
      <c r="C160" s="1" t="s">
        <v>59</v>
      </c>
      <c r="D160" s="1">
        <v>105892</v>
      </c>
      <c r="E160" s="1" t="s">
        <v>3</v>
      </c>
      <c r="F160" s="3">
        <v>0</v>
      </c>
      <c r="G160" s="6" t="str">
        <f t="shared" si="5"/>
        <v/>
      </c>
      <c r="H160" s="7" t="str">
        <f t="shared" si="4"/>
        <v/>
      </c>
      <c r="J160" t="str">
        <f>IF(D160="", INDEX('Galena East Contracts'!E160:F362, MATCH(E160,'Galena East Contracts'!E160:E363,0),2),"")</f>
        <v/>
      </c>
    </row>
    <row r="161" spans="1:10" outlineLevel="2" x14ac:dyDescent="0.25">
      <c r="A161" s="1">
        <v>4051</v>
      </c>
      <c r="B161" s="1"/>
      <c r="C161" s="1" t="s">
        <v>60</v>
      </c>
      <c r="D161" s="1">
        <v>21890</v>
      </c>
      <c r="E161" s="1" t="s">
        <v>3</v>
      </c>
      <c r="F161" s="3">
        <v>462</v>
      </c>
      <c r="G161" s="6" t="str">
        <f t="shared" si="5"/>
        <v/>
      </c>
      <c r="H161" s="7" t="str">
        <f t="shared" si="4"/>
        <v/>
      </c>
      <c r="J161" t="str">
        <f>IF(D161="", INDEX('Galena East Contracts'!E161:F363, MATCH(E161,'Galena East Contracts'!E161:E364,0),2),"")</f>
        <v/>
      </c>
    </row>
    <row r="162" spans="1:10" outlineLevel="2" x14ac:dyDescent="0.25">
      <c r="A162" s="1">
        <v>4051</v>
      </c>
      <c r="B162" s="1"/>
      <c r="C162" s="1" t="s">
        <v>60</v>
      </c>
      <c r="D162" s="1">
        <v>22398</v>
      </c>
      <c r="E162" s="1" t="s">
        <v>3</v>
      </c>
      <c r="F162" s="3">
        <v>0</v>
      </c>
      <c r="G162" s="6" t="str">
        <f t="shared" si="5"/>
        <v/>
      </c>
      <c r="H162" s="7" t="str">
        <f t="shared" si="4"/>
        <v/>
      </c>
      <c r="J162" t="str">
        <f>IF(D162="", INDEX('Galena East Contracts'!E162:F364, MATCH(E162,'Galena East Contracts'!E162:E365,0),2),"")</f>
        <v/>
      </c>
    </row>
    <row r="163" spans="1:10" outlineLevel="2" x14ac:dyDescent="0.25">
      <c r="A163" s="1">
        <v>4051</v>
      </c>
      <c r="B163" s="1"/>
      <c r="C163" s="1" t="s">
        <v>60</v>
      </c>
      <c r="D163" s="1">
        <v>105892</v>
      </c>
      <c r="E163" s="1" t="s">
        <v>3</v>
      </c>
      <c r="F163" s="3">
        <v>0</v>
      </c>
      <c r="G163" s="6" t="str">
        <f t="shared" si="5"/>
        <v/>
      </c>
      <c r="H163" s="7" t="str">
        <f t="shared" si="4"/>
        <v/>
      </c>
      <c r="J163" t="str">
        <f>IF(D163="", INDEX('Galena East Contracts'!E163:F365, MATCH(E163,'Galena East Contracts'!E163:E366,0),2),"")</f>
        <v/>
      </c>
    </row>
    <row r="164" spans="1:10" outlineLevel="2" x14ac:dyDescent="0.25">
      <c r="A164" s="1">
        <v>18268</v>
      </c>
      <c r="B164" s="1"/>
      <c r="C164" s="1" t="s">
        <v>70</v>
      </c>
      <c r="D164" s="1">
        <v>21890</v>
      </c>
      <c r="E164" s="1" t="s">
        <v>3</v>
      </c>
      <c r="F164" s="3">
        <v>1104</v>
      </c>
      <c r="G164" s="6" t="str">
        <f t="shared" si="5"/>
        <v/>
      </c>
      <c r="H164" s="7" t="str">
        <f t="shared" si="4"/>
        <v/>
      </c>
      <c r="J164" t="str">
        <f>IF(D164="", INDEX('Galena East Contracts'!E164:F366, MATCH(E164,'Galena East Contracts'!E164:E367,0),2),"")</f>
        <v/>
      </c>
    </row>
    <row r="165" spans="1:10" outlineLevel="2" x14ac:dyDescent="0.25">
      <c r="A165" s="1">
        <v>18269</v>
      </c>
      <c r="B165" s="1" t="s">
        <v>99</v>
      </c>
      <c r="C165" s="1" t="s">
        <v>71</v>
      </c>
      <c r="D165" s="1">
        <v>21890</v>
      </c>
      <c r="E165" s="1" t="s">
        <v>3</v>
      </c>
      <c r="F165" s="3">
        <v>1074</v>
      </c>
      <c r="G165" s="6">
        <f t="shared" si="5"/>
        <v>1074</v>
      </c>
      <c r="H165" s="7" t="str">
        <f t="shared" si="4"/>
        <v/>
      </c>
      <c r="J165" t="str">
        <f>IF(D165="", INDEX('Galena East Contracts'!E165:F367, MATCH(E165,'Galena East Contracts'!E165:E368,0),2),"")</f>
        <v/>
      </c>
    </row>
    <row r="166" spans="1:10" outlineLevel="2" x14ac:dyDescent="0.25">
      <c r="A166" s="1">
        <v>18269</v>
      </c>
      <c r="B166" s="1" t="s">
        <v>99</v>
      </c>
      <c r="C166" s="1" t="s">
        <v>71</v>
      </c>
      <c r="D166" s="1">
        <v>22398</v>
      </c>
      <c r="E166" s="1" t="s">
        <v>3</v>
      </c>
      <c r="F166" s="3">
        <v>0</v>
      </c>
      <c r="G166" s="6">
        <f t="shared" si="5"/>
        <v>0</v>
      </c>
      <c r="H166" s="7" t="str">
        <f t="shared" si="4"/>
        <v/>
      </c>
      <c r="J166" t="str">
        <f>IF(D166="", INDEX('Galena East Contracts'!E166:F368, MATCH(E166,'Galena East Contracts'!E166:E369,0),2),"")</f>
        <v/>
      </c>
    </row>
    <row r="167" spans="1:10" outlineLevel="2" x14ac:dyDescent="0.25">
      <c r="A167" s="1">
        <v>18269</v>
      </c>
      <c r="B167" s="1" t="s">
        <v>99</v>
      </c>
      <c r="C167" s="1" t="s">
        <v>71</v>
      </c>
      <c r="D167" s="1">
        <v>105892</v>
      </c>
      <c r="E167" s="1" t="s">
        <v>3</v>
      </c>
      <c r="F167" s="3">
        <v>0</v>
      </c>
      <c r="G167" s="6">
        <f t="shared" si="5"/>
        <v>0</v>
      </c>
      <c r="H167" s="7" t="str">
        <f t="shared" si="4"/>
        <v/>
      </c>
      <c r="J167" t="str">
        <f>IF(D167="", INDEX('Galena East Contracts'!E167:F369, MATCH(E167,'Galena East Contracts'!E167:E370,0),2),"")</f>
        <v/>
      </c>
    </row>
    <row r="168" spans="1:10" outlineLevel="2" x14ac:dyDescent="0.25">
      <c r="A168" s="1">
        <v>25067</v>
      </c>
      <c r="B168" s="1"/>
      <c r="C168" s="1" t="s">
        <v>72</v>
      </c>
      <c r="D168" s="1">
        <v>21890</v>
      </c>
      <c r="E168" s="1" t="s">
        <v>3</v>
      </c>
      <c r="F168" s="3">
        <v>521</v>
      </c>
      <c r="G168" s="6" t="str">
        <f t="shared" si="5"/>
        <v/>
      </c>
      <c r="H168" s="7" t="str">
        <f t="shared" si="4"/>
        <v/>
      </c>
      <c r="J168" t="str">
        <f>IF(D168="", INDEX('Galena East Contracts'!E168:F370, MATCH(E168,'Galena East Contracts'!E168:E371,0),2),"")</f>
        <v/>
      </c>
    </row>
    <row r="169" spans="1:10" outlineLevel="2" x14ac:dyDescent="0.25">
      <c r="A169" s="1">
        <v>25067</v>
      </c>
      <c r="B169" s="1"/>
      <c r="C169" s="1" t="s">
        <v>72</v>
      </c>
      <c r="D169" s="1">
        <v>22398</v>
      </c>
      <c r="E169" s="1" t="s">
        <v>3</v>
      </c>
      <c r="F169" s="3">
        <v>0</v>
      </c>
      <c r="G169" s="6" t="str">
        <f t="shared" si="5"/>
        <v/>
      </c>
      <c r="H169" s="7" t="str">
        <f t="shared" si="4"/>
        <v/>
      </c>
      <c r="J169" t="str">
        <f>IF(D169="", INDEX('Galena East Contracts'!E169:F371, MATCH(E169,'Galena East Contracts'!E169:E372,0),2),"")</f>
        <v/>
      </c>
    </row>
    <row r="170" spans="1:10" outlineLevel="2" x14ac:dyDescent="0.25">
      <c r="A170" s="1">
        <v>25067</v>
      </c>
      <c r="B170" s="1"/>
      <c r="C170" s="1" t="s">
        <v>72</v>
      </c>
      <c r="D170" s="1">
        <v>105892</v>
      </c>
      <c r="E170" s="1" t="s">
        <v>3</v>
      </c>
      <c r="F170" s="3">
        <v>0</v>
      </c>
      <c r="G170" s="6" t="str">
        <f t="shared" si="5"/>
        <v/>
      </c>
      <c r="H170" s="7" t="str">
        <f t="shared" si="4"/>
        <v/>
      </c>
      <c r="J170" t="str">
        <f>IF(D170="", INDEX('Galena East Contracts'!E170:F372, MATCH(E170,'Galena East Contracts'!E170:E373,0),2),"")</f>
        <v/>
      </c>
    </row>
    <row r="171" spans="1:10" outlineLevel="2" x14ac:dyDescent="0.25">
      <c r="A171" s="1">
        <v>25098</v>
      </c>
      <c r="B171" s="1"/>
      <c r="C171" s="1" t="s">
        <v>73</v>
      </c>
      <c r="D171" s="1">
        <v>21890</v>
      </c>
      <c r="E171" s="1" t="s">
        <v>3</v>
      </c>
      <c r="F171" s="3">
        <v>2858</v>
      </c>
      <c r="G171" s="6" t="str">
        <f t="shared" si="5"/>
        <v/>
      </c>
      <c r="H171" s="7" t="str">
        <f t="shared" si="4"/>
        <v/>
      </c>
      <c r="J171" t="str">
        <f>IF(D171="", INDEX('Galena East Contracts'!E171:F373, MATCH(E171,'Galena East Contracts'!E171:E374,0),2),"")</f>
        <v/>
      </c>
    </row>
    <row r="172" spans="1:10" outlineLevel="2" x14ac:dyDescent="0.25">
      <c r="A172" s="1">
        <v>25098</v>
      </c>
      <c r="B172" s="1"/>
      <c r="C172" s="1" t="s">
        <v>73</v>
      </c>
      <c r="D172" s="1">
        <v>22398</v>
      </c>
      <c r="E172" s="1" t="s">
        <v>3</v>
      </c>
      <c r="F172" s="3">
        <v>0</v>
      </c>
      <c r="G172" s="6" t="str">
        <f t="shared" si="5"/>
        <v/>
      </c>
      <c r="H172" s="7" t="str">
        <f t="shared" si="4"/>
        <v/>
      </c>
      <c r="J172" t="str">
        <f>IF(D172="", INDEX('Galena East Contracts'!E172:F374, MATCH(E172,'Galena East Contracts'!E172:E375,0),2),"")</f>
        <v/>
      </c>
    </row>
    <row r="173" spans="1:10" outlineLevel="2" x14ac:dyDescent="0.25">
      <c r="A173" s="1">
        <v>25979</v>
      </c>
      <c r="B173" s="1" t="s">
        <v>99</v>
      </c>
      <c r="C173" s="1" t="s">
        <v>74</v>
      </c>
      <c r="D173" s="1">
        <v>21890</v>
      </c>
      <c r="E173" s="1" t="s">
        <v>3</v>
      </c>
      <c r="F173" s="3">
        <v>1290</v>
      </c>
      <c r="G173" s="6">
        <f t="shared" si="5"/>
        <v>1290</v>
      </c>
      <c r="H173" s="7" t="str">
        <f t="shared" si="4"/>
        <v/>
      </c>
      <c r="J173" t="str">
        <f>IF(D173="", INDEX('Galena East Contracts'!E173:F375, MATCH(E173,'Galena East Contracts'!E173:E376,0),2),"")</f>
        <v/>
      </c>
    </row>
    <row r="174" spans="1:10" outlineLevel="2" x14ac:dyDescent="0.25">
      <c r="A174" s="1">
        <v>25979</v>
      </c>
      <c r="B174" s="1" t="s">
        <v>99</v>
      </c>
      <c r="C174" s="1" t="s">
        <v>74</v>
      </c>
      <c r="D174" s="1">
        <v>22398</v>
      </c>
      <c r="E174" s="1" t="s">
        <v>3</v>
      </c>
      <c r="F174" s="3">
        <v>0</v>
      </c>
      <c r="G174" s="6">
        <f t="shared" si="5"/>
        <v>0</v>
      </c>
      <c r="H174" s="7" t="str">
        <f t="shared" si="4"/>
        <v/>
      </c>
      <c r="J174" t="str">
        <f>IF(D174="", INDEX('Galena East Contracts'!E174:F376, MATCH(E174,'Galena East Contracts'!E174:E377,0),2),"")</f>
        <v/>
      </c>
    </row>
    <row r="175" spans="1:10" outlineLevel="2" x14ac:dyDescent="0.25">
      <c r="A175" s="1">
        <v>25979</v>
      </c>
      <c r="B175" s="1" t="s">
        <v>99</v>
      </c>
      <c r="C175" s="1" t="s">
        <v>74</v>
      </c>
      <c r="D175" s="1">
        <v>23478</v>
      </c>
      <c r="E175" s="1" t="s">
        <v>3</v>
      </c>
      <c r="F175" s="3">
        <v>16500</v>
      </c>
      <c r="G175" s="6">
        <f t="shared" si="5"/>
        <v>16500</v>
      </c>
      <c r="H175" s="7" t="str">
        <f t="shared" si="4"/>
        <v/>
      </c>
      <c r="J175" t="str">
        <f>IF(D175="", INDEX('Galena East Contracts'!E175:F377, MATCH(E175,'Galena East Contracts'!E175:E378,0),2),"")</f>
        <v/>
      </c>
    </row>
    <row r="176" spans="1:10" outlineLevel="2" x14ac:dyDescent="0.25">
      <c r="A176" s="1">
        <v>25979</v>
      </c>
      <c r="B176" s="1" t="s">
        <v>99</v>
      </c>
      <c r="C176" s="1" t="s">
        <v>74</v>
      </c>
      <c r="D176" s="1">
        <v>102229</v>
      </c>
      <c r="E176" s="1" t="s">
        <v>3</v>
      </c>
      <c r="F176" s="3">
        <v>5000</v>
      </c>
      <c r="G176" s="6">
        <f t="shared" si="5"/>
        <v>5000</v>
      </c>
      <c r="H176" s="7" t="str">
        <f t="shared" si="4"/>
        <v/>
      </c>
      <c r="J176" t="str">
        <f>IF(D176="", INDEX('Galena East Contracts'!E176:F378, MATCH(E176,'Galena East Contracts'!E176:E379,0),2),"")</f>
        <v/>
      </c>
    </row>
    <row r="177" spans="1:10" outlineLevel="2" x14ac:dyDescent="0.25">
      <c r="A177" s="1">
        <v>25979</v>
      </c>
      <c r="B177" s="1" t="s">
        <v>99</v>
      </c>
      <c r="C177" s="1" t="s">
        <v>74</v>
      </c>
      <c r="D177" s="1">
        <v>105892</v>
      </c>
      <c r="E177" s="1" t="s">
        <v>3</v>
      </c>
      <c r="F177" s="3">
        <v>0</v>
      </c>
      <c r="G177" s="6">
        <f t="shared" si="5"/>
        <v>0</v>
      </c>
      <c r="H177" s="7" t="str">
        <f t="shared" si="4"/>
        <v/>
      </c>
      <c r="J177" t="str">
        <f>IF(D177="", INDEX('Galena East Contracts'!E177:F379, MATCH(E177,'Galena East Contracts'!E177:E380,0),2),"")</f>
        <v/>
      </c>
    </row>
    <row r="178" spans="1:10" outlineLevel="2" x14ac:dyDescent="0.25">
      <c r="A178" s="1">
        <v>59924</v>
      </c>
      <c r="B178" s="1"/>
      <c r="C178" s="1" t="s">
        <v>80</v>
      </c>
      <c r="D178" s="1">
        <v>21890</v>
      </c>
      <c r="E178" s="1" t="s">
        <v>3</v>
      </c>
      <c r="F178" s="3">
        <v>1296</v>
      </c>
      <c r="G178" s="6" t="str">
        <f t="shared" si="5"/>
        <v/>
      </c>
      <c r="H178" s="7" t="str">
        <f t="shared" si="4"/>
        <v/>
      </c>
      <c r="J178" t="str">
        <f>IF(D178="", INDEX('Galena East Contracts'!E178:F380, MATCH(E178,'Galena East Contracts'!E178:E381,0),2),"")</f>
        <v/>
      </c>
    </row>
    <row r="179" spans="1:10" outlineLevel="2" x14ac:dyDescent="0.25">
      <c r="A179" s="1">
        <v>59925</v>
      </c>
      <c r="B179" s="1"/>
      <c r="C179" s="1" t="s">
        <v>81</v>
      </c>
      <c r="D179" s="1">
        <v>21890</v>
      </c>
      <c r="E179" s="1" t="s">
        <v>3</v>
      </c>
      <c r="F179" s="3">
        <v>0</v>
      </c>
      <c r="G179" s="6" t="str">
        <f t="shared" si="5"/>
        <v/>
      </c>
      <c r="H179" s="7" t="str">
        <f t="shared" si="4"/>
        <v/>
      </c>
      <c r="J179" t="str">
        <f>IF(D179="", INDEX('Galena East Contracts'!E179:F381, MATCH(E179,'Galena East Contracts'!E179:E382,0),2),"")</f>
        <v/>
      </c>
    </row>
    <row r="180" spans="1:10" outlineLevel="2" x14ac:dyDescent="0.25">
      <c r="A180" s="1">
        <v>60588</v>
      </c>
      <c r="B180" s="1"/>
      <c r="C180" s="1" t="s">
        <v>82</v>
      </c>
      <c r="D180" s="1">
        <v>21890</v>
      </c>
      <c r="E180" s="1" t="s">
        <v>3</v>
      </c>
      <c r="F180" s="3">
        <v>50</v>
      </c>
      <c r="G180" s="6" t="str">
        <f t="shared" si="5"/>
        <v/>
      </c>
      <c r="H180" s="7" t="str">
        <f t="shared" si="4"/>
        <v/>
      </c>
      <c r="J180" t="str">
        <f>IF(D180="", INDEX('Galena East Contracts'!E180:F382, MATCH(E180,'Galena East Contracts'!E180:E383,0),2),"")</f>
        <v/>
      </c>
    </row>
    <row r="181" spans="1:10" outlineLevel="2" x14ac:dyDescent="0.25">
      <c r="A181" s="1">
        <v>62384</v>
      </c>
      <c r="B181" s="1"/>
      <c r="C181" s="1" t="s">
        <v>85</v>
      </c>
      <c r="D181" s="1">
        <v>21890</v>
      </c>
      <c r="E181" s="1" t="s">
        <v>3</v>
      </c>
      <c r="F181" s="3">
        <v>10</v>
      </c>
      <c r="G181" s="6" t="str">
        <f t="shared" si="5"/>
        <v/>
      </c>
      <c r="H181" s="7" t="str">
        <f t="shared" si="4"/>
        <v/>
      </c>
      <c r="J181" t="str">
        <f>IF(D181="", INDEX('Galena East Contracts'!E181:F383, MATCH(E181,'Galena East Contracts'!E181:E384,0),2),"")</f>
        <v/>
      </c>
    </row>
    <row r="182" spans="1:10" outlineLevel="2" x14ac:dyDescent="0.25">
      <c r="A182" s="1">
        <v>62857</v>
      </c>
      <c r="B182" s="1"/>
      <c r="C182" s="1" t="s">
        <v>87</v>
      </c>
      <c r="D182" s="1">
        <v>21890</v>
      </c>
      <c r="E182" s="1" t="s">
        <v>3</v>
      </c>
      <c r="F182" s="3">
        <v>1002</v>
      </c>
      <c r="G182" s="6" t="str">
        <f t="shared" si="5"/>
        <v/>
      </c>
      <c r="H182" s="7" t="str">
        <f t="shared" si="4"/>
        <v/>
      </c>
      <c r="J182" t="str">
        <f>IF(D182="", INDEX('Galena East Contracts'!E182:F384, MATCH(E182,'Galena East Contracts'!E182:E385,0),2),"")</f>
        <v/>
      </c>
    </row>
    <row r="183" spans="1:10" outlineLevel="1" x14ac:dyDescent="0.25">
      <c r="A183" s="1"/>
      <c r="B183" s="1"/>
      <c r="C183" s="1"/>
      <c r="D183" s="1"/>
      <c r="E183" s="5" t="s">
        <v>112</v>
      </c>
      <c r="F183" s="3">
        <f>SUBTOTAL(9,F67:F182)</f>
        <v>75056</v>
      </c>
      <c r="G183" s="6">
        <f>SUBTOTAL(9,G67:G182)</f>
        <v>25012</v>
      </c>
      <c r="H183" s="47">
        <f t="shared" si="4"/>
        <v>0.33324451076529527</v>
      </c>
      <c r="J183">
        <f>IF(D183="", INDEX('Galena East Contracts'!E183:F385, MATCH(E183,'Galena East Contracts'!E183:E386,0),2),"")</f>
        <v>75056</v>
      </c>
    </row>
    <row r="184" spans="1:10" outlineLevel="2" x14ac:dyDescent="0.25">
      <c r="A184" s="1">
        <v>2922</v>
      </c>
      <c r="B184" s="1"/>
      <c r="C184" s="1" t="s">
        <v>8</v>
      </c>
      <c r="D184" s="1">
        <v>105835</v>
      </c>
      <c r="E184" s="1" t="s">
        <v>9</v>
      </c>
      <c r="F184" s="3">
        <v>150</v>
      </c>
      <c r="G184" s="6" t="str">
        <f t="shared" si="5"/>
        <v/>
      </c>
      <c r="H184" s="7" t="str">
        <f t="shared" si="4"/>
        <v/>
      </c>
      <c r="J184" t="str">
        <f>IF(D184="", INDEX('Galena East Contracts'!E184:F386, MATCH(E184,'Galena East Contracts'!E184:E387,0),2),"")</f>
        <v/>
      </c>
    </row>
    <row r="185" spans="1:10" outlineLevel="2" x14ac:dyDescent="0.25">
      <c r="A185" s="1">
        <v>2923</v>
      </c>
      <c r="B185" s="1"/>
      <c r="C185" s="1" t="s">
        <v>10</v>
      </c>
      <c r="D185" s="1">
        <v>105835</v>
      </c>
      <c r="E185" s="1" t="s">
        <v>9</v>
      </c>
      <c r="F185" s="3">
        <v>160</v>
      </c>
      <c r="G185" s="6" t="str">
        <f t="shared" si="5"/>
        <v/>
      </c>
      <c r="H185" s="7" t="str">
        <f t="shared" si="4"/>
        <v/>
      </c>
      <c r="J185" t="str">
        <f>IF(D185="", INDEX('Galena East Contracts'!E185:F387, MATCH(E185,'Galena East Contracts'!E185:E388,0),2),"")</f>
        <v/>
      </c>
    </row>
    <row r="186" spans="1:10" outlineLevel="2" x14ac:dyDescent="0.25">
      <c r="A186" s="1">
        <v>2924</v>
      </c>
      <c r="B186" s="1"/>
      <c r="C186" s="1" t="s">
        <v>11</v>
      </c>
      <c r="D186" s="1">
        <v>105835</v>
      </c>
      <c r="E186" s="1" t="s">
        <v>9</v>
      </c>
      <c r="F186" s="3">
        <v>115</v>
      </c>
      <c r="G186" s="6" t="str">
        <f t="shared" si="5"/>
        <v/>
      </c>
      <c r="H186" s="7" t="str">
        <f t="shared" si="4"/>
        <v/>
      </c>
      <c r="J186" t="str">
        <f>IF(D186="", INDEX('Galena East Contracts'!E186:F388, MATCH(E186,'Galena East Contracts'!E186:E389,0),2),"")</f>
        <v/>
      </c>
    </row>
    <row r="187" spans="1:10" outlineLevel="2" x14ac:dyDescent="0.25">
      <c r="A187" s="1">
        <v>3984</v>
      </c>
      <c r="B187" s="1" t="s">
        <v>99</v>
      </c>
      <c r="C187" s="1" t="s">
        <v>22</v>
      </c>
      <c r="D187" s="1">
        <v>105835</v>
      </c>
      <c r="E187" s="1" t="s">
        <v>9</v>
      </c>
      <c r="F187" s="3">
        <v>405</v>
      </c>
      <c r="G187" s="6">
        <f t="shared" si="5"/>
        <v>405</v>
      </c>
      <c r="H187" s="7" t="str">
        <f t="shared" si="4"/>
        <v/>
      </c>
      <c r="J187" t="str">
        <f>IF(D187="", INDEX('Galena East Contracts'!E187:F389, MATCH(E187,'Galena East Contracts'!E187:E390,0),2),"")</f>
        <v/>
      </c>
    </row>
    <row r="188" spans="1:10" outlineLevel="2" x14ac:dyDescent="0.25">
      <c r="A188" s="1">
        <v>3985</v>
      </c>
      <c r="B188" s="1"/>
      <c r="C188" s="1" t="s">
        <v>23</v>
      </c>
      <c r="D188" s="1">
        <v>105835</v>
      </c>
      <c r="E188" s="1" t="s">
        <v>9</v>
      </c>
      <c r="F188" s="3">
        <v>115</v>
      </c>
      <c r="G188" s="6" t="str">
        <f t="shared" si="5"/>
        <v/>
      </c>
      <c r="H188" s="7" t="str">
        <f t="shared" si="4"/>
        <v/>
      </c>
      <c r="J188" t="str">
        <f>IF(D188="", INDEX('Galena East Contracts'!E188:F390, MATCH(E188,'Galena East Contracts'!E188:E391,0),2),"")</f>
        <v/>
      </c>
    </row>
    <row r="189" spans="1:10" outlineLevel="2" x14ac:dyDescent="0.25">
      <c r="A189" s="1">
        <v>4026</v>
      </c>
      <c r="B189" s="1"/>
      <c r="C189" s="1" t="s">
        <v>38</v>
      </c>
      <c r="D189" s="1">
        <v>105835</v>
      </c>
      <c r="E189" s="1" t="s">
        <v>9</v>
      </c>
      <c r="F189" s="3">
        <v>170</v>
      </c>
      <c r="G189" s="6" t="str">
        <f t="shared" si="5"/>
        <v/>
      </c>
      <c r="H189" s="7" t="str">
        <f t="shared" si="4"/>
        <v/>
      </c>
      <c r="J189" t="str">
        <f>IF(D189="", INDEX('Galena East Contracts'!E189:F391, MATCH(E189,'Galena East Contracts'!E189:E392,0),2),"")</f>
        <v/>
      </c>
    </row>
    <row r="190" spans="1:10" outlineLevel="2" x14ac:dyDescent="0.25">
      <c r="A190" s="1">
        <v>4034</v>
      </c>
      <c r="B190" s="1" t="s">
        <v>99</v>
      </c>
      <c r="C190" s="1" t="s">
        <v>44</v>
      </c>
      <c r="D190" s="1">
        <v>105835</v>
      </c>
      <c r="E190" s="1" t="s">
        <v>9</v>
      </c>
      <c r="F190" s="3">
        <v>200</v>
      </c>
      <c r="G190" s="6">
        <f t="shared" si="5"/>
        <v>200</v>
      </c>
      <c r="H190" s="7" t="str">
        <f t="shared" si="4"/>
        <v/>
      </c>
      <c r="J190" t="str">
        <f>IF(D190="", INDEX('Galena East Contracts'!E190:F392, MATCH(E190,'Galena East Contracts'!E190:E393,0),2),"")</f>
        <v/>
      </c>
    </row>
    <row r="191" spans="1:10" outlineLevel="2" x14ac:dyDescent="0.25">
      <c r="A191" s="1">
        <v>4041</v>
      </c>
      <c r="B191" s="1"/>
      <c r="C191" s="1" t="s">
        <v>50</v>
      </c>
      <c r="D191" s="1">
        <v>105835</v>
      </c>
      <c r="E191" s="1" t="s">
        <v>9</v>
      </c>
      <c r="F191" s="3">
        <v>40</v>
      </c>
      <c r="G191" s="6" t="str">
        <f t="shared" si="5"/>
        <v/>
      </c>
      <c r="H191" s="7" t="str">
        <f t="shared" si="4"/>
        <v/>
      </c>
      <c r="J191" t="str">
        <f>IF(D191="", INDEX('Galena East Contracts'!E191:F393, MATCH(E191,'Galena East Contracts'!E191:E394,0),2),"")</f>
        <v/>
      </c>
    </row>
    <row r="192" spans="1:10" outlineLevel="2" x14ac:dyDescent="0.25">
      <c r="A192" s="1">
        <v>4043</v>
      </c>
      <c r="B192" s="1" t="s">
        <v>99</v>
      </c>
      <c r="C192" s="1" t="s">
        <v>52</v>
      </c>
      <c r="D192" s="1">
        <v>105835</v>
      </c>
      <c r="E192" s="1" t="s">
        <v>9</v>
      </c>
      <c r="F192" s="3">
        <v>175</v>
      </c>
      <c r="G192" s="6">
        <f t="shared" si="5"/>
        <v>175</v>
      </c>
      <c r="H192" s="7" t="str">
        <f t="shared" si="4"/>
        <v/>
      </c>
      <c r="J192" t="str">
        <f>IF(D192="", INDEX('Galena East Contracts'!E192:F394, MATCH(E192,'Galena East Contracts'!E192:E395,0),2),"")</f>
        <v/>
      </c>
    </row>
    <row r="193" spans="1:10" outlineLevel="2" x14ac:dyDescent="0.25">
      <c r="A193" s="1">
        <v>4052</v>
      </c>
      <c r="B193" s="1"/>
      <c r="C193" s="1" t="s">
        <v>61</v>
      </c>
      <c r="D193" s="1">
        <v>105835</v>
      </c>
      <c r="E193" s="1" t="s">
        <v>9</v>
      </c>
      <c r="F193" s="3">
        <v>70</v>
      </c>
      <c r="G193" s="6" t="str">
        <f t="shared" si="5"/>
        <v/>
      </c>
      <c r="H193" s="7" t="str">
        <f t="shared" si="4"/>
        <v/>
      </c>
      <c r="J193" t="str">
        <f>IF(D193="", INDEX('Galena East Contracts'!E193:F395, MATCH(E193,'Galena East Contracts'!E193:E396,0),2),"")</f>
        <v/>
      </c>
    </row>
    <row r="194" spans="1:10" outlineLevel="2" x14ac:dyDescent="0.25">
      <c r="A194" s="1">
        <v>5532</v>
      </c>
      <c r="B194" s="1" t="s">
        <v>99</v>
      </c>
      <c r="C194" s="1" t="s">
        <v>67</v>
      </c>
      <c r="D194" s="1">
        <v>104206</v>
      </c>
      <c r="E194" s="1" t="s">
        <v>9</v>
      </c>
      <c r="F194" s="3">
        <v>1100</v>
      </c>
      <c r="G194" s="6">
        <f t="shared" si="5"/>
        <v>1100</v>
      </c>
      <c r="H194" s="7" t="str">
        <f t="shared" ref="H194:H205" si="6">IF(AND(D194="",F194&gt;0.1),G194/F194,"")</f>
        <v/>
      </c>
      <c r="J194" t="str">
        <f>IF(D194="", INDEX('Galena East Contracts'!E194:F396, MATCH(E194,'Galena East Contracts'!E194:E397,0),2),"")</f>
        <v/>
      </c>
    </row>
    <row r="195" spans="1:10" outlineLevel="2" x14ac:dyDescent="0.25">
      <c r="A195" s="1">
        <v>5532</v>
      </c>
      <c r="B195" s="1" t="s">
        <v>99</v>
      </c>
      <c r="C195" s="1" t="s">
        <v>67</v>
      </c>
      <c r="D195" s="1">
        <v>105835</v>
      </c>
      <c r="E195" s="1" t="s">
        <v>9</v>
      </c>
      <c r="F195" s="3">
        <v>0</v>
      </c>
      <c r="G195" s="6">
        <f t="shared" ref="G195:G203" si="7">IF(B195="Y",F195,"")</f>
        <v>0</v>
      </c>
      <c r="H195" s="7" t="str">
        <f t="shared" si="6"/>
        <v/>
      </c>
      <c r="J195" t="str">
        <f>IF(D195="", INDEX('Galena East Contracts'!E195:F397, MATCH(E195,'Galena East Contracts'!E195:E398,0),2),"")</f>
        <v/>
      </c>
    </row>
    <row r="196" spans="1:10" outlineLevel="2" x14ac:dyDescent="0.25">
      <c r="A196" s="1">
        <v>5532</v>
      </c>
      <c r="B196" s="1" t="s">
        <v>99</v>
      </c>
      <c r="C196" s="1" t="s">
        <v>67</v>
      </c>
      <c r="D196" s="1">
        <v>108161</v>
      </c>
      <c r="E196" s="1" t="s">
        <v>9</v>
      </c>
      <c r="F196" s="3">
        <v>5900</v>
      </c>
      <c r="G196" s="6">
        <f t="shared" si="7"/>
        <v>5900</v>
      </c>
      <c r="H196" s="7" t="str">
        <f t="shared" si="6"/>
        <v/>
      </c>
      <c r="J196" t="str">
        <f>IF(D196="", INDEX('Galena East Contracts'!E196:F398, MATCH(E196,'Galena East Contracts'!E196:E399,0),2),"")</f>
        <v/>
      </c>
    </row>
    <row r="197" spans="1:10" outlineLevel="2" x14ac:dyDescent="0.25">
      <c r="A197" s="1">
        <v>5533</v>
      </c>
      <c r="B197" s="1" t="s">
        <v>99</v>
      </c>
      <c r="C197" s="1" t="s">
        <v>69</v>
      </c>
      <c r="D197" s="1">
        <v>108161</v>
      </c>
      <c r="E197" s="1" t="s">
        <v>9</v>
      </c>
      <c r="F197" s="3">
        <v>100</v>
      </c>
      <c r="G197" s="6">
        <f t="shared" si="7"/>
        <v>100</v>
      </c>
      <c r="H197" s="7" t="str">
        <f t="shared" si="6"/>
        <v/>
      </c>
      <c r="J197" t="str">
        <f>IF(D197="", INDEX('Galena East Contracts'!E197:F399, MATCH(E197,'Galena East Contracts'!E197:E400,0),2),"")</f>
        <v/>
      </c>
    </row>
    <row r="198" spans="1:10" outlineLevel="2" x14ac:dyDescent="0.25">
      <c r="A198" s="1">
        <v>25979</v>
      </c>
      <c r="B198" s="1" t="s">
        <v>99</v>
      </c>
      <c r="C198" s="1" t="s">
        <v>74</v>
      </c>
      <c r="D198" s="1">
        <v>105835</v>
      </c>
      <c r="E198" s="1" t="s">
        <v>9</v>
      </c>
      <c r="F198" s="3">
        <v>0</v>
      </c>
      <c r="G198" s="6">
        <f t="shared" si="7"/>
        <v>0</v>
      </c>
      <c r="H198" s="7" t="str">
        <f t="shared" si="6"/>
        <v/>
      </c>
      <c r="J198" t="str">
        <f>IF(D198="", INDEX('Galena East Contracts'!E198:F400, MATCH(E198,'Galena East Contracts'!E198:E401,0),2),"")</f>
        <v/>
      </c>
    </row>
    <row r="199" spans="1:10" outlineLevel="2" x14ac:dyDescent="0.25">
      <c r="A199" s="1">
        <v>25979</v>
      </c>
      <c r="B199" s="1" t="s">
        <v>99</v>
      </c>
      <c r="C199" s="1" t="s">
        <v>74</v>
      </c>
      <c r="D199" s="1">
        <v>108161</v>
      </c>
      <c r="E199" s="1" t="s">
        <v>9</v>
      </c>
      <c r="F199" s="3">
        <v>500</v>
      </c>
      <c r="G199" s="6">
        <f t="shared" si="7"/>
        <v>500</v>
      </c>
      <c r="H199" s="7" t="str">
        <f t="shared" si="6"/>
        <v/>
      </c>
      <c r="J199" t="str">
        <f>IF(D199="", INDEX('Galena East Contracts'!E199:F401, MATCH(E199,'Galena East Contracts'!E199:E402,0),2),"")</f>
        <v/>
      </c>
    </row>
    <row r="200" spans="1:10" outlineLevel="2" x14ac:dyDescent="0.25">
      <c r="A200" s="1">
        <v>53782</v>
      </c>
      <c r="B200" s="1" t="s">
        <v>99</v>
      </c>
      <c r="C200" s="1" t="s">
        <v>76</v>
      </c>
      <c r="D200" s="1">
        <v>105835</v>
      </c>
      <c r="E200" s="1" t="s">
        <v>9</v>
      </c>
      <c r="F200" s="3">
        <v>1250</v>
      </c>
      <c r="G200" s="6">
        <f t="shared" si="7"/>
        <v>1250</v>
      </c>
      <c r="H200" s="7" t="str">
        <f t="shared" si="6"/>
        <v/>
      </c>
      <c r="J200" t="str">
        <f>IF(D200="", INDEX('Galena East Contracts'!E200:F402, MATCH(E200,'Galena East Contracts'!E200:E403,0),2),"")</f>
        <v/>
      </c>
    </row>
    <row r="201" spans="1:10" outlineLevel="2" x14ac:dyDescent="0.25">
      <c r="A201" s="1">
        <v>53782</v>
      </c>
      <c r="B201" s="1" t="s">
        <v>99</v>
      </c>
      <c r="C201" s="1" t="s">
        <v>76</v>
      </c>
      <c r="D201" s="1">
        <v>108161</v>
      </c>
      <c r="E201" s="1" t="s">
        <v>9</v>
      </c>
      <c r="F201" s="3">
        <v>0</v>
      </c>
      <c r="G201" s="6">
        <f t="shared" si="7"/>
        <v>0</v>
      </c>
      <c r="H201" s="7" t="str">
        <f t="shared" si="6"/>
        <v/>
      </c>
      <c r="J201" t="str">
        <f>IF(D201="", INDEX('Galena East Contracts'!E201:F403, MATCH(E201,'Galena East Contracts'!E201:E404,0),2),"")</f>
        <v/>
      </c>
    </row>
    <row r="202" spans="1:10" outlineLevel="2" x14ac:dyDescent="0.25">
      <c r="A202" s="1">
        <v>59157</v>
      </c>
      <c r="B202" s="1" t="s">
        <v>99</v>
      </c>
      <c r="C202" s="1" t="s">
        <v>79</v>
      </c>
      <c r="D202" s="1">
        <v>105835</v>
      </c>
      <c r="E202" s="1" t="s">
        <v>9</v>
      </c>
      <c r="F202" s="3">
        <v>200</v>
      </c>
      <c r="G202" s="6">
        <f t="shared" si="7"/>
        <v>200</v>
      </c>
      <c r="H202" s="7" t="str">
        <f t="shared" si="6"/>
        <v/>
      </c>
      <c r="J202" t="str">
        <f>IF(D202="", INDEX('Galena East Contracts'!E202:F404, MATCH(E202,'Galena East Contracts'!E202:E405,0),2),"")</f>
        <v/>
      </c>
    </row>
    <row r="203" spans="1:10" outlineLevel="2" x14ac:dyDescent="0.25">
      <c r="A203" s="1">
        <v>59157</v>
      </c>
      <c r="B203" s="1" t="s">
        <v>99</v>
      </c>
      <c r="C203" s="1" t="s">
        <v>79</v>
      </c>
      <c r="D203" s="1">
        <v>108161</v>
      </c>
      <c r="E203" s="1" t="s">
        <v>9</v>
      </c>
      <c r="F203" s="3">
        <v>1000</v>
      </c>
      <c r="G203" s="6">
        <f t="shared" si="7"/>
        <v>1000</v>
      </c>
      <c r="H203" s="7" t="str">
        <f t="shared" si="6"/>
        <v/>
      </c>
      <c r="J203" t="str">
        <f>IF(D203="", INDEX('Galena East Contracts'!E203:F405, MATCH(E203,'Galena East Contracts'!E203:E406,0),2),"")</f>
        <v/>
      </c>
    </row>
    <row r="204" spans="1:10" outlineLevel="1" x14ac:dyDescent="0.25">
      <c r="A204" s="1"/>
      <c r="B204" s="1"/>
      <c r="C204" s="1"/>
      <c r="D204" s="1"/>
      <c r="E204" s="5" t="s">
        <v>113</v>
      </c>
      <c r="F204" s="3">
        <f>SUBTOTAL(9,F184:F203)</f>
        <v>11650</v>
      </c>
      <c r="G204" s="6">
        <f>SUBTOTAL(9,G184:G203)</f>
        <v>10830</v>
      </c>
      <c r="H204" s="47">
        <f t="shared" si="6"/>
        <v>0.92961373390557944</v>
      </c>
      <c r="J204">
        <f>IF(D204="", INDEX('Galena East Contracts'!E204:F406, MATCH(E204,'Galena East Contracts'!E204:E407,0),2),"")</f>
        <v>11650</v>
      </c>
    </row>
    <row r="205" spans="1:10" x14ac:dyDescent="0.25">
      <c r="A205" s="1"/>
      <c r="B205" s="1"/>
      <c r="C205" s="1"/>
      <c r="D205" s="1"/>
      <c r="E205" s="5" t="s">
        <v>114</v>
      </c>
      <c r="F205" s="3">
        <f>SUBTOTAL(9,F2:F203)</f>
        <v>348719</v>
      </c>
      <c r="G205" s="6">
        <f>SUBTOTAL(9,G2:G203)</f>
        <v>258666</v>
      </c>
      <c r="H205" s="7">
        <f t="shared" si="6"/>
        <v>0.74176055792772977</v>
      </c>
      <c r="J205">
        <f>SUM(J2:J204)</f>
        <v>348719</v>
      </c>
    </row>
    <row r="206" spans="1:10" ht="13.8" thickBot="1" x14ac:dyDescent="0.3"/>
    <row r="207" spans="1:10" ht="13.8" thickBot="1" x14ac:dyDescent="0.3">
      <c r="E207" s="20" t="s">
        <v>127</v>
      </c>
      <c r="F207" s="21">
        <f>F205-8600</f>
        <v>340119</v>
      </c>
      <c r="G207" s="21">
        <f>G205-8600</f>
        <v>250066</v>
      </c>
    </row>
    <row r="208" spans="1:10" ht="13.8" thickBot="1" x14ac:dyDescent="0.3"/>
    <row r="209" spans="5:7" x14ac:dyDescent="0.25">
      <c r="E209" s="22" t="s">
        <v>121</v>
      </c>
      <c r="F209" s="23"/>
      <c r="G209" s="24"/>
    </row>
    <row r="210" spans="5:7" x14ac:dyDescent="0.25">
      <c r="E210" s="25" t="s">
        <v>122</v>
      </c>
      <c r="F210" s="26"/>
      <c r="G210" s="27"/>
    </row>
    <row r="211" spans="5:7" ht="13.8" thickBot="1" x14ac:dyDescent="0.3">
      <c r="E211" s="28" t="s">
        <v>123</v>
      </c>
      <c r="F211" s="29"/>
      <c r="G211" s="30">
        <f>G207+25244</f>
        <v>275310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opLeftCell="A173" workbookViewId="0">
      <selection activeCell="F205" sqref="F205"/>
    </sheetView>
  </sheetViews>
  <sheetFormatPr defaultRowHeight="13.2" outlineLevelRow="2" x14ac:dyDescent="0.25"/>
  <cols>
    <col min="1" max="1" width="7" bestFit="1" customWidth="1"/>
    <col min="2" max="2" width="9.109375" customWidth="1"/>
    <col min="3" max="3" width="41" bestFit="1" customWidth="1"/>
    <col min="4" max="4" width="8.109375" bestFit="1" customWidth="1"/>
    <col min="5" max="5" width="45.88671875" bestFit="1" customWidth="1"/>
    <col min="6" max="6" width="7.5546875" bestFit="1" customWidth="1"/>
    <col min="7" max="7" width="8.109375" customWidth="1"/>
    <col min="8" max="8" width="6.5546875" bestFit="1" customWidth="1"/>
    <col min="9" max="10" width="6.6640625" bestFit="1" customWidth="1"/>
    <col min="11" max="11" width="6.5546875" bestFit="1" customWidth="1"/>
    <col min="12" max="12" width="7.109375" bestFit="1" customWidth="1"/>
    <col min="13" max="14" width="6.5546875" bestFit="1" customWidth="1"/>
    <col min="15" max="16" width="6.88671875" bestFit="1" customWidth="1"/>
    <col min="17" max="17" width="6.5546875" bestFit="1" customWidth="1"/>
  </cols>
  <sheetData>
    <row r="1" spans="1:22" x14ac:dyDescent="0.25">
      <c r="A1" s="1" t="s">
        <v>94</v>
      </c>
      <c r="B1" s="1" t="s">
        <v>98</v>
      </c>
      <c r="C1" s="1" t="s">
        <v>95</v>
      </c>
      <c r="D1" s="1" t="s">
        <v>97</v>
      </c>
      <c r="E1" s="1" t="s">
        <v>96</v>
      </c>
      <c r="F1" s="2">
        <v>37196</v>
      </c>
      <c r="G1" s="2">
        <v>37226</v>
      </c>
      <c r="H1" s="2">
        <v>37257</v>
      </c>
      <c r="I1" s="2">
        <v>37288</v>
      </c>
      <c r="J1" s="2">
        <v>37316</v>
      </c>
      <c r="K1" s="2">
        <v>37347</v>
      </c>
      <c r="L1" s="2">
        <v>37377</v>
      </c>
      <c r="M1" s="2">
        <v>37408</v>
      </c>
      <c r="N1" s="2">
        <v>37438</v>
      </c>
      <c r="O1" s="2">
        <v>37469</v>
      </c>
      <c r="P1" s="2">
        <v>37500</v>
      </c>
      <c r="Q1" s="2">
        <v>37530</v>
      </c>
      <c r="R1" s="1"/>
      <c r="S1" s="1"/>
      <c r="T1" s="1"/>
      <c r="U1" s="1"/>
      <c r="V1" s="1"/>
    </row>
    <row r="2" spans="1:22" outlineLevel="2" x14ac:dyDescent="0.25">
      <c r="A2" s="1">
        <v>180</v>
      </c>
      <c r="B2" s="1" t="s">
        <v>99</v>
      </c>
      <c r="C2" s="1" t="s">
        <v>0</v>
      </c>
      <c r="D2" s="1">
        <v>21624</v>
      </c>
      <c r="E2" s="1" t="s">
        <v>2</v>
      </c>
      <c r="F2" s="3">
        <v>34375</v>
      </c>
      <c r="G2" s="3">
        <v>34375</v>
      </c>
      <c r="H2" s="3">
        <v>34375</v>
      </c>
      <c r="I2" s="3">
        <v>34375</v>
      </c>
      <c r="J2" s="3">
        <v>34375</v>
      </c>
      <c r="K2" s="3">
        <v>34375</v>
      </c>
      <c r="L2" s="3">
        <v>34375</v>
      </c>
      <c r="M2" s="3">
        <v>34375</v>
      </c>
      <c r="N2" s="3">
        <v>34375</v>
      </c>
      <c r="O2" s="3">
        <v>34375</v>
      </c>
      <c r="P2" s="3">
        <v>34375</v>
      </c>
      <c r="Q2" s="3">
        <v>34375</v>
      </c>
      <c r="R2" s="1"/>
      <c r="S2" s="1"/>
      <c r="T2" s="1"/>
      <c r="U2" s="1"/>
      <c r="V2" s="1"/>
    </row>
    <row r="3" spans="1:22" outlineLevel="2" x14ac:dyDescent="0.25">
      <c r="A3" s="1">
        <v>180</v>
      </c>
      <c r="B3" s="1" t="s">
        <v>99</v>
      </c>
      <c r="C3" s="1" t="s">
        <v>0</v>
      </c>
      <c r="D3" s="1">
        <v>22054</v>
      </c>
      <c r="E3" s="1" t="s">
        <v>2</v>
      </c>
      <c r="F3" s="3">
        <v>52137</v>
      </c>
      <c r="G3" s="3">
        <v>52137</v>
      </c>
      <c r="H3" s="3">
        <v>52137</v>
      </c>
      <c r="I3" s="3">
        <v>52137</v>
      </c>
      <c r="J3" s="3">
        <v>52137</v>
      </c>
      <c r="K3" s="3">
        <v>52137</v>
      </c>
      <c r="L3" s="3">
        <v>52137</v>
      </c>
      <c r="M3" s="3">
        <v>52137</v>
      </c>
      <c r="N3" s="3">
        <v>52137</v>
      </c>
      <c r="O3" s="3">
        <v>52137</v>
      </c>
      <c r="P3" s="3">
        <v>52137</v>
      </c>
      <c r="Q3" s="3">
        <v>52137</v>
      </c>
      <c r="R3" s="1"/>
      <c r="S3" s="1"/>
      <c r="T3" s="1"/>
      <c r="U3" s="1"/>
      <c r="V3" s="1"/>
    </row>
    <row r="4" spans="1:22" outlineLevel="1" x14ac:dyDescent="0.25">
      <c r="A4" s="1"/>
      <c r="B4" s="1"/>
      <c r="C4" s="1"/>
      <c r="D4" s="1"/>
      <c r="E4" s="4" t="s">
        <v>100</v>
      </c>
      <c r="F4" s="3">
        <f>SUBTOTAL(9,F2:F3)</f>
        <v>86512</v>
      </c>
      <c r="G4" s="3">
        <f>SUBTOTAL(9,G2:G3)</f>
        <v>86512</v>
      </c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1"/>
      <c r="T4" s="1"/>
      <c r="U4" s="1"/>
      <c r="V4" s="1"/>
    </row>
    <row r="5" spans="1:22" outlineLevel="2" x14ac:dyDescent="0.25">
      <c r="A5" s="1">
        <v>62857</v>
      </c>
      <c r="B5" s="1"/>
      <c r="C5" s="1" t="s">
        <v>87</v>
      </c>
      <c r="D5" s="1">
        <v>101303</v>
      </c>
      <c r="E5" s="1" t="s">
        <v>88</v>
      </c>
      <c r="F5" s="3">
        <v>3500</v>
      </c>
      <c r="G5" s="3">
        <v>3500</v>
      </c>
      <c r="H5" s="3">
        <v>3500</v>
      </c>
      <c r="I5" s="3">
        <v>3500</v>
      </c>
      <c r="J5" s="3">
        <v>3500</v>
      </c>
      <c r="K5" s="3">
        <v>3500</v>
      </c>
      <c r="L5" s="3">
        <v>3500</v>
      </c>
      <c r="M5" s="3">
        <v>3500</v>
      </c>
      <c r="N5" s="3">
        <v>3500</v>
      </c>
      <c r="O5" s="3">
        <v>3500</v>
      </c>
      <c r="P5" s="3">
        <v>3500</v>
      </c>
      <c r="Q5" s="3">
        <v>3500</v>
      </c>
      <c r="R5" s="1"/>
      <c r="S5" s="1"/>
      <c r="T5" s="1"/>
      <c r="U5" s="1"/>
      <c r="V5" s="1"/>
    </row>
    <row r="6" spans="1:22" outlineLevel="2" x14ac:dyDescent="0.25">
      <c r="A6" s="1">
        <v>62857</v>
      </c>
      <c r="B6" s="1"/>
      <c r="C6" s="1" t="s">
        <v>87</v>
      </c>
      <c r="D6" s="1">
        <v>104204</v>
      </c>
      <c r="E6" s="1" t="s">
        <v>88</v>
      </c>
      <c r="F6" s="3">
        <v>350</v>
      </c>
      <c r="G6" s="3">
        <v>350</v>
      </c>
      <c r="H6" s="3">
        <v>350</v>
      </c>
      <c r="I6" s="3">
        <v>350</v>
      </c>
      <c r="J6" s="3">
        <v>350</v>
      </c>
      <c r="K6" s="3">
        <v>350</v>
      </c>
      <c r="L6" s="3">
        <v>350</v>
      </c>
      <c r="M6" s="3">
        <v>350</v>
      </c>
      <c r="N6" s="3">
        <v>350</v>
      </c>
      <c r="O6" s="3">
        <v>350</v>
      </c>
      <c r="P6" s="3">
        <v>350</v>
      </c>
      <c r="Q6" s="3">
        <v>350</v>
      </c>
      <c r="R6" s="1"/>
      <c r="S6" s="1"/>
      <c r="T6" s="1"/>
      <c r="U6" s="1"/>
      <c r="V6" s="1"/>
    </row>
    <row r="7" spans="1:22" outlineLevel="1" x14ac:dyDescent="0.25">
      <c r="A7" s="1"/>
      <c r="B7" s="1"/>
      <c r="C7" s="1"/>
      <c r="D7" s="1"/>
      <c r="E7" s="5" t="s">
        <v>101</v>
      </c>
      <c r="F7" s="3">
        <f>SUBTOTAL(9,F5:F6)</f>
        <v>3850</v>
      </c>
      <c r="G7" s="3">
        <f>SUBTOTAL(9,G5:G6)</f>
        <v>3850</v>
      </c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  <c r="T7" s="1"/>
      <c r="U7" s="1"/>
      <c r="V7" s="1"/>
    </row>
    <row r="8" spans="1:22" outlineLevel="2" x14ac:dyDescent="0.25">
      <c r="A8" s="1">
        <v>62883</v>
      </c>
      <c r="B8" s="1" t="s">
        <v>99</v>
      </c>
      <c r="C8" s="1" t="s">
        <v>89</v>
      </c>
      <c r="D8" s="1">
        <v>23479</v>
      </c>
      <c r="E8" s="1" t="s">
        <v>90</v>
      </c>
      <c r="F8" s="3">
        <v>30400</v>
      </c>
      <c r="G8" s="3">
        <v>30400</v>
      </c>
      <c r="H8" s="3">
        <v>30400</v>
      </c>
      <c r="I8" s="3">
        <v>30400</v>
      </c>
      <c r="J8" s="3">
        <v>30400</v>
      </c>
      <c r="K8" s="3">
        <v>30400</v>
      </c>
      <c r="L8" s="3">
        <v>30400</v>
      </c>
      <c r="M8" s="3">
        <v>30400</v>
      </c>
      <c r="N8" s="3">
        <v>30400</v>
      </c>
      <c r="O8" s="3">
        <v>30400</v>
      </c>
      <c r="P8" s="3">
        <v>30400</v>
      </c>
      <c r="Q8" s="3">
        <v>30400</v>
      </c>
      <c r="R8" s="1"/>
      <c r="S8" s="1"/>
      <c r="T8" s="1"/>
      <c r="U8" s="1"/>
      <c r="V8" s="1"/>
    </row>
    <row r="9" spans="1:22" outlineLevel="1" x14ac:dyDescent="0.25">
      <c r="A9" s="1"/>
      <c r="B9" s="1"/>
      <c r="C9" s="1"/>
      <c r="D9" s="1"/>
      <c r="E9" s="5" t="s">
        <v>102</v>
      </c>
      <c r="F9" s="3">
        <f>SUBTOTAL(9,F8:F8)</f>
        <v>30400</v>
      </c>
      <c r="G9" s="3">
        <f>SUBTOTAL(9,G8:G8)</f>
        <v>30400</v>
      </c>
      <c r="H9" s="3"/>
      <c r="I9" s="3"/>
      <c r="J9" s="3"/>
      <c r="K9" s="3"/>
      <c r="L9" s="3"/>
      <c r="M9" s="3"/>
      <c r="N9" s="3"/>
      <c r="O9" s="3"/>
      <c r="P9" s="3"/>
      <c r="Q9" s="3"/>
      <c r="R9" s="1"/>
      <c r="S9" s="1"/>
      <c r="T9" s="1"/>
      <c r="U9" s="1"/>
      <c r="V9" s="1"/>
    </row>
    <row r="10" spans="1:22" s="10" customFormat="1" outlineLevel="2" x14ac:dyDescent="0.25">
      <c r="A10" s="8">
        <v>180</v>
      </c>
      <c r="B10" s="8" t="s">
        <v>99</v>
      </c>
      <c r="C10" s="8" t="s">
        <v>0</v>
      </c>
      <c r="D10" s="8">
        <v>21340</v>
      </c>
      <c r="E10" s="8" t="s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8" t="s">
        <v>128</v>
      </c>
      <c r="S10" s="8"/>
      <c r="T10" s="8"/>
      <c r="U10" s="8"/>
      <c r="V10" s="8"/>
    </row>
    <row r="11" spans="1:22" outlineLevel="2" x14ac:dyDescent="0.25">
      <c r="A11" s="1">
        <v>4144</v>
      </c>
      <c r="B11" s="1"/>
      <c r="C11" s="1" t="s">
        <v>65</v>
      </c>
      <c r="D11" s="1">
        <v>21340</v>
      </c>
      <c r="E11" s="1" t="s">
        <v>1</v>
      </c>
      <c r="F11" s="3">
        <v>2250</v>
      </c>
      <c r="G11" s="3">
        <v>2250</v>
      </c>
      <c r="H11" s="3">
        <v>2250</v>
      </c>
      <c r="I11" s="3">
        <v>2250</v>
      </c>
      <c r="J11" s="3">
        <v>2250</v>
      </c>
      <c r="K11" s="3">
        <v>879</v>
      </c>
      <c r="L11" s="3">
        <v>879</v>
      </c>
      <c r="M11" s="3">
        <v>879</v>
      </c>
      <c r="N11" s="3">
        <v>879</v>
      </c>
      <c r="O11" s="3">
        <v>879</v>
      </c>
      <c r="P11" s="3">
        <v>879</v>
      </c>
      <c r="Q11" s="3">
        <v>879</v>
      </c>
      <c r="R11" s="1"/>
      <c r="S11" s="1"/>
      <c r="T11" s="1"/>
      <c r="U11" s="1"/>
      <c r="V11" s="1"/>
    </row>
    <row r="12" spans="1:22" outlineLevel="2" x14ac:dyDescent="0.25">
      <c r="A12" s="1">
        <v>4145</v>
      </c>
      <c r="B12" s="1"/>
      <c r="C12" s="1" t="s">
        <v>66</v>
      </c>
      <c r="D12" s="1">
        <v>21340</v>
      </c>
      <c r="E12" s="1" t="s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/>
      <c r="S12" s="1"/>
      <c r="T12" s="1"/>
      <c r="U12" s="1"/>
      <c r="V12" s="1"/>
    </row>
    <row r="13" spans="1:22" outlineLevel="2" x14ac:dyDescent="0.25">
      <c r="A13" s="1">
        <v>53782</v>
      </c>
      <c r="B13" s="1" t="s">
        <v>99</v>
      </c>
      <c r="C13" s="1" t="s">
        <v>76</v>
      </c>
      <c r="D13" s="1">
        <v>21340</v>
      </c>
      <c r="E13" s="1" t="s">
        <v>1</v>
      </c>
      <c r="F13" s="3">
        <v>46469</v>
      </c>
      <c r="G13" s="3">
        <v>46469</v>
      </c>
      <c r="H13" s="3">
        <v>46469</v>
      </c>
      <c r="I13" s="3">
        <v>46469</v>
      </c>
      <c r="J13" s="3">
        <v>46469</v>
      </c>
      <c r="K13" s="3">
        <v>33645</v>
      </c>
      <c r="L13" s="3">
        <v>33645</v>
      </c>
      <c r="M13" s="3">
        <v>33645</v>
      </c>
      <c r="N13" s="3">
        <v>33645</v>
      </c>
      <c r="O13" s="3">
        <v>33645</v>
      </c>
      <c r="P13" s="3">
        <v>33645</v>
      </c>
      <c r="Q13" s="3">
        <v>33645</v>
      </c>
      <c r="R13" s="1"/>
      <c r="S13" s="1"/>
      <c r="T13" s="1"/>
      <c r="U13" s="1"/>
      <c r="V13" s="1"/>
    </row>
    <row r="14" spans="1:22" outlineLevel="1" x14ac:dyDescent="0.25">
      <c r="A14" s="1"/>
      <c r="B14" s="1"/>
      <c r="C14" s="1"/>
      <c r="D14" s="1"/>
      <c r="E14" s="5" t="s">
        <v>103</v>
      </c>
      <c r="F14" s="3">
        <f>SUBTOTAL(9,F10:F13)</f>
        <v>48719</v>
      </c>
      <c r="G14" s="3">
        <f>SUBTOTAL(9,G10:G13)</f>
        <v>48719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  <c r="T14" s="1"/>
      <c r="U14" s="1"/>
      <c r="V14" s="1"/>
    </row>
    <row r="15" spans="1:22" outlineLevel="2" x14ac:dyDescent="0.25">
      <c r="A15" s="1">
        <v>4052</v>
      </c>
      <c r="B15" s="1"/>
      <c r="C15" s="1" t="s">
        <v>61</v>
      </c>
      <c r="D15" s="1">
        <v>104731</v>
      </c>
      <c r="E15" s="1" t="s">
        <v>64</v>
      </c>
      <c r="F15" s="3">
        <v>400</v>
      </c>
      <c r="G15" s="3">
        <v>400</v>
      </c>
      <c r="H15" s="3">
        <v>400</v>
      </c>
      <c r="I15" s="3">
        <v>400</v>
      </c>
      <c r="J15" s="3">
        <v>400</v>
      </c>
      <c r="K15" s="3">
        <v>400</v>
      </c>
      <c r="L15" s="3">
        <v>400</v>
      </c>
      <c r="M15" s="3">
        <v>400</v>
      </c>
      <c r="N15" s="3">
        <v>400</v>
      </c>
      <c r="O15" s="3">
        <v>400</v>
      </c>
      <c r="P15" s="3">
        <v>400</v>
      </c>
      <c r="Q15" s="3">
        <v>400</v>
      </c>
      <c r="R15" s="1"/>
      <c r="S15" s="1"/>
      <c r="T15" s="1"/>
      <c r="U15" s="1"/>
      <c r="V15" s="1"/>
    </row>
    <row r="16" spans="1:22" outlineLevel="1" x14ac:dyDescent="0.25">
      <c r="A16" s="1"/>
      <c r="B16" s="1"/>
      <c r="C16" s="1"/>
      <c r="D16" s="1"/>
      <c r="E16" s="5" t="s">
        <v>104</v>
      </c>
      <c r="F16" s="3">
        <f>SUBTOTAL(9,F15:F15)</f>
        <v>400</v>
      </c>
      <c r="G16" s="3">
        <f>SUBTOTAL(9,G15:G15)</f>
        <v>400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1"/>
      <c r="S16" s="1"/>
      <c r="T16" s="1"/>
      <c r="U16" s="1"/>
      <c r="V16" s="1"/>
    </row>
    <row r="17" spans="1:22" outlineLevel="2" x14ac:dyDescent="0.25">
      <c r="A17" s="1">
        <v>3990</v>
      </c>
      <c r="B17" s="1"/>
      <c r="C17" s="1" t="s">
        <v>24</v>
      </c>
      <c r="D17" s="1">
        <v>23269</v>
      </c>
      <c r="E17" s="1" t="s">
        <v>25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/>
      <c r="S17" s="1"/>
      <c r="T17" s="1"/>
      <c r="U17" s="1"/>
      <c r="V17" s="1"/>
    </row>
    <row r="18" spans="1:22" outlineLevel="2" x14ac:dyDescent="0.25">
      <c r="A18" s="1">
        <v>78170</v>
      </c>
      <c r="B18" s="1"/>
      <c r="C18" s="1" t="s">
        <v>93</v>
      </c>
      <c r="D18" s="1">
        <v>23269</v>
      </c>
      <c r="E18" s="1" t="s">
        <v>25</v>
      </c>
      <c r="F18" s="3">
        <v>333</v>
      </c>
      <c r="G18" s="3">
        <v>333</v>
      </c>
      <c r="H18" s="3">
        <v>333</v>
      </c>
      <c r="I18" s="3">
        <v>333</v>
      </c>
      <c r="J18" s="3">
        <v>333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/>
      <c r="S18" s="1"/>
      <c r="T18" s="1"/>
      <c r="U18" s="1"/>
      <c r="V18" s="1"/>
    </row>
    <row r="19" spans="1:22" outlineLevel="1" x14ac:dyDescent="0.25">
      <c r="A19" s="1"/>
      <c r="B19" s="1"/>
      <c r="C19" s="1"/>
      <c r="D19" s="1"/>
      <c r="E19" s="5" t="s">
        <v>105</v>
      </c>
      <c r="F19" s="3">
        <f>SUBTOTAL(9,F17:F18)</f>
        <v>333</v>
      </c>
      <c r="G19" s="3">
        <f>SUBTOTAL(9,G17:G18)</f>
        <v>333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  <c r="T19" s="1"/>
      <c r="U19" s="1"/>
      <c r="V19" s="1"/>
    </row>
    <row r="20" spans="1:22" outlineLevel="2" x14ac:dyDescent="0.25">
      <c r="A20" s="1">
        <v>71419</v>
      </c>
      <c r="B20" s="1"/>
      <c r="C20" s="1" t="s">
        <v>91</v>
      </c>
      <c r="D20" s="1">
        <v>108216</v>
      </c>
      <c r="E20" s="1" t="s">
        <v>92</v>
      </c>
      <c r="F20" s="3">
        <v>520</v>
      </c>
      <c r="G20" s="3">
        <v>520</v>
      </c>
      <c r="H20" s="3">
        <v>520</v>
      </c>
      <c r="I20" s="3">
        <v>520</v>
      </c>
      <c r="J20" s="3">
        <v>520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/>
      <c r="S20" s="1"/>
      <c r="T20" s="1"/>
      <c r="U20" s="1"/>
      <c r="V20" s="1"/>
    </row>
    <row r="21" spans="1:22" outlineLevel="2" x14ac:dyDescent="0.25">
      <c r="A21" s="1">
        <v>78170</v>
      </c>
      <c r="B21" s="1"/>
      <c r="C21" s="1" t="s">
        <v>93</v>
      </c>
      <c r="D21" s="1">
        <v>108216</v>
      </c>
      <c r="E21" s="1" t="s">
        <v>92</v>
      </c>
      <c r="F21" s="3">
        <v>90</v>
      </c>
      <c r="G21" s="3">
        <v>90</v>
      </c>
      <c r="H21" s="3">
        <v>90</v>
      </c>
      <c r="I21" s="3">
        <v>90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/>
      <c r="S21" s="1"/>
      <c r="T21" s="1"/>
      <c r="U21" s="1"/>
      <c r="V21" s="1"/>
    </row>
    <row r="22" spans="1:22" outlineLevel="1" x14ac:dyDescent="0.25">
      <c r="A22" s="1"/>
      <c r="B22" s="1"/>
      <c r="C22" s="1"/>
      <c r="D22" s="1"/>
      <c r="E22" s="5" t="s">
        <v>106</v>
      </c>
      <c r="F22" s="3">
        <f>SUBTOTAL(9,F20:F21)</f>
        <v>610</v>
      </c>
      <c r="G22" s="3">
        <f>SUBTOTAL(9,G20:G21)</f>
        <v>610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"/>
      <c r="S22" s="1"/>
      <c r="T22" s="1"/>
      <c r="U22" s="1"/>
      <c r="V22" s="1"/>
    </row>
    <row r="23" spans="1:22" s="17" customFormat="1" outlineLevel="2" x14ac:dyDescent="0.25">
      <c r="A23" s="14">
        <v>180</v>
      </c>
      <c r="B23" s="14" t="s">
        <v>99</v>
      </c>
      <c r="C23" s="14" t="s">
        <v>0</v>
      </c>
      <c r="D23" s="14">
        <v>107951</v>
      </c>
      <c r="E23" s="14" t="s">
        <v>4</v>
      </c>
      <c r="F23" s="16">
        <v>8600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4" t="s">
        <v>129</v>
      </c>
      <c r="S23" s="14"/>
      <c r="T23" s="14"/>
      <c r="U23" s="14"/>
      <c r="V23" s="14"/>
    </row>
    <row r="24" spans="1:22" s="17" customFormat="1" outlineLevel="1" x14ac:dyDescent="0.25">
      <c r="A24" s="14"/>
      <c r="B24" s="14"/>
      <c r="C24" s="14"/>
      <c r="D24" s="14"/>
      <c r="E24" s="15" t="s">
        <v>107</v>
      </c>
      <c r="F24" s="16">
        <f>SUBTOTAL(9,F23:F23)</f>
        <v>8600</v>
      </c>
      <c r="G24" s="16">
        <f>SUBTOTAL(9,G23:G23)</f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4"/>
      <c r="S24" s="14"/>
      <c r="T24" s="14"/>
      <c r="U24" s="14"/>
      <c r="V24" s="14"/>
    </row>
    <row r="25" spans="1:22" outlineLevel="2" x14ac:dyDescent="0.25">
      <c r="A25" s="1">
        <v>4052</v>
      </c>
      <c r="B25" s="1"/>
      <c r="C25" s="1" t="s">
        <v>61</v>
      </c>
      <c r="D25" s="1">
        <v>100776</v>
      </c>
      <c r="E25" s="1" t="s">
        <v>63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/>
      <c r="S25" s="1"/>
      <c r="T25" s="1"/>
      <c r="U25" s="1"/>
      <c r="V25" s="1"/>
    </row>
    <row r="26" spans="1:22" outlineLevel="1" x14ac:dyDescent="0.25">
      <c r="A26" s="1"/>
      <c r="B26" s="1"/>
      <c r="C26" s="1"/>
      <c r="D26" s="1"/>
      <c r="E26" s="5" t="s">
        <v>108</v>
      </c>
      <c r="F26" s="3">
        <f>SUBTOTAL(9,F25:F25)</f>
        <v>0</v>
      </c>
      <c r="G26" s="3">
        <f>SUBTOTAL(9,G25:G25)</f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  <c r="T26" s="1"/>
      <c r="U26" s="1"/>
      <c r="V26" s="1"/>
    </row>
    <row r="27" spans="1:22" outlineLevel="2" x14ac:dyDescent="0.25">
      <c r="A27" s="1">
        <v>5532</v>
      </c>
      <c r="B27" s="1" t="s">
        <v>99</v>
      </c>
      <c r="C27" s="1" t="s">
        <v>67</v>
      </c>
      <c r="D27" s="1">
        <v>106470</v>
      </c>
      <c r="E27" s="1" t="s">
        <v>68</v>
      </c>
      <c r="F27" s="3">
        <v>10979</v>
      </c>
      <c r="G27" s="3">
        <v>10979</v>
      </c>
      <c r="H27" s="3">
        <v>10979</v>
      </c>
      <c r="I27" s="3">
        <v>10979</v>
      </c>
      <c r="J27" s="3">
        <v>10979</v>
      </c>
      <c r="K27" s="3">
        <v>10979</v>
      </c>
      <c r="L27" s="3">
        <v>10979</v>
      </c>
      <c r="M27" s="3">
        <v>10979</v>
      </c>
      <c r="N27" s="3">
        <v>10979</v>
      </c>
      <c r="O27" s="3">
        <v>10979</v>
      </c>
      <c r="P27" s="3">
        <v>10979</v>
      </c>
      <c r="Q27" s="3">
        <v>10979</v>
      </c>
      <c r="R27" s="1"/>
      <c r="S27" s="1"/>
      <c r="T27" s="1"/>
      <c r="U27" s="1"/>
      <c r="V27" s="1"/>
    </row>
    <row r="28" spans="1:22" outlineLevel="2" x14ac:dyDescent="0.25">
      <c r="A28" s="1">
        <v>53782</v>
      </c>
      <c r="B28" s="1" t="s">
        <v>99</v>
      </c>
      <c r="C28" s="1" t="s">
        <v>76</v>
      </c>
      <c r="D28" s="1">
        <v>106470</v>
      </c>
      <c r="E28" s="1" t="s">
        <v>68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/>
      <c r="S28" s="1"/>
      <c r="T28" s="1"/>
      <c r="U28" s="1"/>
      <c r="V28" s="1"/>
    </row>
    <row r="29" spans="1:22" outlineLevel="1" x14ac:dyDescent="0.25">
      <c r="A29" s="1"/>
      <c r="B29" s="1"/>
      <c r="C29" s="1"/>
      <c r="D29" s="1"/>
      <c r="E29" s="5" t="s">
        <v>109</v>
      </c>
      <c r="F29" s="3">
        <f>SUBTOTAL(9,F27:F28)</f>
        <v>10979</v>
      </c>
      <c r="G29" s="3">
        <f>SUBTOTAL(9,G27:G28)</f>
        <v>10979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"/>
      <c r="S29" s="1"/>
      <c r="T29" s="1"/>
      <c r="U29" s="1"/>
      <c r="V29" s="1"/>
    </row>
    <row r="30" spans="1:22" outlineLevel="2" x14ac:dyDescent="0.25">
      <c r="A30" s="1">
        <v>4052</v>
      </c>
      <c r="B30" s="1"/>
      <c r="C30" s="1" t="s">
        <v>61</v>
      </c>
      <c r="D30" s="1">
        <v>21337</v>
      </c>
      <c r="E30" s="1" t="s">
        <v>62</v>
      </c>
      <c r="F30" s="3">
        <v>6000</v>
      </c>
      <c r="G30" s="3">
        <v>6000</v>
      </c>
      <c r="H30" s="3">
        <v>6000</v>
      </c>
      <c r="I30" s="3">
        <v>6000</v>
      </c>
      <c r="J30" s="3">
        <v>6000</v>
      </c>
      <c r="K30" s="3">
        <v>3630</v>
      </c>
      <c r="L30" s="3">
        <v>3630</v>
      </c>
      <c r="M30" s="3">
        <v>3630</v>
      </c>
      <c r="N30" s="3">
        <v>3630</v>
      </c>
      <c r="O30" s="3">
        <v>3630</v>
      </c>
      <c r="P30" s="3">
        <v>3630</v>
      </c>
      <c r="Q30" s="3">
        <v>3630</v>
      </c>
      <c r="R30" s="1"/>
      <c r="S30" s="1"/>
      <c r="T30" s="1"/>
      <c r="U30" s="1"/>
      <c r="V30" s="1"/>
    </row>
    <row r="31" spans="1:22" outlineLevel="2" x14ac:dyDescent="0.25">
      <c r="A31" s="1">
        <v>4052</v>
      </c>
      <c r="B31" s="1"/>
      <c r="C31" s="1" t="s">
        <v>61</v>
      </c>
      <c r="D31" s="1">
        <v>105794</v>
      </c>
      <c r="E31" s="1" t="s">
        <v>62</v>
      </c>
      <c r="F31" s="3">
        <v>500</v>
      </c>
      <c r="G31" s="3">
        <v>500</v>
      </c>
      <c r="H31" s="3">
        <v>500</v>
      </c>
      <c r="I31" s="3">
        <v>500</v>
      </c>
      <c r="J31" s="3">
        <v>500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1"/>
      <c r="S31" s="1"/>
      <c r="T31" s="1"/>
      <c r="U31" s="1"/>
      <c r="V31" s="1"/>
    </row>
    <row r="32" spans="1:22" outlineLevel="2" x14ac:dyDescent="0.25">
      <c r="A32" s="1">
        <v>5533</v>
      </c>
      <c r="B32" s="1" t="s">
        <v>99</v>
      </c>
      <c r="C32" s="1" t="s">
        <v>69</v>
      </c>
      <c r="D32" s="1">
        <v>21337</v>
      </c>
      <c r="E32" s="1" t="s">
        <v>62</v>
      </c>
      <c r="F32" s="3">
        <v>5000</v>
      </c>
      <c r="G32" s="3">
        <v>5000</v>
      </c>
      <c r="H32" s="3">
        <v>5000</v>
      </c>
      <c r="I32" s="3">
        <v>5000</v>
      </c>
      <c r="J32" s="3">
        <v>5000</v>
      </c>
      <c r="K32" s="3">
        <v>5000</v>
      </c>
      <c r="L32" s="3">
        <v>5000</v>
      </c>
      <c r="M32" s="3">
        <v>5000</v>
      </c>
      <c r="N32" s="3">
        <v>5000</v>
      </c>
      <c r="O32" s="3">
        <v>5000</v>
      </c>
      <c r="P32" s="3">
        <v>5000</v>
      </c>
      <c r="Q32" s="3">
        <v>5000</v>
      </c>
      <c r="R32" s="1"/>
      <c r="S32" s="1"/>
      <c r="T32" s="1"/>
      <c r="U32" s="1"/>
      <c r="V32" s="1"/>
    </row>
    <row r="33" spans="1:22" outlineLevel="2" x14ac:dyDescent="0.25">
      <c r="A33" s="1">
        <v>53261</v>
      </c>
      <c r="B33" s="1" t="s">
        <v>99</v>
      </c>
      <c r="C33" s="1" t="s">
        <v>75</v>
      </c>
      <c r="D33" s="1">
        <v>21337</v>
      </c>
      <c r="E33" s="1" t="s">
        <v>62</v>
      </c>
      <c r="F33" s="3">
        <v>1500</v>
      </c>
      <c r="G33" s="3">
        <v>1500</v>
      </c>
      <c r="H33" s="3">
        <v>1500</v>
      </c>
      <c r="I33" s="3">
        <v>1500</v>
      </c>
      <c r="J33" s="3">
        <v>1500</v>
      </c>
      <c r="K33" s="3">
        <v>1500</v>
      </c>
      <c r="L33" s="3">
        <v>1500</v>
      </c>
      <c r="M33" s="3">
        <v>1500</v>
      </c>
      <c r="N33" s="3">
        <v>1500</v>
      </c>
      <c r="O33" s="3">
        <v>1500</v>
      </c>
      <c r="P33" s="3">
        <v>1500</v>
      </c>
      <c r="Q33" s="3">
        <v>1500</v>
      </c>
      <c r="R33" s="1"/>
      <c r="S33" s="1"/>
      <c r="T33" s="1"/>
      <c r="U33" s="1"/>
      <c r="V33" s="1"/>
    </row>
    <row r="34" spans="1:22" outlineLevel="2" x14ac:dyDescent="0.25">
      <c r="A34" s="1">
        <v>53261</v>
      </c>
      <c r="B34" s="1" t="s">
        <v>99</v>
      </c>
      <c r="C34" s="1" t="s">
        <v>75</v>
      </c>
      <c r="D34" s="1">
        <v>105794</v>
      </c>
      <c r="E34" s="1" t="s">
        <v>62</v>
      </c>
      <c r="F34" s="3">
        <v>1500</v>
      </c>
      <c r="G34" s="3">
        <v>1500</v>
      </c>
      <c r="H34" s="3">
        <v>1500</v>
      </c>
      <c r="I34" s="3">
        <v>1500</v>
      </c>
      <c r="J34" s="3">
        <v>1500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/>
      <c r="S34" s="1"/>
      <c r="T34" s="1"/>
      <c r="U34" s="1"/>
      <c r="V34" s="1"/>
    </row>
    <row r="35" spans="1:22" outlineLevel="2" x14ac:dyDescent="0.25">
      <c r="A35" s="1">
        <v>59157</v>
      </c>
      <c r="B35" s="1" t="s">
        <v>99</v>
      </c>
      <c r="C35" s="1" t="s">
        <v>79</v>
      </c>
      <c r="D35" s="1">
        <v>21337</v>
      </c>
      <c r="E35" s="1" t="s">
        <v>62</v>
      </c>
      <c r="F35" s="3">
        <v>4620</v>
      </c>
      <c r="G35" s="3">
        <v>4620</v>
      </c>
      <c r="H35" s="3">
        <v>4620</v>
      </c>
      <c r="I35" s="3">
        <v>4620</v>
      </c>
      <c r="J35" s="3">
        <v>4620</v>
      </c>
      <c r="K35" s="3">
        <v>4620</v>
      </c>
      <c r="L35" s="3">
        <v>4620</v>
      </c>
      <c r="M35" s="3">
        <v>4620</v>
      </c>
      <c r="N35" s="3">
        <v>4620</v>
      </c>
      <c r="O35" s="3">
        <v>4620</v>
      </c>
      <c r="P35" s="3">
        <v>4620</v>
      </c>
      <c r="Q35" s="3">
        <v>4620</v>
      </c>
      <c r="R35" s="1"/>
      <c r="S35" s="1"/>
      <c r="T35" s="1"/>
      <c r="U35" s="1"/>
      <c r="V35" s="1"/>
    </row>
    <row r="36" spans="1:22" outlineLevel="2" x14ac:dyDescent="0.25">
      <c r="A36" s="1">
        <v>59157</v>
      </c>
      <c r="B36" s="1" t="s">
        <v>99</v>
      </c>
      <c r="C36" s="1" t="s">
        <v>79</v>
      </c>
      <c r="D36" s="1">
        <v>105794</v>
      </c>
      <c r="E36" s="1" t="s">
        <v>62</v>
      </c>
      <c r="F36" s="3">
        <v>2000</v>
      </c>
      <c r="G36" s="3">
        <v>2000</v>
      </c>
      <c r="H36" s="3">
        <v>2000</v>
      </c>
      <c r="I36" s="3">
        <v>2000</v>
      </c>
      <c r="J36" s="3">
        <v>2000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/>
      <c r="S36" s="1"/>
      <c r="T36" s="1"/>
      <c r="U36" s="1"/>
      <c r="V36" s="1"/>
    </row>
    <row r="37" spans="1:22" outlineLevel="1" x14ac:dyDescent="0.25">
      <c r="A37" s="1"/>
      <c r="B37" s="1"/>
      <c r="C37" s="1"/>
      <c r="D37" s="1"/>
      <c r="E37" s="5" t="s">
        <v>110</v>
      </c>
      <c r="F37" s="3">
        <f>SUBTOTAL(9,F30:F36)</f>
        <v>21120</v>
      </c>
      <c r="G37" s="3">
        <f>SUBTOTAL(9,G30:G36)</f>
        <v>21120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1"/>
      <c r="S37" s="1"/>
      <c r="T37" s="1"/>
      <c r="U37" s="1"/>
      <c r="V37" s="1"/>
    </row>
    <row r="38" spans="1:22" outlineLevel="2" x14ac:dyDescent="0.25">
      <c r="A38" s="1">
        <v>1750</v>
      </c>
      <c r="B38" s="1"/>
      <c r="C38" s="1" t="s">
        <v>5</v>
      </c>
      <c r="D38" s="1">
        <v>21862</v>
      </c>
      <c r="E38" s="1" t="s">
        <v>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/>
      <c r="S38" s="1"/>
      <c r="T38" s="1"/>
      <c r="U38" s="1"/>
      <c r="V38" s="1"/>
    </row>
    <row r="39" spans="1:22" outlineLevel="2" x14ac:dyDescent="0.25">
      <c r="A39" s="1">
        <v>3948</v>
      </c>
      <c r="B39" s="1" t="s">
        <v>99</v>
      </c>
      <c r="C39" s="1" t="s">
        <v>15</v>
      </c>
      <c r="D39" s="1">
        <v>21862</v>
      </c>
      <c r="E39" s="1" t="s">
        <v>6</v>
      </c>
      <c r="F39" s="3">
        <v>667</v>
      </c>
      <c r="G39" s="3">
        <v>667</v>
      </c>
      <c r="H39" s="3">
        <v>667</v>
      </c>
      <c r="I39" s="3">
        <v>667</v>
      </c>
      <c r="J39" s="3">
        <v>667</v>
      </c>
      <c r="K39" s="3">
        <v>482</v>
      </c>
      <c r="L39" s="3">
        <v>482</v>
      </c>
      <c r="M39" s="3">
        <v>482</v>
      </c>
      <c r="N39" s="3">
        <v>482</v>
      </c>
      <c r="O39" s="3">
        <v>482</v>
      </c>
      <c r="P39" s="3">
        <v>482</v>
      </c>
      <c r="Q39" s="3">
        <v>482</v>
      </c>
      <c r="R39" s="1"/>
      <c r="S39" s="1"/>
      <c r="T39" s="1"/>
      <c r="U39" s="1"/>
      <c r="V39" s="1"/>
    </row>
    <row r="40" spans="1:22" outlineLevel="2" x14ac:dyDescent="0.25">
      <c r="A40" s="1">
        <v>3959</v>
      </c>
      <c r="B40" s="1"/>
      <c r="C40" s="1" t="s">
        <v>16</v>
      </c>
      <c r="D40" s="1">
        <v>21862</v>
      </c>
      <c r="E40" s="1" t="s">
        <v>6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/>
      <c r="S40" s="1"/>
      <c r="T40" s="1"/>
      <c r="U40" s="1"/>
      <c r="V40" s="1"/>
    </row>
    <row r="41" spans="1:22" outlineLevel="2" x14ac:dyDescent="0.25">
      <c r="A41" s="1">
        <v>3965</v>
      </c>
      <c r="B41" s="1"/>
      <c r="C41" s="1" t="s">
        <v>17</v>
      </c>
      <c r="D41" s="1">
        <v>21862</v>
      </c>
      <c r="E41" s="1" t="s">
        <v>6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/>
      <c r="S41" s="1"/>
      <c r="T41" s="1"/>
      <c r="U41" s="1"/>
      <c r="V41" s="1"/>
    </row>
    <row r="42" spans="1:22" outlineLevel="2" x14ac:dyDescent="0.25">
      <c r="A42" s="1">
        <v>3966</v>
      </c>
      <c r="B42" s="1" t="s">
        <v>99</v>
      </c>
      <c r="C42" s="1" t="s">
        <v>18</v>
      </c>
      <c r="D42" s="1">
        <v>21862</v>
      </c>
      <c r="E42" s="1" t="s">
        <v>6</v>
      </c>
      <c r="F42" s="3">
        <v>2086</v>
      </c>
      <c r="G42" s="3">
        <v>2086</v>
      </c>
      <c r="H42" s="3">
        <v>2086</v>
      </c>
      <c r="I42" s="3">
        <v>2086</v>
      </c>
      <c r="J42" s="3">
        <v>2086</v>
      </c>
      <c r="K42" s="3">
        <v>1503</v>
      </c>
      <c r="L42" s="3">
        <v>1503</v>
      </c>
      <c r="M42" s="3">
        <v>1503</v>
      </c>
      <c r="N42" s="3">
        <v>1503</v>
      </c>
      <c r="O42" s="3">
        <v>1503</v>
      </c>
      <c r="P42" s="3">
        <v>1503</v>
      </c>
      <c r="Q42" s="3">
        <v>1503</v>
      </c>
      <c r="R42" s="1"/>
      <c r="S42" s="1"/>
      <c r="T42" s="1"/>
      <c r="U42" s="1"/>
      <c r="V42" s="1"/>
    </row>
    <row r="43" spans="1:22" outlineLevel="2" x14ac:dyDescent="0.25">
      <c r="A43" s="1">
        <v>3967</v>
      </c>
      <c r="B43" s="1"/>
      <c r="C43" s="1" t="s">
        <v>19</v>
      </c>
      <c r="D43" s="1">
        <v>21862</v>
      </c>
      <c r="E43" s="1" t="s">
        <v>6</v>
      </c>
      <c r="F43" s="3">
        <v>473</v>
      </c>
      <c r="G43" s="3">
        <v>473</v>
      </c>
      <c r="H43" s="3">
        <v>473</v>
      </c>
      <c r="I43" s="3">
        <v>473</v>
      </c>
      <c r="J43" s="3">
        <v>473</v>
      </c>
      <c r="K43" s="3">
        <v>341</v>
      </c>
      <c r="L43" s="3">
        <v>341</v>
      </c>
      <c r="M43" s="3">
        <v>341</v>
      </c>
      <c r="N43" s="3">
        <v>341</v>
      </c>
      <c r="O43" s="3">
        <v>341</v>
      </c>
      <c r="P43" s="3">
        <v>341</v>
      </c>
      <c r="Q43" s="3">
        <v>341</v>
      </c>
      <c r="R43" s="1"/>
      <c r="S43" s="1"/>
      <c r="T43" s="1"/>
      <c r="U43" s="1"/>
      <c r="V43" s="1"/>
    </row>
    <row r="44" spans="1:22" outlineLevel="2" x14ac:dyDescent="0.25">
      <c r="A44" s="1">
        <v>3977</v>
      </c>
      <c r="B44" s="1"/>
      <c r="C44" s="1" t="s">
        <v>20</v>
      </c>
      <c r="D44" s="1">
        <v>21862</v>
      </c>
      <c r="E44" s="1" t="s">
        <v>6</v>
      </c>
      <c r="F44" s="3">
        <v>1401</v>
      </c>
      <c r="G44" s="3">
        <v>1401</v>
      </c>
      <c r="H44" s="3">
        <v>1401</v>
      </c>
      <c r="I44" s="3">
        <v>1401</v>
      </c>
      <c r="J44" s="3">
        <v>1401</v>
      </c>
      <c r="K44" s="3">
        <v>1010</v>
      </c>
      <c r="L44" s="3">
        <v>1010</v>
      </c>
      <c r="M44" s="3">
        <v>1010</v>
      </c>
      <c r="N44" s="3">
        <v>1010</v>
      </c>
      <c r="O44" s="3">
        <v>1010</v>
      </c>
      <c r="P44" s="3">
        <v>1010</v>
      </c>
      <c r="Q44" s="3">
        <v>1010</v>
      </c>
      <c r="R44" s="1"/>
      <c r="S44" s="1"/>
      <c r="T44" s="1"/>
      <c r="U44" s="1"/>
      <c r="V44" s="1"/>
    </row>
    <row r="45" spans="1:22" outlineLevel="2" x14ac:dyDescent="0.25">
      <c r="A45" s="1">
        <v>3979</v>
      </c>
      <c r="B45" s="1"/>
      <c r="C45" s="1" t="s">
        <v>21</v>
      </c>
      <c r="D45" s="1">
        <v>21862</v>
      </c>
      <c r="E45" s="1" t="s">
        <v>6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/>
      <c r="S45" s="1"/>
      <c r="T45" s="1"/>
      <c r="U45" s="1"/>
      <c r="V45" s="1"/>
    </row>
    <row r="46" spans="1:22" outlineLevel="2" x14ac:dyDescent="0.25">
      <c r="A46" s="1">
        <v>3984</v>
      </c>
      <c r="B46" s="1" t="s">
        <v>99</v>
      </c>
      <c r="C46" s="1" t="s">
        <v>22</v>
      </c>
      <c r="D46" s="1">
        <v>21862</v>
      </c>
      <c r="E46" s="1" t="s">
        <v>6</v>
      </c>
      <c r="F46" s="3">
        <v>2891</v>
      </c>
      <c r="G46" s="3">
        <v>2891</v>
      </c>
      <c r="H46" s="3">
        <v>2891</v>
      </c>
      <c r="I46" s="3">
        <v>2891</v>
      </c>
      <c r="J46" s="3">
        <v>2891</v>
      </c>
      <c r="K46" s="3">
        <v>2083</v>
      </c>
      <c r="L46" s="3">
        <v>2083</v>
      </c>
      <c r="M46" s="3">
        <v>2083</v>
      </c>
      <c r="N46" s="3">
        <v>2083</v>
      </c>
      <c r="O46" s="3">
        <v>2083</v>
      </c>
      <c r="P46" s="3">
        <v>2083</v>
      </c>
      <c r="Q46" s="3">
        <v>2083</v>
      </c>
      <c r="R46" s="1"/>
      <c r="S46" s="1"/>
      <c r="T46" s="1"/>
      <c r="U46" s="1"/>
      <c r="V46" s="1"/>
    </row>
    <row r="47" spans="1:22" outlineLevel="2" x14ac:dyDescent="0.25">
      <c r="A47" s="1">
        <v>3985</v>
      </c>
      <c r="B47" s="1"/>
      <c r="C47" s="1" t="s">
        <v>23</v>
      </c>
      <c r="D47" s="1">
        <v>21862</v>
      </c>
      <c r="E47" s="1" t="s">
        <v>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/>
      <c r="S47" s="1"/>
      <c r="T47" s="1"/>
      <c r="U47" s="1"/>
      <c r="V47" s="1"/>
    </row>
    <row r="48" spans="1:22" outlineLevel="2" x14ac:dyDescent="0.25">
      <c r="A48" s="1">
        <v>3990</v>
      </c>
      <c r="B48" s="1"/>
      <c r="C48" s="1" t="s">
        <v>24</v>
      </c>
      <c r="D48" s="1">
        <v>21862</v>
      </c>
      <c r="E48" s="1" t="s">
        <v>6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/>
      <c r="S48" s="1"/>
      <c r="T48" s="1"/>
      <c r="U48" s="1"/>
      <c r="V48" s="1"/>
    </row>
    <row r="49" spans="1:22" outlineLevel="2" x14ac:dyDescent="0.25">
      <c r="A49" s="1">
        <v>3994</v>
      </c>
      <c r="B49" s="1"/>
      <c r="C49" s="1" t="s">
        <v>26</v>
      </c>
      <c r="D49" s="1">
        <v>21862</v>
      </c>
      <c r="E49" s="1" t="s">
        <v>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/>
      <c r="S49" s="1"/>
      <c r="T49" s="1"/>
      <c r="U49" s="1"/>
      <c r="V49" s="1"/>
    </row>
    <row r="50" spans="1:22" outlineLevel="2" x14ac:dyDescent="0.25">
      <c r="A50" s="1">
        <v>3995</v>
      </c>
      <c r="B50" s="1"/>
      <c r="C50" s="1" t="s">
        <v>27</v>
      </c>
      <c r="D50" s="1">
        <v>21862</v>
      </c>
      <c r="E50" s="1" t="s">
        <v>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/>
      <c r="S50" s="1"/>
      <c r="T50" s="1"/>
      <c r="U50" s="1"/>
      <c r="V50" s="1"/>
    </row>
    <row r="51" spans="1:22" outlineLevel="2" x14ac:dyDescent="0.25">
      <c r="A51" s="1">
        <v>3996</v>
      </c>
      <c r="B51" s="1"/>
      <c r="C51" s="1" t="s">
        <v>28</v>
      </c>
      <c r="D51" s="1">
        <v>21862</v>
      </c>
      <c r="E51" s="1" t="s">
        <v>6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/>
      <c r="S51" s="1"/>
      <c r="T51" s="1"/>
      <c r="U51" s="1"/>
      <c r="V51" s="1"/>
    </row>
    <row r="52" spans="1:22" outlineLevel="2" x14ac:dyDescent="0.25">
      <c r="A52" s="1">
        <v>3997</v>
      </c>
      <c r="B52" s="1"/>
      <c r="C52" s="1" t="s">
        <v>29</v>
      </c>
      <c r="D52" s="1">
        <v>21862</v>
      </c>
      <c r="E52" s="1" t="s">
        <v>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/>
      <c r="S52" s="1"/>
      <c r="T52" s="1"/>
      <c r="U52" s="1"/>
      <c r="V52" s="1"/>
    </row>
    <row r="53" spans="1:22" outlineLevel="2" x14ac:dyDescent="0.25">
      <c r="A53" s="1">
        <v>3998</v>
      </c>
      <c r="B53" s="1"/>
      <c r="C53" s="1" t="s">
        <v>30</v>
      </c>
      <c r="D53" s="1">
        <v>21862</v>
      </c>
      <c r="E53" s="1" t="s">
        <v>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/>
      <c r="S53" s="1"/>
      <c r="T53" s="1"/>
      <c r="U53" s="1"/>
      <c r="V53" s="1"/>
    </row>
    <row r="54" spans="1:22" outlineLevel="2" x14ac:dyDescent="0.25">
      <c r="A54" s="1">
        <v>4000</v>
      </c>
      <c r="B54" s="1"/>
      <c r="C54" s="1" t="s">
        <v>31</v>
      </c>
      <c r="D54" s="1">
        <v>21862</v>
      </c>
      <c r="E54" s="1" t="s">
        <v>6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/>
      <c r="S54" s="1"/>
      <c r="T54" s="1"/>
      <c r="U54" s="1"/>
      <c r="V54" s="1"/>
    </row>
    <row r="55" spans="1:22" outlineLevel="2" x14ac:dyDescent="0.25">
      <c r="A55" s="1">
        <v>4007</v>
      </c>
      <c r="B55" s="1"/>
      <c r="C55" s="1" t="s">
        <v>32</v>
      </c>
      <c r="D55" s="1">
        <v>21862</v>
      </c>
      <c r="E55" s="1" t="s">
        <v>6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/>
      <c r="S55" s="1"/>
      <c r="T55" s="1"/>
      <c r="U55" s="1"/>
      <c r="V55" s="1"/>
    </row>
    <row r="56" spans="1:22" outlineLevel="2" x14ac:dyDescent="0.25">
      <c r="A56" s="1">
        <v>4015</v>
      </c>
      <c r="B56" s="1"/>
      <c r="C56" s="1" t="s">
        <v>33</v>
      </c>
      <c r="D56" s="1">
        <v>21862</v>
      </c>
      <c r="E56" s="1" t="s">
        <v>6</v>
      </c>
      <c r="F56" s="3">
        <v>871</v>
      </c>
      <c r="G56" s="3">
        <v>871</v>
      </c>
      <c r="H56" s="3">
        <v>871</v>
      </c>
      <c r="I56" s="3">
        <v>871</v>
      </c>
      <c r="J56" s="3">
        <v>871</v>
      </c>
      <c r="K56" s="3">
        <v>628</v>
      </c>
      <c r="L56" s="3">
        <v>628</v>
      </c>
      <c r="M56" s="3">
        <v>628</v>
      </c>
      <c r="N56" s="3">
        <v>628</v>
      </c>
      <c r="O56" s="3">
        <v>628</v>
      </c>
      <c r="P56" s="3">
        <v>628</v>
      </c>
      <c r="Q56" s="3">
        <v>628</v>
      </c>
      <c r="R56" s="1"/>
      <c r="S56" s="1"/>
      <c r="T56" s="1"/>
      <c r="U56" s="1"/>
      <c r="V56" s="1"/>
    </row>
    <row r="57" spans="1:22" outlineLevel="2" x14ac:dyDescent="0.25">
      <c r="A57" s="1">
        <v>4016</v>
      </c>
      <c r="B57" s="1"/>
      <c r="C57" s="1" t="s">
        <v>34</v>
      </c>
      <c r="D57" s="1">
        <v>21862</v>
      </c>
      <c r="E57" s="1" t="s">
        <v>6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/>
      <c r="S57" s="1"/>
      <c r="T57" s="1"/>
      <c r="U57" s="1"/>
      <c r="V57" s="1"/>
    </row>
    <row r="58" spans="1:22" outlineLevel="2" x14ac:dyDescent="0.25">
      <c r="A58" s="1">
        <v>5532</v>
      </c>
      <c r="B58" s="1" t="s">
        <v>99</v>
      </c>
      <c r="C58" s="1" t="s">
        <v>67</v>
      </c>
      <c r="D58" s="1">
        <v>21862</v>
      </c>
      <c r="E58" s="1" t="s">
        <v>6</v>
      </c>
      <c r="F58" s="3">
        <v>19600</v>
      </c>
      <c r="G58" s="3">
        <v>19600</v>
      </c>
      <c r="H58" s="3">
        <v>19600</v>
      </c>
      <c r="I58" s="3">
        <v>19600</v>
      </c>
      <c r="J58" s="3">
        <v>19600</v>
      </c>
      <c r="K58" s="3">
        <v>15859</v>
      </c>
      <c r="L58" s="3">
        <v>15859</v>
      </c>
      <c r="M58" s="3">
        <v>15859</v>
      </c>
      <c r="N58" s="3">
        <v>15859</v>
      </c>
      <c r="O58" s="3">
        <v>15859</v>
      </c>
      <c r="P58" s="3">
        <v>15859</v>
      </c>
      <c r="Q58" s="3">
        <v>15859</v>
      </c>
      <c r="R58" s="1"/>
      <c r="S58" s="1"/>
      <c r="T58" s="1"/>
      <c r="U58" s="1"/>
      <c r="V58" s="1"/>
    </row>
    <row r="59" spans="1:22" outlineLevel="2" x14ac:dyDescent="0.25">
      <c r="A59" s="1">
        <v>57848</v>
      </c>
      <c r="B59" s="1"/>
      <c r="C59" s="1" t="s">
        <v>77</v>
      </c>
      <c r="D59" s="1">
        <v>21862</v>
      </c>
      <c r="E59" s="1" t="s">
        <v>6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1"/>
      <c r="S59" s="1"/>
      <c r="T59" s="1"/>
      <c r="U59" s="1"/>
      <c r="V59" s="1"/>
    </row>
    <row r="60" spans="1:22" outlineLevel="2" x14ac:dyDescent="0.25">
      <c r="A60" s="1">
        <v>57849</v>
      </c>
      <c r="B60" s="1"/>
      <c r="C60" s="1" t="s">
        <v>78</v>
      </c>
      <c r="D60" s="1">
        <v>21862</v>
      </c>
      <c r="E60" s="1" t="s">
        <v>6</v>
      </c>
      <c r="F60" s="3">
        <v>586</v>
      </c>
      <c r="G60" s="3">
        <v>586</v>
      </c>
      <c r="H60" s="3">
        <v>586</v>
      </c>
      <c r="I60" s="3">
        <v>586</v>
      </c>
      <c r="J60" s="3">
        <v>586</v>
      </c>
      <c r="K60" s="3">
        <v>422</v>
      </c>
      <c r="L60" s="3">
        <v>422</v>
      </c>
      <c r="M60" s="3">
        <v>422</v>
      </c>
      <c r="N60" s="3">
        <v>422</v>
      </c>
      <c r="O60" s="3">
        <v>422</v>
      </c>
      <c r="P60" s="3">
        <v>422</v>
      </c>
      <c r="Q60" s="3">
        <v>422</v>
      </c>
      <c r="R60" s="1"/>
      <c r="S60" s="1"/>
      <c r="T60" s="1"/>
      <c r="U60" s="1"/>
      <c r="V60" s="1"/>
    </row>
    <row r="61" spans="1:22" outlineLevel="2" x14ac:dyDescent="0.25">
      <c r="A61" s="1">
        <v>61875</v>
      </c>
      <c r="B61" s="1"/>
      <c r="C61" s="1" t="s">
        <v>83</v>
      </c>
      <c r="D61" s="1">
        <v>21862</v>
      </c>
      <c r="E61" s="1" t="s">
        <v>6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/>
      <c r="S61" s="1"/>
      <c r="T61" s="1"/>
      <c r="U61" s="1"/>
      <c r="V61" s="1"/>
    </row>
    <row r="62" spans="1:22" outlineLevel="2" x14ac:dyDescent="0.25">
      <c r="A62" s="1">
        <v>61876</v>
      </c>
      <c r="B62" s="1"/>
      <c r="C62" s="1" t="s">
        <v>84</v>
      </c>
      <c r="D62" s="1">
        <v>21862</v>
      </c>
      <c r="E62" s="1" t="s">
        <v>6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/>
      <c r="S62" s="1"/>
      <c r="T62" s="1"/>
      <c r="U62" s="1"/>
      <c r="V62" s="1"/>
    </row>
    <row r="63" spans="1:22" outlineLevel="2" x14ac:dyDescent="0.25">
      <c r="A63" s="1">
        <v>62425</v>
      </c>
      <c r="B63" s="1" t="s">
        <v>99</v>
      </c>
      <c r="C63" s="1" t="s">
        <v>86</v>
      </c>
      <c r="D63" s="1">
        <v>21862</v>
      </c>
      <c r="E63" s="1" t="s">
        <v>6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/>
      <c r="S63" s="1"/>
      <c r="T63" s="1"/>
      <c r="U63" s="1"/>
      <c r="V63" s="1"/>
    </row>
    <row r="64" spans="1:22" outlineLevel="2" x14ac:dyDescent="0.25">
      <c r="A64" s="1">
        <v>71419</v>
      </c>
      <c r="B64" s="1"/>
      <c r="C64" s="1" t="s">
        <v>91</v>
      </c>
      <c r="D64" s="1">
        <v>21862</v>
      </c>
      <c r="E64" s="1" t="s">
        <v>6</v>
      </c>
      <c r="F64" s="3">
        <v>9490</v>
      </c>
      <c r="G64" s="3">
        <v>9490</v>
      </c>
      <c r="H64" s="3">
        <v>9490</v>
      </c>
      <c r="I64" s="3">
        <v>9490</v>
      </c>
      <c r="J64" s="3">
        <v>9490</v>
      </c>
      <c r="K64" s="3">
        <v>8144</v>
      </c>
      <c r="L64" s="3">
        <v>8144</v>
      </c>
      <c r="M64" s="3">
        <v>8144</v>
      </c>
      <c r="N64" s="3">
        <v>8144</v>
      </c>
      <c r="O64" s="3">
        <v>8144</v>
      </c>
      <c r="P64" s="3">
        <v>8144</v>
      </c>
      <c r="Q64" s="3">
        <v>8144</v>
      </c>
      <c r="R64" s="1"/>
      <c r="S64" s="1"/>
      <c r="T64" s="1"/>
      <c r="U64" s="1"/>
      <c r="V64" s="1"/>
    </row>
    <row r="65" spans="1:22" outlineLevel="2" x14ac:dyDescent="0.25">
      <c r="A65" s="1">
        <v>78170</v>
      </c>
      <c r="B65" s="1"/>
      <c r="C65" s="1" t="s">
        <v>93</v>
      </c>
      <c r="D65" s="1">
        <v>21862</v>
      </c>
      <c r="E65" s="1" t="s">
        <v>6</v>
      </c>
      <c r="F65" s="3">
        <v>12425</v>
      </c>
      <c r="G65" s="3">
        <v>12425</v>
      </c>
      <c r="H65" s="3">
        <v>12425</v>
      </c>
      <c r="I65" s="3">
        <v>12425</v>
      </c>
      <c r="J65" s="3">
        <v>12425</v>
      </c>
      <c r="K65" s="3">
        <v>8953</v>
      </c>
      <c r="L65" s="3">
        <v>8953</v>
      </c>
      <c r="M65" s="3">
        <v>8953</v>
      </c>
      <c r="N65" s="3">
        <v>8953</v>
      </c>
      <c r="O65" s="3">
        <v>8953</v>
      </c>
      <c r="P65" s="3">
        <v>8953</v>
      </c>
      <c r="Q65" s="3">
        <v>8953</v>
      </c>
      <c r="R65" s="1"/>
      <c r="S65" s="1"/>
      <c r="T65" s="1"/>
      <c r="U65" s="1"/>
      <c r="V65" s="1"/>
    </row>
    <row r="66" spans="1:22" outlineLevel="1" x14ac:dyDescent="0.25">
      <c r="A66" s="1"/>
      <c r="B66" s="1"/>
      <c r="C66" s="1"/>
      <c r="D66" s="1"/>
      <c r="E66" s="5" t="s">
        <v>111</v>
      </c>
      <c r="F66" s="3">
        <f>SUBTOTAL(9,F38:F65)</f>
        <v>50490</v>
      </c>
      <c r="G66" s="3">
        <f>SUBTOTAL(9,G38:G65)</f>
        <v>50490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1"/>
      <c r="S66" s="1"/>
      <c r="T66" s="1"/>
      <c r="U66" s="1"/>
      <c r="V66" s="1"/>
    </row>
    <row r="67" spans="1:22" outlineLevel="2" x14ac:dyDescent="0.25">
      <c r="A67" s="1">
        <v>180</v>
      </c>
      <c r="B67" s="1" t="s">
        <v>99</v>
      </c>
      <c r="C67" s="1" t="s">
        <v>0</v>
      </c>
      <c r="D67" s="1">
        <v>23478</v>
      </c>
      <c r="E67" s="1" t="s">
        <v>3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10000</v>
      </c>
      <c r="L67" s="3">
        <v>10000</v>
      </c>
      <c r="M67" s="3">
        <v>10000</v>
      </c>
      <c r="N67" s="3">
        <v>10000</v>
      </c>
      <c r="O67" s="3">
        <v>10000</v>
      </c>
      <c r="P67" s="3">
        <v>10000</v>
      </c>
      <c r="Q67" s="3">
        <v>10000</v>
      </c>
      <c r="R67" s="1"/>
      <c r="S67" s="1"/>
      <c r="T67" s="1"/>
      <c r="U67" s="1"/>
      <c r="V67" s="1"/>
    </row>
    <row r="68" spans="1:22" outlineLevel="2" x14ac:dyDescent="0.25">
      <c r="A68" s="1">
        <v>2921</v>
      </c>
      <c r="B68" s="1"/>
      <c r="C68" s="1" t="s">
        <v>7</v>
      </c>
      <c r="D68" s="1">
        <v>21890</v>
      </c>
      <c r="E68" s="1" t="s">
        <v>3</v>
      </c>
      <c r="F68" s="3">
        <v>5775</v>
      </c>
      <c r="G68" s="3">
        <v>5775</v>
      </c>
      <c r="H68" s="3">
        <v>5775</v>
      </c>
      <c r="I68" s="3">
        <v>5775</v>
      </c>
      <c r="J68" s="3">
        <v>5775</v>
      </c>
      <c r="K68" s="3">
        <v>3862</v>
      </c>
      <c r="L68" s="3">
        <v>3862</v>
      </c>
      <c r="M68" s="3">
        <v>3862</v>
      </c>
      <c r="N68" s="3">
        <v>3862</v>
      </c>
      <c r="O68" s="3">
        <v>3862</v>
      </c>
      <c r="P68" s="3">
        <v>3862</v>
      </c>
      <c r="Q68" s="3">
        <v>3862</v>
      </c>
      <c r="R68" s="1"/>
      <c r="S68" s="1"/>
      <c r="T68" s="1"/>
      <c r="U68" s="1"/>
      <c r="V68" s="1"/>
    </row>
    <row r="69" spans="1:22" outlineLevel="2" x14ac:dyDescent="0.25">
      <c r="A69" s="1">
        <v>2921</v>
      </c>
      <c r="B69" s="1"/>
      <c r="C69" s="1" t="s">
        <v>7</v>
      </c>
      <c r="D69" s="1">
        <v>22398</v>
      </c>
      <c r="E69" s="1" t="s">
        <v>3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/>
      <c r="S69" s="1"/>
      <c r="T69" s="1"/>
      <c r="U69" s="1"/>
      <c r="V69" s="1"/>
    </row>
    <row r="70" spans="1:22" outlineLevel="2" x14ac:dyDescent="0.25">
      <c r="A70" s="1">
        <v>2921</v>
      </c>
      <c r="B70" s="1"/>
      <c r="C70" s="1" t="s">
        <v>7</v>
      </c>
      <c r="D70" s="1">
        <v>105892</v>
      </c>
      <c r="E70" s="1" t="s">
        <v>3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/>
      <c r="S70" s="1"/>
      <c r="T70" s="1"/>
      <c r="U70" s="1"/>
      <c r="V70" s="1"/>
    </row>
    <row r="71" spans="1:22" outlineLevel="2" x14ac:dyDescent="0.25">
      <c r="A71" s="1">
        <v>2922</v>
      </c>
      <c r="B71" s="1"/>
      <c r="C71" s="1" t="s">
        <v>8</v>
      </c>
      <c r="D71" s="1">
        <v>21890</v>
      </c>
      <c r="E71" s="1" t="s">
        <v>3</v>
      </c>
      <c r="F71" s="3">
        <v>2562</v>
      </c>
      <c r="G71" s="3">
        <v>2562</v>
      </c>
      <c r="H71" s="3">
        <v>2562</v>
      </c>
      <c r="I71" s="3">
        <v>2562</v>
      </c>
      <c r="J71" s="3">
        <v>2562</v>
      </c>
      <c r="K71" s="3">
        <v>2562</v>
      </c>
      <c r="L71" s="3">
        <v>2562</v>
      </c>
      <c r="M71" s="3">
        <v>2562</v>
      </c>
      <c r="N71" s="3">
        <v>2562</v>
      </c>
      <c r="O71" s="3">
        <v>2562</v>
      </c>
      <c r="P71" s="3">
        <v>2562</v>
      </c>
      <c r="Q71" s="3">
        <v>2562</v>
      </c>
      <c r="R71" s="1"/>
      <c r="S71" s="1"/>
      <c r="T71" s="1"/>
      <c r="U71" s="1"/>
      <c r="V71" s="1"/>
    </row>
    <row r="72" spans="1:22" outlineLevel="2" x14ac:dyDescent="0.25">
      <c r="A72" s="1">
        <v>2922</v>
      </c>
      <c r="B72" s="1"/>
      <c r="C72" s="1" t="s">
        <v>8</v>
      </c>
      <c r="D72" s="1">
        <v>22398</v>
      </c>
      <c r="E72" s="1" t="s">
        <v>3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/>
      <c r="S72" s="1"/>
      <c r="T72" s="1"/>
      <c r="U72" s="1"/>
      <c r="V72" s="1"/>
    </row>
    <row r="73" spans="1:22" outlineLevel="2" x14ac:dyDescent="0.25">
      <c r="A73" s="1">
        <v>2922</v>
      </c>
      <c r="B73" s="1"/>
      <c r="C73" s="1" t="s">
        <v>8</v>
      </c>
      <c r="D73" s="1">
        <v>105892</v>
      </c>
      <c r="E73" s="1" t="s">
        <v>3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/>
      <c r="S73" s="1"/>
      <c r="T73" s="1"/>
      <c r="U73" s="1"/>
      <c r="V73" s="1"/>
    </row>
    <row r="74" spans="1:22" outlineLevel="2" x14ac:dyDescent="0.25">
      <c r="A74" s="1">
        <v>2923</v>
      </c>
      <c r="B74" s="1"/>
      <c r="C74" s="1" t="s">
        <v>10</v>
      </c>
      <c r="D74" s="1">
        <v>21890</v>
      </c>
      <c r="E74" s="1" t="s">
        <v>3</v>
      </c>
      <c r="F74" s="3">
        <v>3744</v>
      </c>
      <c r="G74" s="3">
        <v>3744</v>
      </c>
      <c r="H74" s="3">
        <v>3744</v>
      </c>
      <c r="I74" s="3">
        <v>3744</v>
      </c>
      <c r="J74" s="3">
        <v>3744</v>
      </c>
      <c r="K74" s="3">
        <v>3744</v>
      </c>
      <c r="L74" s="3">
        <v>3744</v>
      </c>
      <c r="M74" s="3">
        <v>3744</v>
      </c>
      <c r="N74" s="3">
        <v>3744</v>
      </c>
      <c r="O74" s="3">
        <v>3744</v>
      </c>
      <c r="P74" s="3">
        <v>3744</v>
      </c>
      <c r="Q74" s="3">
        <v>3744</v>
      </c>
      <c r="R74" s="1"/>
      <c r="S74" s="1"/>
      <c r="T74" s="1"/>
      <c r="U74" s="1"/>
      <c r="V74" s="1"/>
    </row>
    <row r="75" spans="1:22" outlineLevel="2" x14ac:dyDescent="0.25">
      <c r="A75" s="1">
        <v>2923</v>
      </c>
      <c r="B75" s="1"/>
      <c r="C75" s="1" t="s">
        <v>10</v>
      </c>
      <c r="D75" s="1">
        <v>22398</v>
      </c>
      <c r="E75" s="1" t="s">
        <v>3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/>
      <c r="S75" s="1"/>
      <c r="T75" s="1"/>
      <c r="U75" s="1"/>
      <c r="V75" s="1"/>
    </row>
    <row r="76" spans="1:22" outlineLevel="2" x14ac:dyDescent="0.25">
      <c r="A76" s="1">
        <v>2923</v>
      </c>
      <c r="B76" s="1"/>
      <c r="C76" s="1" t="s">
        <v>10</v>
      </c>
      <c r="D76" s="1">
        <v>105892</v>
      </c>
      <c r="E76" s="1" t="s">
        <v>3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/>
      <c r="S76" s="1"/>
      <c r="T76" s="1"/>
      <c r="U76" s="1"/>
      <c r="V76" s="1"/>
    </row>
    <row r="77" spans="1:22" outlineLevel="2" x14ac:dyDescent="0.25">
      <c r="A77" s="1">
        <v>2924</v>
      </c>
      <c r="B77" s="1"/>
      <c r="C77" s="1" t="s">
        <v>11</v>
      </c>
      <c r="D77" s="1">
        <v>21890</v>
      </c>
      <c r="E77" s="1" t="s">
        <v>3</v>
      </c>
      <c r="F77" s="3">
        <v>3071</v>
      </c>
      <c r="G77" s="3">
        <v>3071</v>
      </c>
      <c r="H77" s="3">
        <v>3071</v>
      </c>
      <c r="I77" s="3">
        <v>3071</v>
      </c>
      <c r="J77" s="3">
        <v>3071</v>
      </c>
      <c r="K77" s="3">
        <v>1837</v>
      </c>
      <c r="L77" s="3">
        <v>1837</v>
      </c>
      <c r="M77" s="3">
        <v>1837</v>
      </c>
      <c r="N77" s="3">
        <v>1837</v>
      </c>
      <c r="O77" s="3">
        <v>1837</v>
      </c>
      <c r="P77" s="3">
        <v>1837</v>
      </c>
      <c r="Q77" s="3">
        <v>1837</v>
      </c>
      <c r="R77" s="1"/>
      <c r="S77" s="1"/>
      <c r="T77" s="1"/>
      <c r="U77" s="1"/>
      <c r="V77" s="1"/>
    </row>
    <row r="78" spans="1:22" outlineLevel="2" x14ac:dyDescent="0.25">
      <c r="A78" s="1">
        <v>2924</v>
      </c>
      <c r="B78" s="1"/>
      <c r="C78" s="1" t="s">
        <v>11</v>
      </c>
      <c r="D78" s="1">
        <v>22398</v>
      </c>
      <c r="E78" s="1" t="s">
        <v>3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/>
      <c r="S78" s="1"/>
      <c r="T78" s="1"/>
      <c r="U78" s="1"/>
      <c r="V78" s="1"/>
    </row>
    <row r="79" spans="1:22" outlineLevel="2" x14ac:dyDescent="0.25">
      <c r="A79" s="1">
        <v>2924</v>
      </c>
      <c r="B79" s="1"/>
      <c r="C79" s="1" t="s">
        <v>11</v>
      </c>
      <c r="D79" s="1">
        <v>105892</v>
      </c>
      <c r="E79" s="1" t="s">
        <v>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/>
      <c r="S79" s="1"/>
      <c r="T79" s="1"/>
      <c r="U79" s="1"/>
      <c r="V79" s="1"/>
    </row>
    <row r="80" spans="1:22" outlineLevel="2" x14ac:dyDescent="0.25">
      <c r="A80" s="1">
        <v>2925</v>
      </c>
      <c r="B80" s="1"/>
      <c r="C80" s="1" t="s">
        <v>12</v>
      </c>
      <c r="D80" s="1">
        <v>21890</v>
      </c>
      <c r="E80" s="1" t="s">
        <v>3</v>
      </c>
      <c r="F80" s="3">
        <v>699</v>
      </c>
      <c r="G80" s="3">
        <v>699</v>
      </c>
      <c r="H80" s="3">
        <v>699</v>
      </c>
      <c r="I80" s="3">
        <v>699</v>
      </c>
      <c r="J80" s="3">
        <v>699</v>
      </c>
      <c r="K80" s="3">
        <v>634</v>
      </c>
      <c r="L80" s="3">
        <v>634</v>
      </c>
      <c r="M80" s="3">
        <v>634</v>
      </c>
      <c r="N80" s="3">
        <v>634</v>
      </c>
      <c r="O80" s="3">
        <v>634</v>
      </c>
      <c r="P80" s="3">
        <v>634</v>
      </c>
      <c r="Q80" s="3">
        <v>634</v>
      </c>
      <c r="R80" s="1"/>
      <c r="S80" s="1"/>
      <c r="T80" s="1"/>
      <c r="U80" s="1"/>
      <c r="V80" s="1"/>
    </row>
    <row r="81" spans="1:22" outlineLevel="2" x14ac:dyDescent="0.25">
      <c r="A81" s="1">
        <v>2925</v>
      </c>
      <c r="B81" s="1"/>
      <c r="C81" s="1" t="s">
        <v>12</v>
      </c>
      <c r="D81" s="1">
        <v>22398</v>
      </c>
      <c r="E81" s="1" t="s">
        <v>3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/>
      <c r="S81" s="1"/>
      <c r="T81" s="1"/>
      <c r="U81" s="1"/>
      <c r="V81" s="1"/>
    </row>
    <row r="82" spans="1:22" outlineLevel="2" x14ac:dyDescent="0.25">
      <c r="A82" s="1">
        <v>2925</v>
      </c>
      <c r="B82" s="1"/>
      <c r="C82" s="1" t="s">
        <v>12</v>
      </c>
      <c r="D82" s="1">
        <v>105892</v>
      </c>
      <c r="E82" s="1" t="s">
        <v>3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/>
      <c r="S82" s="1"/>
      <c r="T82" s="1"/>
      <c r="U82" s="1"/>
      <c r="V82" s="1"/>
    </row>
    <row r="83" spans="1:22" outlineLevel="2" x14ac:dyDescent="0.25">
      <c r="A83" s="1">
        <v>2926</v>
      </c>
      <c r="B83" s="1"/>
      <c r="C83" s="1" t="s">
        <v>13</v>
      </c>
      <c r="D83" s="1">
        <v>21890</v>
      </c>
      <c r="E83" s="1" t="s">
        <v>3</v>
      </c>
      <c r="F83" s="3">
        <v>3144</v>
      </c>
      <c r="G83" s="3">
        <v>3144</v>
      </c>
      <c r="H83" s="3">
        <v>3144</v>
      </c>
      <c r="I83" s="3">
        <v>3144</v>
      </c>
      <c r="J83" s="3">
        <v>3144</v>
      </c>
      <c r="K83" s="3">
        <v>2644</v>
      </c>
      <c r="L83" s="3">
        <v>2644</v>
      </c>
      <c r="M83" s="3">
        <v>2644</v>
      </c>
      <c r="N83" s="3">
        <v>2644</v>
      </c>
      <c r="O83" s="3">
        <v>2644</v>
      </c>
      <c r="P83" s="3">
        <v>2644</v>
      </c>
      <c r="Q83" s="3">
        <v>2644</v>
      </c>
      <c r="R83" s="1"/>
      <c r="S83" s="1"/>
      <c r="T83" s="1"/>
      <c r="U83" s="1"/>
      <c r="V83" s="1"/>
    </row>
    <row r="84" spans="1:22" outlineLevel="2" x14ac:dyDescent="0.25">
      <c r="A84" s="1">
        <v>2926</v>
      </c>
      <c r="B84" s="1"/>
      <c r="C84" s="1" t="s">
        <v>13</v>
      </c>
      <c r="D84" s="1">
        <v>22398</v>
      </c>
      <c r="E84" s="1" t="s">
        <v>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/>
      <c r="S84" s="1"/>
      <c r="T84" s="1"/>
      <c r="U84" s="1"/>
      <c r="V84" s="1"/>
    </row>
    <row r="85" spans="1:22" outlineLevel="2" x14ac:dyDescent="0.25">
      <c r="A85" s="1">
        <v>2926</v>
      </c>
      <c r="B85" s="1"/>
      <c r="C85" s="1" t="s">
        <v>13</v>
      </c>
      <c r="D85" s="1">
        <v>105892</v>
      </c>
      <c r="E85" s="1" t="s">
        <v>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/>
      <c r="S85" s="1"/>
      <c r="T85" s="1"/>
      <c r="U85" s="1"/>
      <c r="V85" s="1"/>
    </row>
    <row r="86" spans="1:22" outlineLevel="2" x14ac:dyDescent="0.25">
      <c r="A86" s="1">
        <v>2927</v>
      </c>
      <c r="B86" s="1"/>
      <c r="C86" s="1" t="s">
        <v>14</v>
      </c>
      <c r="D86" s="1">
        <v>21890</v>
      </c>
      <c r="E86" s="1" t="s">
        <v>3</v>
      </c>
      <c r="F86" s="3">
        <v>1500</v>
      </c>
      <c r="G86" s="3">
        <v>1500</v>
      </c>
      <c r="H86" s="3">
        <v>1500</v>
      </c>
      <c r="I86" s="3">
        <v>1500</v>
      </c>
      <c r="J86" s="3">
        <v>1500</v>
      </c>
      <c r="K86" s="3">
        <v>1105</v>
      </c>
      <c r="L86" s="3">
        <v>1105</v>
      </c>
      <c r="M86" s="3">
        <v>1105</v>
      </c>
      <c r="N86" s="3">
        <v>1105</v>
      </c>
      <c r="O86" s="3">
        <v>1105</v>
      </c>
      <c r="P86" s="3">
        <v>1105</v>
      </c>
      <c r="Q86" s="3">
        <v>1105</v>
      </c>
      <c r="R86" s="1"/>
      <c r="S86" s="1"/>
      <c r="T86" s="1"/>
      <c r="U86" s="1"/>
      <c r="V86" s="1"/>
    </row>
    <row r="87" spans="1:22" outlineLevel="2" x14ac:dyDescent="0.25">
      <c r="A87" s="1">
        <v>2927</v>
      </c>
      <c r="B87" s="1"/>
      <c r="C87" s="1" t="s">
        <v>14</v>
      </c>
      <c r="D87" s="1">
        <v>22398</v>
      </c>
      <c r="E87" s="1" t="s">
        <v>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/>
      <c r="S87" s="1"/>
      <c r="T87" s="1"/>
      <c r="U87" s="1"/>
      <c r="V87" s="1"/>
    </row>
    <row r="88" spans="1:22" outlineLevel="2" x14ac:dyDescent="0.25">
      <c r="A88" s="1">
        <v>2927</v>
      </c>
      <c r="B88" s="1"/>
      <c r="C88" s="1" t="s">
        <v>14</v>
      </c>
      <c r="D88" s="1">
        <v>105892</v>
      </c>
      <c r="E88" s="1" t="s">
        <v>3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/>
      <c r="S88" s="1"/>
      <c r="T88" s="1"/>
      <c r="U88" s="1"/>
      <c r="V88" s="1"/>
    </row>
    <row r="89" spans="1:22" outlineLevel="2" x14ac:dyDescent="0.25">
      <c r="A89" s="1">
        <v>4023</v>
      </c>
      <c r="B89" s="1"/>
      <c r="C89" s="1" t="s">
        <v>35</v>
      </c>
      <c r="D89" s="1">
        <v>21890</v>
      </c>
      <c r="E89" s="1" t="s">
        <v>3</v>
      </c>
      <c r="F89" s="3">
        <v>458</v>
      </c>
      <c r="G89" s="3">
        <v>458</v>
      </c>
      <c r="H89" s="3">
        <v>458</v>
      </c>
      <c r="I89" s="3">
        <v>458</v>
      </c>
      <c r="J89" s="3">
        <v>458</v>
      </c>
      <c r="K89" s="3">
        <v>237</v>
      </c>
      <c r="L89" s="3">
        <v>237</v>
      </c>
      <c r="M89" s="3">
        <v>237</v>
      </c>
      <c r="N89" s="3">
        <v>237</v>
      </c>
      <c r="O89" s="3">
        <v>237</v>
      </c>
      <c r="P89" s="3">
        <v>237</v>
      </c>
      <c r="Q89" s="3">
        <v>237</v>
      </c>
      <c r="R89" s="1"/>
      <c r="S89" s="1"/>
      <c r="T89" s="1"/>
      <c r="U89" s="1"/>
      <c r="V89" s="1"/>
    </row>
    <row r="90" spans="1:22" outlineLevel="2" x14ac:dyDescent="0.25">
      <c r="A90" s="1">
        <v>4023</v>
      </c>
      <c r="B90" s="1"/>
      <c r="C90" s="1" t="s">
        <v>35</v>
      </c>
      <c r="D90" s="1">
        <v>22398</v>
      </c>
      <c r="E90" s="1" t="s">
        <v>3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/>
      <c r="S90" s="1"/>
      <c r="T90" s="1"/>
      <c r="U90" s="1"/>
      <c r="V90" s="1"/>
    </row>
    <row r="91" spans="1:22" outlineLevel="2" x14ac:dyDescent="0.25">
      <c r="A91" s="1">
        <v>4023</v>
      </c>
      <c r="B91" s="1"/>
      <c r="C91" s="1" t="s">
        <v>35</v>
      </c>
      <c r="D91" s="1">
        <v>105892</v>
      </c>
      <c r="E91" s="1" t="s">
        <v>3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/>
      <c r="S91" s="1"/>
      <c r="T91" s="1"/>
      <c r="U91" s="1"/>
      <c r="V91" s="1"/>
    </row>
    <row r="92" spans="1:22" outlineLevel="2" x14ac:dyDescent="0.25">
      <c r="A92" s="1">
        <v>4024</v>
      </c>
      <c r="B92" s="1"/>
      <c r="C92" s="1" t="s">
        <v>36</v>
      </c>
      <c r="D92" s="1">
        <v>21890</v>
      </c>
      <c r="E92" s="1" t="s">
        <v>3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/>
      <c r="S92" s="1"/>
      <c r="T92" s="1"/>
      <c r="U92" s="1"/>
      <c r="V92" s="1"/>
    </row>
    <row r="93" spans="1:22" outlineLevel="2" x14ac:dyDescent="0.25">
      <c r="A93" s="1">
        <v>4024</v>
      </c>
      <c r="B93" s="1"/>
      <c r="C93" s="1" t="s">
        <v>36</v>
      </c>
      <c r="D93" s="1">
        <v>22398</v>
      </c>
      <c r="E93" s="1" t="s">
        <v>3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/>
      <c r="S93" s="1"/>
      <c r="T93" s="1"/>
      <c r="U93" s="1"/>
      <c r="V93" s="1"/>
    </row>
    <row r="94" spans="1:22" outlineLevel="2" x14ac:dyDescent="0.25">
      <c r="A94" s="1">
        <v>4025</v>
      </c>
      <c r="B94" s="1"/>
      <c r="C94" s="1" t="s">
        <v>37</v>
      </c>
      <c r="D94" s="1">
        <v>21890</v>
      </c>
      <c r="E94" s="1" t="s">
        <v>3</v>
      </c>
      <c r="F94" s="3">
        <v>820</v>
      </c>
      <c r="G94" s="3">
        <v>820</v>
      </c>
      <c r="H94" s="3">
        <v>820</v>
      </c>
      <c r="I94" s="3">
        <v>820</v>
      </c>
      <c r="J94" s="3">
        <v>820</v>
      </c>
      <c r="K94" s="3">
        <v>536</v>
      </c>
      <c r="L94" s="3">
        <v>536</v>
      </c>
      <c r="M94" s="3">
        <v>536</v>
      </c>
      <c r="N94" s="3">
        <v>536</v>
      </c>
      <c r="O94" s="3">
        <v>536</v>
      </c>
      <c r="P94" s="3">
        <v>536</v>
      </c>
      <c r="Q94" s="3">
        <v>536</v>
      </c>
      <c r="R94" s="1"/>
      <c r="S94" s="1"/>
      <c r="T94" s="1"/>
      <c r="U94" s="1"/>
      <c r="V94" s="1"/>
    </row>
    <row r="95" spans="1:22" outlineLevel="2" x14ac:dyDescent="0.25">
      <c r="A95" s="1">
        <v>4025</v>
      </c>
      <c r="B95" s="1"/>
      <c r="C95" s="1" t="s">
        <v>37</v>
      </c>
      <c r="D95" s="1">
        <v>22398</v>
      </c>
      <c r="E95" s="1" t="s">
        <v>3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/>
      <c r="S95" s="1"/>
      <c r="T95" s="1"/>
      <c r="U95" s="1"/>
      <c r="V95" s="1"/>
    </row>
    <row r="96" spans="1:22" outlineLevel="2" x14ac:dyDescent="0.25">
      <c r="A96" s="1">
        <v>4025</v>
      </c>
      <c r="B96" s="1"/>
      <c r="C96" s="1" t="s">
        <v>37</v>
      </c>
      <c r="D96" s="1">
        <v>105892</v>
      </c>
      <c r="E96" s="1" t="s">
        <v>3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/>
      <c r="S96" s="1"/>
      <c r="T96" s="1"/>
      <c r="U96" s="1"/>
      <c r="V96" s="1"/>
    </row>
    <row r="97" spans="1:22" outlineLevel="2" x14ac:dyDescent="0.25">
      <c r="A97" s="1">
        <v>4026</v>
      </c>
      <c r="B97" s="1"/>
      <c r="C97" s="1" t="s">
        <v>38</v>
      </c>
      <c r="D97" s="1">
        <v>21890</v>
      </c>
      <c r="E97" s="1" t="s">
        <v>3</v>
      </c>
      <c r="F97" s="3">
        <v>454</v>
      </c>
      <c r="G97" s="3">
        <v>454</v>
      </c>
      <c r="H97" s="3">
        <v>454</v>
      </c>
      <c r="I97" s="3">
        <v>454</v>
      </c>
      <c r="J97" s="3">
        <v>454</v>
      </c>
      <c r="K97" s="3">
        <v>138</v>
      </c>
      <c r="L97" s="3">
        <v>138</v>
      </c>
      <c r="M97" s="3">
        <v>138</v>
      </c>
      <c r="N97" s="3">
        <v>138</v>
      </c>
      <c r="O97" s="3">
        <v>138</v>
      </c>
      <c r="P97" s="3">
        <v>138</v>
      </c>
      <c r="Q97" s="3">
        <v>138</v>
      </c>
      <c r="R97" s="1"/>
      <c r="S97" s="1"/>
      <c r="T97" s="1"/>
      <c r="U97" s="1"/>
      <c r="V97" s="1"/>
    </row>
    <row r="98" spans="1:22" outlineLevel="2" x14ac:dyDescent="0.25">
      <c r="A98" s="1">
        <v>4026</v>
      </c>
      <c r="B98" s="1"/>
      <c r="C98" s="1" t="s">
        <v>38</v>
      </c>
      <c r="D98" s="1">
        <v>22398</v>
      </c>
      <c r="E98" s="1" t="s">
        <v>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/>
      <c r="S98" s="1"/>
      <c r="T98" s="1"/>
      <c r="U98" s="1"/>
      <c r="V98" s="1"/>
    </row>
    <row r="99" spans="1:22" outlineLevel="2" x14ac:dyDescent="0.25">
      <c r="A99" s="1">
        <v>4026</v>
      </c>
      <c r="B99" s="1"/>
      <c r="C99" s="1" t="s">
        <v>38</v>
      </c>
      <c r="D99" s="1">
        <v>105892</v>
      </c>
      <c r="E99" s="1" t="s">
        <v>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/>
      <c r="S99" s="1"/>
      <c r="T99" s="1"/>
      <c r="U99" s="1"/>
      <c r="V99" s="1"/>
    </row>
    <row r="100" spans="1:22" outlineLevel="2" x14ac:dyDescent="0.25">
      <c r="A100" s="1">
        <v>4028</v>
      </c>
      <c r="B100" s="1"/>
      <c r="C100" s="1" t="s">
        <v>39</v>
      </c>
      <c r="D100" s="1">
        <v>21890</v>
      </c>
      <c r="E100" s="1" t="s">
        <v>3</v>
      </c>
      <c r="F100" s="3">
        <v>270</v>
      </c>
      <c r="G100" s="3">
        <v>270</v>
      </c>
      <c r="H100" s="3">
        <v>270</v>
      </c>
      <c r="I100" s="3">
        <v>270</v>
      </c>
      <c r="J100" s="3">
        <v>270</v>
      </c>
      <c r="K100" s="3">
        <v>270</v>
      </c>
      <c r="L100" s="3">
        <v>270</v>
      </c>
      <c r="M100" s="3">
        <v>270</v>
      </c>
      <c r="N100" s="3">
        <v>270</v>
      </c>
      <c r="O100" s="3">
        <v>270</v>
      </c>
      <c r="P100" s="3">
        <v>270</v>
      </c>
      <c r="Q100" s="3">
        <v>270</v>
      </c>
      <c r="R100" s="1"/>
      <c r="S100" s="1"/>
      <c r="T100" s="1"/>
      <c r="U100" s="1"/>
      <c r="V100" s="1"/>
    </row>
    <row r="101" spans="1:22" outlineLevel="2" x14ac:dyDescent="0.25">
      <c r="A101" s="1">
        <v>4028</v>
      </c>
      <c r="B101" s="1"/>
      <c r="C101" s="1" t="s">
        <v>39</v>
      </c>
      <c r="D101" s="1">
        <v>22398</v>
      </c>
      <c r="E101" s="1" t="s">
        <v>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/>
      <c r="S101" s="1"/>
      <c r="T101" s="1"/>
      <c r="U101" s="1"/>
      <c r="V101" s="1"/>
    </row>
    <row r="102" spans="1:22" outlineLevel="2" x14ac:dyDescent="0.25">
      <c r="A102" s="1">
        <v>4028</v>
      </c>
      <c r="B102" s="1"/>
      <c r="C102" s="1" t="s">
        <v>39</v>
      </c>
      <c r="D102" s="1">
        <v>105892</v>
      </c>
      <c r="E102" s="1" t="s">
        <v>3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/>
      <c r="S102" s="1"/>
      <c r="T102" s="1"/>
      <c r="U102" s="1"/>
      <c r="V102" s="1"/>
    </row>
    <row r="103" spans="1:22" outlineLevel="2" x14ac:dyDescent="0.25">
      <c r="A103" s="1">
        <v>4029</v>
      </c>
      <c r="B103" s="1"/>
      <c r="C103" s="1" t="s">
        <v>40</v>
      </c>
      <c r="D103" s="1">
        <v>21890</v>
      </c>
      <c r="E103" s="1" t="s">
        <v>3</v>
      </c>
      <c r="F103" s="3">
        <v>744</v>
      </c>
      <c r="G103" s="3">
        <v>744</v>
      </c>
      <c r="H103" s="3">
        <v>744</v>
      </c>
      <c r="I103" s="3">
        <v>744</v>
      </c>
      <c r="J103" s="3">
        <v>744</v>
      </c>
      <c r="K103" s="3">
        <v>261</v>
      </c>
      <c r="L103" s="3">
        <v>261</v>
      </c>
      <c r="M103" s="3">
        <v>261</v>
      </c>
      <c r="N103" s="3">
        <v>261</v>
      </c>
      <c r="O103" s="3">
        <v>261</v>
      </c>
      <c r="P103" s="3">
        <v>261</v>
      </c>
      <c r="Q103" s="3">
        <v>261</v>
      </c>
      <c r="R103" s="1"/>
      <c r="S103" s="1"/>
      <c r="T103" s="1"/>
      <c r="U103" s="1"/>
      <c r="V103" s="1"/>
    </row>
    <row r="104" spans="1:22" outlineLevel="2" x14ac:dyDescent="0.25">
      <c r="A104" s="1">
        <v>4029</v>
      </c>
      <c r="B104" s="1"/>
      <c r="C104" s="1" t="s">
        <v>40</v>
      </c>
      <c r="D104" s="1">
        <v>22398</v>
      </c>
      <c r="E104" s="1" t="s">
        <v>3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/>
      <c r="S104" s="1"/>
      <c r="T104" s="1"/>
      <c r="U104" s="1"/>
      <c r="V104" s="1"/>
    </row>
    <row r="105" spans="1:22" outlineLevel="2" x14ac:dyDescent="0.25">
      <c r="A105" s="1">
        <v>4029</v>
      </c>
      <c r="B105" s="1"/>
      <c r="C105" s="1" t="s">
        <v>40</v>
      </c>
      <c r="D105" s="1">
        <v>105892</v>
      </c>
      <c r="E105" s="1" t="s">
        <v>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/>
      <c r="S105" s="1"/>
      <c r="T105" s="1"/>
      <c r="U105" s="1"/>
      <c r="V105" s="1"/>
    </row>
    <row r="106" spans="1:22" outlineLevel="2" x14ac:dyDescent="0.25">
      <c r="A106" s="1">
        <v>4030</v>
      </c>
      <c r="B106" s="1"/>
      <c r="C106" s="1" t="s">
        <v>41</v>
      </c>
      <c r="D106" s="1">
        <v>21890</v>
      </c>
      <c r="E106" s="1" t="s">
        <v>3</v>
      </c>
      <c r="F106" s="3">
        <v>445</v>
      </c>
      <c r="G106" s="3">
        <v>445</v>
      </c>
      <c r="H106" s="3">
        <v>445</v>
      </c>
      <c r="I106" s="3">
        <v>445</v>
      </c>
      <c r="J106" s="3">
        <v>445</v>
      </c>
      <c r="K106" s="3">
        <v>308</v>
      </c>
      <c r="L106" s="3">
        <v>308</v>
      </c>
      <c r="M106" s="3">
        <v>308</v>
      </c>
      <c r="N106" s="3">
        <v>308</v>
      </c>
      <c r="O106" s="3">
        <v>308</v>
      </c>
      <c r="P106" s="3">
        <v>308</v>
      </c>
      <c r="Q106" s="3">
        <v>308</v>
      </c>
      <c r="R106" s="1"/>
      <c r="S106" s="1"/>
      <c r="T106" s="1"/>
      <c r="U106" s="1"/>
      <c r="V106" s="1"/>
    </row>
    <row r="107" spans="1:22" outlineLevel="2" x14ac:dyDescent="0.25">
      <c r="A107" s="1">
        <v>4030</v>
      </c>
      <c r="B107" s="1"/>
      <c r="C107" s="1" t="s">
        <v>41</v>
      </c>
      <c r="D107" s="1">
        <v>22398</v>
      </c>
      <c r="E107" s="1" t="s">
        <v>3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/>
      <c r="S107" s="1"/>
      <c r="T107" s="1"/>
      <c r="U107" s="1"/>
      <c r="V107" s="1"/>
    </row>
    <row r="108" spans="1:22" outlineLevel="2" x14ac:dyDescent="0.25">
      <c r="A108" s="1">
        <v>4030</v>
      </c>
      <c r="B108" s="1"/>
      <c r="C108" s="1" t="s">
        <v>41</v>
      </c>
      <c r="D108" s="1">
        <v>105892</v>
      </c>
      <c r="E108" s="1" t="s">
        <v>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/>
      <c r="S108" s="1"/>
      <c r="T108" s="1"/>
      <c r="U108" s="1"/>
      <c r="V108" s="1"/>
    </row>
    <row r="109" spans="1:22" outlineLevel="2" x14ac:dyDescent="0.25">
      <c r="A109" s="1">
        <v>4031</v>
      </c>
      <c r="B109" s="1"/>
      <c r="C109" s="1" t="s">
        <v>42</v>
      </c>
      <c r="D109" s="1">
        <v>21890</v>
      </c>
      <c r="E109" s="1" t="s">
        <v>3</v>
      </c>
      <c r="F109" s="3">
        <v>1213</v>
      </c>
      <c r="G109" s="3">
        <v>1213</v>
      </c>
      <c r="H109" s="3">
        <v>1213</v>
      </c>
      <c r="I109" s="3">
        <v>1213</v>
      </c>
      <c r="J109" s="3">
        <v>1213</v>
      </c>
      <c r="K109" s="3">
        <v>530</v>
      </c>
      <c r="L109" s="3">
        <v>530</v>
      </c>
      <c r="M109" s="3">
        <v>530</v>
      </c>
      <c r="N109" s="3">
        <v>530</v>
      </c>
      <c r="O109" s="3">
        <v>530</v>
      </c>
      <c r="P109" s="3">
        <v>530</v>
      </c>
      <c r="Q109" s="3">
        <v>530</v>
      </c>
      <c r="R109" s="1"/>
      <c r="S109" s="1"/>
      <c r="T109" s="1"/>
      <c r="U109" s="1"/>
      <c r="V109" s="1"/>
    </row>
    <row r="110" spans="1:22" outlineLevel="2" x14ac:dyDescent="0.25">
      <c r="A110" s="1">
        <v>4031</v>
      </c>
      <c r="B110" s="1"/>
      <c r="C110" s="1" t="s">
        <v>42</v>
      </c>
      <c r="D110" s="1">
        <v>22398</v>
      </c>
      <c r="E110" s="1" t="s">
        <v>3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/>
      <c r="S110" s="1"/>
      <c r="T110" s="1"/>
      <c r="U110" s="1"/>
      <c r="V110" s="1"/>
    </row>
    <row r="111" spans="1:22" outlineLevel="2" x14ac:dyDescent="0.25">
      <c r="A111" s="1">
        <v>4031</v>
      </c>
      <c r="B111" s="1"/>
      <c r="C111" s="1" t="s">
        <v>42</v>
      </c>
      <c r="D111" s="1">
        <v>105892</v>
      </c>
      <c r="E111" s="1" t="s">
        <v>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/>
      <c r="S111" s="1"/>
      <c r="T111" s="1"/>
      <c r="U111" s="1"/>
      <c r="V111" s="1"/>
    </row>
    <row r="112" spans="1:22" outlineLevel="2" x14ac:dyDescent="0.25">
      <c r="A112" s="1">
        <v>4033</v>
      </c>
      <c r="B112" s="1"/>
      <c r="C112" s="1" t="s">
        <v>43</v>
      </c>
      <c r="D112" s="1">
        <v>21890</v>
      </c>
      <c r="E112" s="1" t="s">
        <v>3</v>
      </c>
      <c r="F112" s="3">
        <v>2178</v>
      </c>
      <c r="G112" s="3">
        <v>2178</v>
      </c>
      <c r="H112" s="3">
        <v>2178</v>
      </c>
      <c r="I112" s="3">
        <v>2178</v>
      </c>
      <c r="J112" s="3">
        <v>2178</v>
      </c>
      <c r="K112" s="3">
        <v>937</v>
      </c>
      <c r="L112" s="3">
        <v>937</v>
      </c>
      <c r="M112" s="3">
        <v>937</v>
      </c>
      <c r="N112" s="3">
        <v>937</v>
      </c>
      <c r="O112" s="3">
        <v>937</v>
      </c>
      <c r="P112" s="3">
        <v>937</v>
      </c>
      <c r="Q112" s="3">
        <v>937</v>
      </c>
      <c r="R112" s="1"/>
      <c r="S112" s="1"/>
      <c r="T112" s="1"/>
      <c r="U112" s="1"/>
      <c r="V112" s="1"/>
    </row>
    <row r="113" spans="1:22" outlineLevel="2" x14ac:dyDescent="0.25">
      <c r="A113" s="1">
        <v>4033</v>
      </c>
      <c r="B113" s="1"/>
      <c r="C113" s="1" t="s">
        <v>43</v>
      </c>
      <c r="D113" s="1">
        <v>22398</v>
      </c>
      <c r="E113" s="1" t="s">
        <v>3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/>
      <c r="S113" s="1"/>
      <c r="T113" s="1"/>
      <c r="U113" s="1"/>
      <c r="V113" s="1"/>
    </row>
    <row r="114" spans="1:22" outlineLevel="2" x14ac:dyDescent="0.25">
      <c r="A114" s="1">
        <v>4033</v>
      </c>
      <c r="B114" s="1"/>
      <c r="C114" s="1" t="s">
        <v>43</v>
      </c>
      <c r="D114" s="1">
        <v>105892</v>
      </c>
      <c r="E114" s="1" t="s">
        <v>3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/>
      <c r="S114" s="1"/>
      <c r="T114" s="1"/>
      <c r="U114" s="1"/>
      <c r="V114" s="1"/>
    </row>
    <row r="115" spans="1:22" outlineLevel="2" x14ac:dyDescent="0.25">
      <c r="A115" s="1">
        <v>4034</v>
      </c>
      <c r="B115" s="1" t="s">
        <v>99</v>
      </c>
      <c r="C115" s="1" t="s">
        <v>44</v>
      </c>
      <c r="D115" s="1">
        <v>21890</v>
      </c>
      <c r="E115" s="1" t="s">
        <v>3</v>
      </c>
      <c r="F115" s="3">
        <v>488</v>
      </c>
      <c r="G115" s="3">
        <v>488</v>
      </c>
      <c r="H115" s="3">
        <v>488</v>
      </c>
      <c r="I115" s="3">
        <v>488</v>
      </c>
      <c r="J115" s="3">
        <v>488</v>
      </c>
      <c r="K115" s="3">
        <v>315</v>
      </c>
      <c r="L115" s="3">
        <v>315</v>
      </c>
      <c r="M115" s="3">
        <v>315</v>
      </c>
      <c r="N115" s="3">
        <v>315</v>
      </c>
      <c r="O115" s="3">
        <v>315</v>
      </c>
      <c r="P115" s="3">
        <v>315</v>
      </c>
      <c r="Q115" s="3">
        <v>315</v>
      </c>
      <c r="R115" s="1"/>
      <c r="S115" s="1"/>
      <c r="T115" s="1"/>
      <c r="U115" s="1"/>
      <c r="V115" s="1"/>
    </row>
    <row r="116" spans="1:22" outlineLevel="2" x14ac:dyDescent="0.25">
      <c r="A116" s="1">
        <v>4034</v>
      </c>
      <c r="B116" s="1" t="s">
        <v>99</v>
      </c>
      <c r="C116" s="1" t="s">
        <v>44</v>
      </c>
      <c r="D116" s="1">
        <v>22398</v>
      </c>
      <c r="E116" s="1" t="s">
        <v>3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/>
      <c r="S116" s="1"/>
      <c r="T116" s="1"/>
      <c r="U116" s="1"/>
      <c r="V116" s="1"/>
    </row>
    <row r="117" spans="1:22" outlineLevel="2" x14ac:dyDescent="0.25">
      <c r="A117" s="1">
        <v>4034</v>
      </c>
      <c r="B117" s="1" t="s">
        <v>99</v>
      </c>
      <c r="C117" s="1" t="s">
        <v>44</v>
      </c>
      <c r="D117" s="1">
        <v>105892</v>
      </c>
      <c r="E117" s="1" t="s">
        <v>3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/>
      <c r="S117" s="1"/>
      <c r="T117" s="1"/>
      <c r="U117" s="1"/>
      <c r="V117" s="1"/>
    </row>
    <row r="118" spans="1:22" outlineLevel="2" x14ac:dyDescent="0.25">
      <c r="A118" s="1">
        <v>4035</v>
      </c>
      <c r="B118" s="1" t="s">
        <v>99</v>
      </c>
      <c r="C118" s="1" t="s">
        <v>45</v>
      </c>
      <c r="D118" s="1">
        <v>21890</v>
      </c>
      <c r="E118" s="1" t="s">
        <v>3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/>
      <c r="S118" s="1"/>
      <c r="T118" s="1"/>
      <c r="U118" s="1"/>
      <c r="V118" s="1"/>
    </row>
    <row r="119" spans="1:22" outlineLevel="2" x14ac:dyDescent="0.25">
      <c r="A119" s="1">
        <v>4036</v>
      </c>
      <c r="B119" s="1"/>
      <c r="C119" s="1" t="s">
        <v>46</v>
      </c>
      <c r="D119" s="1">
        <v>21890</v>
      </c>
      <c r="E119" s="1" t="s">
        <v>3</v>
      </c>
      <c r="F119" s="3">
        <v>703</v>
      </c>
      <c r="G119" s="3">
        <v>703</v>
      </c>
      <c r="H119" s="3">
        <v>703</v>
      </c>
      <c r="I119" s="3">
        <v>703</v>
      </c>
      <c r="J119" s="3">
        <v>703</v>
      </c>
      <c r="K119" s="3">
        <v>362</v>
      </c>
      <c r="L119" s="3">
        <v>362</v>
      </c>
      <c r="M119" s="3">
        <v>362</v>
      </c>
      <c r="N119" s="3">
        <v>362</v>
      </c>
      <c r="O119" s="3">
        <v>362</v>
      </c>
      <c r="P119" s="3">
        <v>362</v>
      </c>
      <c r="Q119" s="3">
        <v>362</v>
      </c>
      <c r="R119" s="1"/>
      <c r="S119" s="1"/>
      <c r="T119" s="1"/>
      <c r="U119" s="1"/>
      <c r="V119" s="1"/>
    </row>
    <row r="120" spans="1:22" outlineLevel="2" x14ac:dyDescent="0.25">
      <c r="A120" s="1">
        <v>4036</v>
      </c>
      <c r="B120" s="1"/>
      <c r="C120" s="1" t="s">
        <v>46</v>
      </c>
      <c r="D120" s="1">
        <v>22398</v>
      </c>
      <c r="E120" s="1" t="s">
        <v>3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1"/>
      <c r="S120" s="1"/>
      <c r="T120" s="1"/>
      <c r="U120" s="1"/>
      <c r="V120" s="1"/>
    </row>
    <row r="121" spans="1:22" outlineLevel="2" x14ac:dyDescent="0.25">
      <c r="A121" s="1">
        <v>4036</v>
      </c>
      <c r="B121" s="1"/>
      <c r="C121" s="1" t="s">
        <v>46</v>
      </c>
      <c r="D121" s="1">
        <v>105892</v>
      </c>
      <c r="E121" s="1" t="s">
        <v>3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1"/>
      <c r="S121" s="1"/>
      <c r="T121" s="1"/>
      <c r="U121" s="1"/>
      <c r="V121" s="1"/>
    </row>
    <row r="122" spans="1:22" outlineLevel="2" x14ac:dyDescent="0.25">
      <c r="A122" s="1">
        <v>4037</v>
      </c>
      <c r="B122" s="1"/>
      <c r="C122" s="1" t="s">
        <v>47</v>
      </c>
      <c r="D122" s="1">
        <v>21890</v>
      </c>
      <c r="E122" s="1" t="s">
        <v>3</v>
      </c>
      <c r="F122" s="3">
        <v>210</v>
      </c>
      <c r="G122" s="3">
        <v>210</v>
      </c>
      <c r="H122" s="3">
        <v>210</v>
      </c>
      <c r="I122" s="3">
        <v>210</v>
      </c>
      <c r="J122" s="3">
        <v>210</v>
      </c>
      <c r="K122" s="3">
        <v>103</v>
      </c>
      <c r="L122" s="3">
        <v>103</v>
      </c>
      <c r="M122" s="3">
        <v>103</v>
      </c>
      <c r="N122" s="3">
        <v>103</v>
      </c>
      <c r="O122" s="3">
        <v>103</v>
      </c>
      <c r="P122" s="3">
        <v>103</v>
      </c>
      <c r="Q122" s="3">
        <v>103</v>
      </c>
      <c r="R122" s="1"/>
      <c r="S122" s="1"/>
      <c r="T122" s="1"/>
      <c r="U122" s="1"/>
      <c r="V122" s="1"/>
    </row>
    <row r="123" spans="1:22" outlineLevel="2" x14ac:dyDescent="0.25">
      <c r="A123" s="1">
        <v>4037</v>
      </c>
      <c r="B123" s="1"/>
      <c r="C123" s="1" t="s">
        <v>47</v>
      </c>
      <c r="D123" s="1">
        <v>22398</v>
      </c>
      <c r="E123" s="1" t="s">
        <v>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1"/>
      <c r="S123" s="1"/>
      <c r="T123" s="1"/>
      <c r="U123" s="1"/>
      <c r="V123" s="1"/>
    </row>
    <row r="124" spans="1:22" outlineLevel="2" x14ac:dyDescent="0.25">
      <c r="A124" s="1">
        <v>4037</v>
      </c>
      <c r="B124" s="1"/>
      <c r="C124" s="1" t="s">
        <v>47</v>
      </c>
      <c r="D124" s="1">
        <v>105892</v>
      </c>
      <c r="E124" s="1" t="s">
        <v>3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1"/>
      <c r="S124" s="1"/>
      <c r="T124" s="1"/>
      <c r="U124" s="1"/>
      <c r="V124" s="1"/>
    </row>
    <row r="125" spans="1:22" outlineLevel="2" x14ac:dyDescent="0.25">
      <c r="A125" s="1">
        <v>4038</v>
      </c>
      <c r="B125" s="1"/>
      <c r="C125" s="1" t="s">
        <v>48</v>
      </c>
      <c r="D125" s="1">
        <v>21890</v>
      </c>
      <c r="E125" s="1" t="s">
        <v>3</v>
      </c>
      <c r="F125" s="3">
        <v>2618</v>
      </c>
      <c r="G125" s="3">
        <v>2618</v>
      </c>
      <c r="H125" s="3">
        <v>2618</v>
      </c>
      <c r="I125" s="3">
        <v>2618</v>
      </c>
      <c r="J125" s="3">
        <v>2618</v>
      </c>
      <c r="K125" s="3">
        <v>1818</v>
      </c>
      <c r="L125" s="3">
        <v>1818</v>
      </c>
      <c r="M125" s="3">
        <v>1818</v>
      </c>
      <c r="N125" s="3">
        <v>1818</v>
      </c>
      <c r="O125" s="3">
        <v>1818</v>
      </c>
      <c r="P125" s="3">
        <v>1818</v>
      </c>
      <c r="Q125" s="3">
        <v>1818</v>
      </c>
      <c r="R125" s="1"/>
      <c r="S125" s="1"/>
      <c r="T125" s="1"/>
      <c r="U125" s="1"/>
      <c r="V125" s="1"/>
    </row>
    <row r="126" spans="1:22" outlineLevel="2" x14ac:dyDescent="0.25">
      <c r="A126" s="1">
        <v>4038</v>
      </c>
      <c r="B126" s="1"/>
      <c r="C126" s="1" t="s">
        <v>48</v>
      </c>
      <c r="D126" s="1">
        <v>22398</v>
      </c>
      <c r="E126" s="1" t="s">
        <v>3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1"/>
      <c r="S126" s="1"/>
      <c r="T126" s="1"/>
      <c r="U126" s="1"/>
      <c r="V126" s="1"/>
    </row>
    <row r="127" spans="1:22" outlineLevel="2" x14ac:dyDescent="0.25">
      <c r="A127" s="1">
        <v>4038</v>
      </c>
      <c r="B127" s="1"/>
      <c r="C127" s="1" t="s">
        <v>48</v>
      </c>
      <c r="D127" s="1">
        <v>105892</v>
      </c>
      <c r="E127" s="1" t="s">
        <v>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1"/>
      <c r="S127" s="1"/>
      <c r="T127" s="1"/>
      <c r="U127" s="1"/>
      <c r="V127" s="1"/>
    </row>
    <row r="128" spans="1:22" outlineLevel="2" x14ac:dyDescent="0.25">
      <c r="A128" s="1">
        <v>4039</v>
      </c>
      <c r="B128" s="1"/>
      <c r="C128" s="1" t="s">
        <v>49</v>
      </c>
      <c r="D128" s="1">
        <v>21890</v>
      </c>
      <c r="E128" s="1" t="s">
        <v>3</v>
      </c>
      <c r="F128" s="3">
        <v>1424</v>
      </c>
      <c r="G128" s="3">
        <v>1424</v>
      </c>
      <c r="H128" s="3">
        <v>1424</v>
      </c>
      <c r="I128" s="3">
        <v>1424</v>
      </c>
      <c r="J128" s="3">
        <v>1424</v>
      </c>
      <c r="K128" s="3">
        <v>712</v>
      </c>
      <c r="L128" s="3">
        <v>712</v>
      </c>
      <c r="M128" s="3">
        <v>712</v>
      </c>
      <c r="N128" s="3">
        <v>712</v>
      </c>
      <c r="O128" s="3">
        <v>712</v>
      </c>
      <c r="P128" s="3">
        <v>712</v>
      </c>
      <c r="Q128" s="3">
        <v>712</v>
      </c>
      <c r="R128" s="1"/>
      <c r="S128" s="1"/>
      <c r="T128" s="1"/>
      <c r="U128" s="1"/>
      <c r="V128" s="1"/>
    </row>
    <row r="129" spans="1:22" outlineLevel="2" x14ac:dyDescent="0.25">
      <c r="A129" s="1">
        <v>4039</v>
      </c>
      <c r="B129" s="1"/>
      <c r="C129" s="1" t="s">
        <v>49</v>
      </c>
      <c r="D129" s="1">
        <v>22398</v>
      </c>
      <c r="E129" s="1" t="s">
        <v>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1"/>
      <c r="S129" s="1"/>
      <c r="T129" s="1"/>
      <c r="U129" s="1"/>
      <c r="V129" s="1"/>
    </row>
    <row r="130" spans="1:22" outlineLevel="2" x14ac:dyDescent="0.25">
      <c r="A130" s="1">
        <v>4039</v>
      </c>
      <c r="B130" s="1"/>
      <c r="C130" s="1" t="s">
        <v>49</v>
      </c>
      <c r="D130" s="1">
        <v>105892</v>
      </c>
      <c r="E130" s="1" t="s">
        <v>3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1"/>
      <c r="S130" s="1"/>
      <c r="T130" s="1"/>
      <c r="U130" s="1"/>
      <c r="V130" s="1"/>
    </row>
    <row r="131" spans="1:22" outlineLevel="2" x14ac:dyDescent="0.25">
      <c r="A131" s="1">
        <v>4041</v>
      </c>
      <c r="B131" s="1"/>
      <c r="C131" s="1" t="s">
        <v>50</v>
      </c>
      <c r="D131" s="1">
        <v>21890</v>
      </c>
      <c r="E131" s="1" t="s">
        <v>3</v>
      </c>
      <c r="F131" s="3">
        <v>2663</v>
      </c>
      <c r="G131" s="3">
        <v>2663</v>
      </c>
      <c r="H131" s="3">
        <v>2663</v>
      </c>
      <c r="I131" s="3">
        <v>2663</v>
      </c>
      <c r="J131" s="3">
        <v>2663</v>
      </c>
      <c r="K131" s="3">
        <v>1528</v>
      </c>
      <c r="L131" s="3">
        <v>1528</v>
      </c>
      <c r="M131" s="3">
        <v>1528</v>
      </c>
      <c r="N131" s="3">
        <v>1528</v>
      </c>
      <c r="O131" s="3">
        <v>1528</v>
      </c>
      <c r="P131" s="3">
        <v>1528</v>
      </c>
      <c r="Q131" s="3">
        <v>1528</v>
      </c>
      <c r="R131" s="1"/>
      <c r="S131" s="1"/>
      <c r="T131" s="1"/>
      <c r="U131" s="1"/>
      <c r="V131" s="1"/>
    </row>
    <row r="132" spans="1:22" outlineLevel="2" x14ac:dyDescent="0.25">
      <c r="A132" s="1">
        <v>4041</v>
      </c>
      <c r="B132" s="1"/>
      <c r="C132" s="1" t="s">
        <v>50</v>
      </c>
      <c r="D132" s="1">
        <v>22398</v>
      </c>
      <c r="E132" s="1" t="s">
        <v>3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1"/>
      <c r="S132" s="1"/>
      <c r="T132" s="1"/>
      <c r="U132" s="1"/>
      <c r="V132" s="1"/>
    </row>
    <row r="133" spans="1:22" outlineLevel="2" x14ac:dyDescent="0.25">
      <c r="A133" s="1">
        <v>4041</v>
      </c>
      <c r="B133" s="1"/>
      <c r="C133" s="1" t="s">
        <v>50</v>
      </c>
      <c r="D133" s="1">
        <v>105892</v>
      </c>
      <c r="E133" s="1" t="s">
        <v>3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1"/>
      <c r="S133" s="1"/>
      <c r="T133" s="1"/>
      <c r="U133" s="1"/>
      <c r="V133" s="1"/>
    </row>
    <row r="134" spans="1:22" outlineLevel="2" x14ac:dyDescent="0.25">
      <c r="A134" s="1">
        <v>4042</v>
      </c>
      <c r="B134" s="1"/>
      <c r="C134" s="1" t="s">
        <v>51</v>
      </c>
      <c r="D134" s="1">
        <v>21890</v>
      </c>
      <c r="E134" s="1" t="s">
        <v>3</v>
      </c>
      <c r="F134" s="3">
        <v>269</v>
      </c>
      <c r="G134" s="3">
        <v>269</v>
      </c>
      <c r="H134" s="3">
        <v>269</v>
      </c>
      <c r="I134" s="3">
        <v>269</v>
      </c>
      <c r="J134" s="3">
        <v>269</v>
      </c>
      <c r="K134" s="3">
        <v>114</v>
      </c>
      <c r="L134" s="3">
        <v>114</v>
      </c>
      <c r="M134" s="3">
        <v>114</v>
      </c>
      <c r="N134" s="3">
        <v>114</v>
      </c>
      <c r="O134" s="3">
        <v>114</v>
      </c>
      <c r="P134" s="3">
        <v>114</v>
      </c>
      <c r="Q134" s="3">
        <v>114</v>
      </c>
      <c r="R134" s="1"/>
      <c r="S134" s="1"/>
      <c r="T134" s="1"/>
      <c r="U134" s="1"/>
      <c r="V134" s="1"/>
    </row>
    <row r="135" spans="1:22" outlineLevel="2" x14ac:dyDescent="0.25">
      <c r="A135" s="1">
        <v>4042</v>
      </c>
      <c r="B135" s="1"/>
      <c r="C135" s="1" t="s">
        <v>51</v>
      </c>
      <c r="D135" s="1">
        <v>22398</v>
      </c>
      <c r="E135" s="1" t="s">
        <v>3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1"/>
      <c r="S135" s="1"/>
      <c r="T135" s="1"/>
      <c r="U135" s="1"/>
      <c r="V135" s="1"/>
    </row>
    <row r="136" spans="1:22" outlineLevel="2" x14ac:dyDescent="0.25">
      <c r="A136" s="1">
        <v>4042</v>
      </c>
      <c r="B136" s="1"/>
      <c r="C136" s="1" t="s">
        <v>51</v>
      </c>
      <c r="D136" s="1">
        <v>105892</v>
      </c>
      <c r="E136" s="1" t="s">
        <v>3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1"/>
      <c r="S136" s="1"/>
      <c r="T136" s="1"/>
      <c r="U136" s="1"/>
      <c r="V136" s="1"/>
    </row>
    <row r="137" spans="1:22" outlineLevel="2" x14ac:dyDescent="0.25">
      <c r="A137" s="1">
        <v>4043</v>
      </c>
      <c r="B137" s="1" t="s">
        <v>99</v>
      </c>
      <c r="C137" s="1" t="s">
        <v>52</v>
      </c>
      <c r="D137" s="1">
        <v>21890</v>
      </c>
      <c r="E137" s="1" t="s">
        <v>3</v>
      </c>
      <c r="F137" s="3">
        <v>660</v>
      </c>
      <c r="G137" s="3">
        <v>660</v>
      </c>
      <c r="H137" s="3">
        <v>660</v>
      </c>
      <c r="I137" s="3">
        <v>660</v>
      </c>
      <c r="J137" s="3">
        <v>660</v>
      </c>
      <c r="K137" s="3">
        <v>240</v>
      </c>
      <c r="L137" s="3">
        <v>240</v>
      </c>
      <c r="M137" s="3">
        <v>240</v>
      </c>
      <c r="N137" s="3">
        <v>240</v>
      </c>
      <c r="O137" s="3">
        <v>240</v>
      </c>
      <c r="P137" s="3">
        <v>240</v>
      </c>
      <c r="Q137" s="3">
        <v>240</v>
      </c>
      <c r="R137" s="1"/>
      <c r="S137" s="1"/>
      <c r="T137" s="1"/>
      <c r="U137" s="1"/>
      <c r="V137" s="1"/>
    </row>
    <row r="138" spans="1:22" outlineLevel="2" x14ac:dyDescent="0.25">
      <c r="A138" s="1">
        <v>4043</v>
      </c>
      <c r="B138" s="1" t="s">
        <v>99</v>
      </c>
      <c r="C138" s="1" t="s">
        <v>52</v>
      </c>
      <c r="D138" s="1">
        <v>22398</v>
      </c>
      <c r="E138" s="1" t="s">
        <v>3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1"/>
      <c r="S138" s="1"/>
      <c r="T138" s="1"/>
      <c r="U138" s="1"/>
      <c r="V138" s="1"/>
    </row>
    <row r="139" spans="1:22" outlineLevel="2" x14ac:dyDescent="0.25">
      <c r="A139" s="1">
        <v>4043</v>
      </c>
      <c r="B139" s="1" t="s">
        <v>99</v>
      </c>
      <c r="C139" s="1" t="s">
        <v>52</v>
      </c>
      <c r="D139" s="1">
        <v>105892</v>
      </c>
      <c r="E139" s="1" t="s">
        <v>3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1"/>
      <c r="S139" s="1"/>
      <c r="T139" s="1"/>
      <c r="U139" s="1"/>
      <c r="V139" s="1"/>
    </row>
    <row r="140" spans="1:22" outlineLevel="2" x14ac:dyDescent="0.25">
      <c r="A140" s="1">
        <v>4044</v>
      </c>
      <c r="B140" s="1"/>
      <c r="C140" s="1" t="s">
        <v>53</v>
      </c>
      <c r="D140" s="1">
        <v>21890</v>
      </c>
      <c r="E140" s="1" t="s">
        <v>3</v>
      </c>
      <c r="F140" s="3">
        <v>1242</v>
      </c>
      <c r="G140" s="3">
        <v>1242</v>
      </c>
      <c r="H140" s="3">
        <v>1242</v>
      </c>
      <c r="I140" s="3">
        <v>1242</v>
      </c>
      <c r="J140" s="3">
        <v>1242</v>
      </c>
      <c r="K140" s="3">
        <v>581</v>
      </c>
      <c r="L140" s="3">
        <v>581</v>
      </c>
      <c r="M140" s="3">
        <v>581</v>
      </c>
      <c r="N140" s="3">
        <v>581</v>
      </c>
      <c r="O140" s="3">
        <v>581</v>
      </c>
      <c r="P140" s="3">
        <v>581</v>
      </c>
      <c r="Q140" s="3">
        <v>581</v>
      </c>
      <c r="R140" s="1"/>
      <c r="S140" s="1"/>
      <c r="T140" s="1"/>
      <c r="U140" s="1"/>
      <c r="V140" s="1"/>
    </row>
    <row r="141" spans="1:22" outlineLevel="2" x14ac:dyDescent="0.25">
      <c r="A141" s="1">
        <v>4044</v>
      </c>
      <c r="B141" s="1"/>
      <c r="C141" s="1" t="s">
        <v>53</v>
      </c>
      <c r="D141" s="1">
        <v>22398</v>
      </c>
      <c r="E141" s="1" t="s">
        <v>3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1"/>
      <c r="S141" s="1"/>
      <c r="T141" s="1"/>
      <c r="U141" s="1"/>
      <c r="V141" s="1"/>
    </row>
    <row r="142" spans="1:22" outlineLevel="2" x14ac:dyDescent="0.25">
      <c r="A142" s="1">
        <v>4044</v>
      </c>
      <c r="B142" s="1"/>
      <c r="C142" s="1" t="s">
        <v>53</v>
      </c>
      <c r="D142" s="1">
        <v>105892</v>
      </c>
      <c r="E142" s="1" t="s">
        <v>3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1"/>
      <c r="S142" s="1"/>
      <c r="T142" s="1"/>
      <c r="U142" s="1"/>
      <c r="V142" s="1"/>
    </row>
    <row r="143" spans="1:22" outlineLevel="2" x14ac:dyDescent="0.25">
      <c r="A143" s="1">
        <v>4045</v>
      </c>
      <c r="B143" s="1"/>
      <c r="C143" s="1" t="s">
        <v>54</v>
      </c>
      <c r="D143" s="1">
        <v>21890</v>
      </c>
      <c r="E143" s="1" t="s">
        <v>3</v>
      </c>
      <c r="F143" s="3">
        <v>961</v>
      </c>
      <c r="G143" s="3">
        <v>961</v>
      </c>
      <c r="H143" s="3">
        <v>961</v>
      </c>
      <c r="I143" s="3">
        <v>961</v>
      </c>
      <c r="J143" s="3">
        <v>961</v>
      </c>
      <c r="K143" s="3">
        <v>628</v>
      </c>
      <c r="L143" s="3">
        <v>628</v>
      </c>
      <c r="M143" s="3">
        <v>628</v>
      </c>
      <c r="N143" s="3">
        <v>628</v>
      </c>
      <c r="O143" s="3">
        <v>628</v>
      </c>
      <c r="P143" s="3">
        <v>628</v>
      </c>
      <c r="Q143" s="3">
        <v>628</v>
      </c>
      <c r="R143" s="1"/>
      <c r="S143" s="1"/>
      <c r="T143" s="1"/>
      <c r="U143" s="1"/>
      <c r="V143" s="1"/>
    </row>
    <row r="144" spans="1:22" outlineLevel="2" x14ac:dyDescent="0.25">
      <c r="A144" s="1">
        <v>4045</v>
      </c>
      <c r="B144" s="1"/>
      <c r="C144" s="1" t="s">
        <v>54</v>
      </c>
      <c r="D144" s="1">
        <v>22398</v>
      </c>
      <c r="E144" s="1" t="s">
        <v>3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1"/>
      <c r="S144" s="1"/>
      <c r="T144" s="1"/>
      <c r="U144" s="1"/>
      <c r="V144" s="1"/>
    </row>
    <row r="145" spans="1:22" outlineLevel="2" x14ac:dyDescent="0.25">
      <c r="A145" s="1">
        <v>4045</v>
      </c>
      <c r="B145" s="1"/>
      <c r="C145" s="1" t="s">
        <v>54</v>
      </c>
      <c r="D145" s="1">
        <v>105892</v>
      </c>
      <c r="E145" s="1" t="s">
        <v>3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1"/>
      <c r="S145" s="1"/>
      <c r="T145" s="1"/>
      <c r="U145" s="1"/>
      <c r="V145" s="1"/>
    </row>
    <row r="146" spans="1:22" outlineLevel="2" x14ac:dyDescent="0.25">
      <c r="A146" s="1">
        <v>4046</v>
      </c>
      <c r="B146" s="1"/>
      <c r="C146" s="1" t="s">
        <v>55</v>
      </c>
      <c r="D146" s="1">
        <v>21890</v>
      </c>
      <c r="E146" s="1" t="s">
        <v>3</v>
      </c>
      <c r="F146" s="3">
        <v>465</v>
      </c>
      <c r="G146" s="3">
        <v>465</v>
      </c>
      <c r="H146" s="3">
        <v>465</v>
      </c>
      <c r="I146" s="3">
        <v>465</v>
      </c>
      <c r="J146" s="3">
        <v>465</v>
      </c>
      <c r="K146" s="3">
        <v>239</v>
      </c>
      <c r="L146" s="3">
        <v>239</v>
      </c>
      <c r="M146" s="3">
        <v>239</v>
      </c>
      <c r="N146" s="3">
        <v>239</v>
      </c>
      <c r="O146" s="3">
        <v>239</v>
      </c>
      <c r="P146" s="3">
        <v>239</v>
      </c>
      <c r="Q146" s="3">
        <v>239</v>
      </c>
      <c r="R146" s="1"/>
      <c r="S146" s="1"/>
      <c r="T146" s="1"/>
      <c r="U146" s="1"/>
      <c r="V146" s="1"/>
    </row>
    <row r="147" spans="1:22" outlineLevel="2" x14ac:dyDescent="0.25">
      <c r="A147" s="1">
        <v>4046</v>
      </c>
      <c r="B147" s="1"/>
      <c r="C147" s="1" t="s">
        <v>55</v>
      </c>
      <c r="D147" s="1">
        <v>22398</v>
      </c>
      <c r="E147" s="1" t="s">
        <v>3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1"/>
      <c r="S147" s="1"/>
      <c r="T147" s="1"/>
      <c r="U147" s="1"/>
      <c r="V147" s="1"/>
    </row>
    <row r="148" spans="1:22" outlineLevel="2" x14ac:dyDescent="0.25">
      <c r="A148" s="1">
        <v>4046</v>
      </c>
      <c r="B148" s="1"/>
      <c r="C148" s="1" t="s">
        <v>55</v>
      </c>
      <c r="D148" s="1">
        <v>105892</v>
      </c>
      <c r="E148" s="1" t="s">
        <v>3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1"/>
      <c r="S148" s="1"/>
      <c r="T148" s="1"/>
      <c r="U148" s="1"/>
      <c r="V148" s="1"/>
    </row>
    <row r="149" spans="1:22" outlineLevel="2" x14ac:dyDescent="0.25">
      <c r="A149" s="1">
        <v>4047</v>
      </c>
      <c r="B149" s="1"/>
      <c r="C149" s="1" t="s">
        <v>56</v>
      </c>
      <c r="D149" s="1">
        <v>21890</v>
      </c>
      <c r="E149" s="1" t="s">
        <v>3</v>
      </c>
      <c r="F149" s="3">
        <v>195</v>
      </c>
      <c r="G149" s="3">
        <v>195</v>
      </c>
      <c r="H149" s="3">
        <v>195</v>
      </c>
      <c r="I149" s="3">
        <v>195</v>
      </c>
      <c r="J149" s="3">
        <v>195</v>
      </c>
      <c r="K149" s="3">
        <v>117</v>
      </c>
      <c r="L149" s="3">
        <v>117</v>
      </c>
      <c r="M149" s="3">
        <v>117</v>
      </c>
      <c r="N149" s="3">
        <v>117</v>
      </c>
      <c r="O149" s="3">
        <v>117</v>
      </c>
      <c r="P149" s="3">
        <v>117</v>
      </c>
      <c r="Q149" s="3">
        <v>117</v>
      </c>
      <c r="R149" s="1"/>
      <c r="S149" s="1"/>
      <c r="T149" s="1"/>
      <c r="U149" s="1"/>
      <c r="V149" s="1"/>
    </row>
    <row r="150" spans="1:22" outlineLevel="2" x14ac:dyDescent="0.25">
      <c r="A150" s="1">
        <v>4047</v>
      </c>
      <c r="B150" s="1"/>
      <c r="C150" s="1" t="s">
        <v>56</v>
      </c>
      <c r="D150" s="1">
        <v>22398</v>
      </c>
      <c r="E150" s="1" t="s">
        <v>3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1"/>
      <c r="S150" s="1"/>
      <c r="T150" s="1"/>
      <c r="U150" s="1"/>
      <c r="V150" s="1"/>
    </row>
    <row r="151" spans="1:22" outlineLevel="2" x14ac:dyDescent="0.25">
      <c r="A151" s="1">
        <v>4047</v>
      </c>
      <c r="B151" s="1"/>
      <c r="C151" s="1" t="s">
        <v>56</v>
      </c>
      <c r="D151" s="1">
        <v>105892</v>
      </c>
      <c r="E151" s="1" t="s">
        <v>3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1"/>
      <c r="S151" s="1"/>
      <c r="T151" s="1"/>
      <c r="U151" s="1"/>
      <c r="V151" s="1"/>
    </row>
    <row r="152" spans="1:22" outlineLevel="2" x14ac:dyDescent="0.25">
      <c r="A152" s="1">
        <v>4048</v>
      </c>
      <c r="B152" s="1"/>
      <c r="C152" s="1" t="s">
        <v>57</v>
      </c>
      <c r="D152" s="1">
        <v>21890</v>
      </c>
      <c r="E152" s="1" t="s">
        <v>3</v>
      </c>
      <c r="F152" s="3">
        <v>1776</v>
      </c>
      <c r="G152" s="3">
        <v>1776</v>
      </c>
      <c r="H152" s="3">
        <v>1776</v>
      </c>
      <c r="I152" s="3">
        <v>1776</v>
      </c>
      <c r="J152" s="3">
        <v>1776</v>
      </c>
      <c r="K152" s="3">
        <v>433</v>
      </c>
      <c r="L152" s="3">
        <v>433</v>
      </c>
      <c r="M152" s="3">
        <v>433</v>
      </c>
      <c r="N152" s="3">
        <v>433</v>
      </c>
      <c r="O152" s="3">
        <v>433</v>
      </c>
      <c r="P152" s="3">
        <v>433</v>
      </c>
      <c r="Q152" s="3">
        <v>433</v>
      </c>
      <c r="R152" s="1"/>
      <c r="S152" s="1"/>
      <c r="T152" s="1"/>
      <c r="U152" s="1"/>
      <c r="V152" s="1"/>
    </row>
    <row r="153" spans="1:22" outlineLevel="2" x14ac:dyDescent="0.25">
      <c r="A153" s="1">
        <v>4048</v>
      </c>
      <c r="B153" s="1"/>
      <c r="C153" s="1" t="s">
        <v>57</v>
      </c>
      <c r="D153" s="1">
        <v>22398</v>
      </c>
      <c r="E153" s="1" t="s">
        <v>3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1"/>
      <c r="S153" s="1"/>
      <c r="T153" s="1"/>
      <c r="U153" s="1"/>
      <c r="V153" s="1"/>
    </row>
    <row r="154" spans="1:22" outlineLevel="2" x14ac:dyDescent="0.25">
      <c r="A154" s="1">
        <v>4048</v>
      </c>
      <c r="B154" s="1"/>
      <c r="C154" s="1" t="s">
        <v>57</v>
      </c>
      <c r="D154" s="1">
        <v>105892</v>
      </c>
      <c r="E154" s="1" t="s">
        <v>3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1"/>
      <c r="S154" s="1"/>
      <c r="T154" s="1"/>
      <c r="U154" s="1"/>
      <c r="V154" s="1"/>
    </row>
    <row r="155" spans="1:22" outlineLevel="2" x14ac:dyDescent="0.25">
      <c r="A155" s="1">
        <v>4049</v>
      </c>
      <c r="B155" s="1"/>
      <c r="C155" s="1" t="s">
        <v>58</v>
      </c>
      <c r="D155" s="1">
        <v>21890</v>
      </c>
      <c r="E155" s="1" t="s">
        <v>3</v>
      </c>
      <c r="F155" s="3">
        <v>2605</v>
      </c>
      <c r="G155" s="3">
        <v>2605</v>
      </c>
      <c r="H155" s="3">
        <v>2605</v>
      </c>
      <c r="I155" s="3">
        <v>2605</v>
      </c>
      <c r="J155" s="3">
        <v>2605</v>
      </c>
      <c r="K155" s="3">
        <v>1605</v>
      </c>
      <c r="L155" s="3">
        <v>1605</v>
      </c>
      <c r="M155" s="3">
        <v>1605</v>
      </c>
      <c r="N155" s="3">
        <v>1605</v>
      </c>
      <c r="O155" s="3">
        <v>1605</v>
      </c>
      <c r="P155" s="3">
        <v>1605</v>
      </c>
      <c r="Q155" s="3">
        <v>1605</v>
      </c>
      <c r="R155" s="1"/>
      <c r="S155" s="1"/>
      <c r="T155" s="1"/>
      <c r="U155" s="1"/>
      <c r="V155" s="1"/>
    </row>
    <row r="156" spans="1:22" outlineLevel="2" x14ac:dyDescent="0.25">
      <c r="A156" s="1">
        <v>4049</v>
      </c>
      <c r="B156" s="1"/>
      <c r="C156" s="1" t="s">
        <v>58</v>
      </c>
      <c r="D156" s="1">
        <v>22398</v>
      </c>
      <c r="E156" s="1" t="s">
        <v>3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1"/>
      <c r="S156" s="1"/>
      <c r="T156" s="1"/>
      <c r="U156" s="1"/>
      <c r="V156" s="1"/>
    </row>
    <row r="157" spans="1:22" outlineLevel="2" x14ac:dyDescent="0.25">
      <c r="A157" s="1">
        <v>4049</v>
      </c>
      <c r="B157" s="1"/>
      <c r="C157" s="1" t="s">
        <v>58</v>
      </c>
      <c r="D157" s="1">
        <v>105892</v>
      </c>
      <c r="E157" s="1" t="s">
        <v>3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1"/>
      <c r="S157" s="1"/>
      <c r="T157" s="1"/>
      <c r="U157" s="1"/>
      <c r="V157" s="1"/>
    </row>
    <row r="158" spans="1:22" outlineLevel="2" x14ac:dyDescent="0.25">
      <c r="A158" s="1">
        <v>4050</v>
      </c>
      <c r="B158" s="1"/>
      <c r="C158" s="1" t="s">
        <v>59</v>
      </c>
      <c r="D158" s="1">
        <v>21890</v>
      </c>
      <c r="E158" s="1" t="s">
        <v>3</v>
      </c>
      <c r="F158" s="3">
        <v>533</v>
      </c>
      <c r="G158" s="3">
        <v>533</v>
      </c>
      <c r="H158" s="3">
        <v>533</v>
      </c>
      <c r="I158" s="3">
        <v>533</v>
      </c>
      <c r="J158" s="3">
        <v>533</v>
      </c>
      <c r="K158" s="3">
        <v>250</v>
      </c>
      <c r="L158" s="3">
        <v>250</v>
      </c>
      <c r="M158" s="3">
        <v>250</v>
      </c>
      <c r="N158" s="3">
        <v>250</v>
      </c>
      <c r="O158" s="3">
        <v>250</v>
      </c>
      <c r="P158" s="3">
        <v>250</v>
      </c>
      <c r="Q158" s="3">
        <v>250</v>
      </c>
      <c r="R158" s="1"/>
      <c r="S158" s="1"/>
      <c r="T158" s="1"/>
      <c r="U158" s="1"/>
      <c r="V158" s="1"/>
    </row>
    <row r="159" spans="1:22" outlineLevel="2" x14ac:dyDescent="0.25">
      <c r="A159" s="1">
        <v>4050</v>
      </c>
      <c r="B159" s="1"/>
      <c r="C159" s="1" t="s">
        <v>59</v>
      </c>
      <c r="D159" s="1">
        <v>22398</v>
      </c>
      <c r="E159" s="1" t="s">
        <v>3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1"/>
      <c r="S159" s="1"/>
      <c r="T159" s="1"/>
      <c r="U159" s="1"/>
      <c r="V159" s="1"/>
    </row>
    <row r="160" spans="1:22" outlineLevel="2" x14ac:dyDescent="0.25">
      <c r="A160" s="1">
        <v>4050</v>
      </c>
      <c r="B160" s="1"/>
      <c r="C160" s="1" t="s">
        <v>59</v>
      </c>
      <c r="D160" s="1">
        <v>105892</v>
      </c>
      <c r="E160" s="1" t="s">
        <v>3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1"/>
      <c r="S160" s="1"/>
      <c r="T160" s="1"/>
      <c r="U160" s="1"/>
      <c r="V160" s="1"/>
    </row>
    <row r="161" spans="1:22" outlineLevel="2" x14ac:dyDescent="0.25">
      <c r="A161" s="1">
        <v>4051</v>
      </c>
      <c r="B161" s="1"/>
      <c r="C161" s="1" t="s">
        <v>60</v>
      </c>
      <c r="D161" s="1">
        <v>21890</v>
      </c>
      <c r="E161" s="1" t="s">
        <v>3</v>
      </c>
      <c r="F161" s="3">
        <v>462</v>
      </c>
      <c r="G161" s="3">
        <v>462</v>
      </c>
      <c r="H161" s="3">
        <v>462</v>
      </c>
      <c r="I161" s="3">
        <v>462</v>
      </c>
      <c r="J161" s="3">
        <v>462</v>
      </c>
      <c r="K161" s="3">
        <v>161</v>
      </c>
      <c r="L161" s="3">
        <v>161</v>
      </c>
      <c r="M161" s="3">
        <v>161</v>
      </c>
      <c r="N161" s="3">
        <v>161</v>
      </c>
      <c r="O161" s="3">
        <v>161</v>
      </c>
      <c r="P161" s="3">
        <v>161</v>
      </c>
      <c r="Q161" s="3">
        <v>161</v>
      </c>
      <c r="R161" s="1"/>
      <c r="S161" s="1"/>
      <c r="T161" s="1"/>
      <c r="U161" s="1"/>
      <c r="V161" s="1"/>
    </row>
    <row r="162" spans="1:22" outlineLevel="2" x14ac:dyDescent="0.25">
      <c r="A162" s="1">
        <v>4051</v>
      </c>
      <c r="B162" s="1"/>
      <c r="C162" s="1" t="s">
        <v>60</v>
      </c>
      <c r="D162" s="1">
        <v>22398</v>
      </c>
      <c r="E162" s="1" t="s">
        <v>3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1"/>
      <c r="S162" s="1"/>
      <c r="T162" s="1"/>
      <c r="U162" s="1"/>
      <c r="V162" s="1"/>
    </row>
    <row r="163" spans="1:22" outlineLevel="2" x14ac:dyDescent="0.25">
      <c r="A163" s="1">
        <v>4051</v>
      </c>
      <c r="B163" s="1"/>
      <c r="C163" s="1" t="s">
        <v>60</v>
      </c>
      <c r="D163" s="1">
        <v>105892</v>
      </c>
      <c r="E163" s="1" t="s">
        <v>3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1"/>
      <c r="S163" s="1"/>
      <c r="T163" s="1"/>
      <c r="U163" s="1"/>
      <c r="V163" s="1"/>
    </row>
    <row r="164" spans="1:22" outlineLevel="2" x14ac:dyDescent="0.25">
      <c r="A164" s="1">
        <v>18268</v>
      </c>
      <c r="B164" s="1"/>
      <c r="C164" s="1" t="s">
        <v>70</v>
      </c>
      <c r="D164" s="1">
        <v>21890</v>
      </c>
      <c r="E164" s="1" t="s">
        <v>3</v>
      </c>
      <c r="F164" s="3">
        <v>1104</v>
      </c>
      <c r="G164" s="3">
        <v>1104</v>
      </c>
      <c r="H164" s="3">
        <v>1104</v>
      </c>
      <c r="I164" s="3">
        <v>1104</v>
      </c>
      <c r="J164" s="3">
        <v>1104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1"/>
      <c r="S164" s="1"/>
      <c r="T164" s="1"/>
      <c r="U164" s="1"/>
      <c r="V164" s="1"/>
    </row>
    <row r="165" spans="1:22" outlineLevel="2" x14ac:dyDescent="0.25">
      <c r="A165" s="1">
        <v>18269</v>
      </c>
      <c r="B165" s="1" t="s">
        <v>99</v>
      </c>
      <c r="C165" s="1" t="s">
        <v>71</v>
      </c>
      <c r="D165" s="1">
        <v>21890</v>
      </c>
      <c r="E165" s="1" t="s">
        <v>3</v>
      </c>
      <c r="F165" s="3">
        <v>1074</v>
      </c>
      <c r="G165" s="3">
        <v>1074</v>
      </c>
      <c r="H165" s="3">
        <v>1074</v>
      </c>
      <c r="I165" s="3">
        <v>1074</v>
      </c>
      <c r="J165" s="3">
        <v>1074</v>
      </c>
      <c r="K165" s="3">
        <v>113</v>
      </c>
      <c r="L165" s="3">
        <v>113</v>
      </c>
      <c r="M165" s="3">
        <v>113</v>
      </c>
      <c r="N165" s="3">
        <v>113</v>
      </c>
      <c r="O165" s="3">
        <v>113</v>
      </c>
      <c r="P165" s="3">
        <v>113</v>
      </c>
      <c r="Q165" s="3">
        <v>113</v>
      </c>
      <c r="R165" s="1"/>
      <c r="S165" s="1"/>
      <c r="T165" s="1"/>
      <c r="U165" s="1"/>
      <c r="V165" s="1"/>
    </row>
    <row r="166" spans="1:22" outlineLevel="2" x14ac:dyDescent="0.25">
      <c r="A166" s="1">
        <v>18269</v>
      </c>
      <c r="B166" s="1" t="s">
        <v>99</v>
      </c>
      <c r="C166" s="1" t="s">
        <v>71</v>
      </c>
      <c r="D166" s="1">
        <v>22398</v>
      </c>
      <c r="E166" s="1" t="s">
        <v>3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1"/>
      <c r="S166" s="1"/>
      <c r="T166" s="1"/>
      <c r="U166" s="1"/>
      <c r="V166" s="1"/>
    </row>
    <row r="167" spans="1:22" outlineLevel="2" x14ac:dyDescent="0.25">
      <c r="A167" s="1">
        <v>18269</v>
      </c>
      <c r="B167" s="1" t="s">
        <v>99</v>
      </c>
      <c r="C167" s="1" t="s">
        <v>71</v>
      </c>
      <c r="D167" s="1">
        <v>105892</v>
      </c>
      <c r="E167" s="1" t="s">
        <v>3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1"/>
      <c r="S167" s="1"/>
      <c r="T167" s="1"/>
      <c r="U167" s="1"/>
      <c r="V167" s="1"/>
    </row>
    <row r="168" spans="1:22" outlineLevel="2" x14ac:dyDescent="0.25">
      <c r="A168" s="1">
        <v>25067</v>
      </c>
      <c r="B168" s="1"/>
      <c r="C168" s="1" t="s">
        <v>72</v>
      </c>
      <c r="D168" s="1">
        <v>21890</v>
      </c>
      <c r="E168" s="1" t="s">
        <v>3</v>
      </c>
      <c r="F168" s="3">
        <v>521</v>
      </c>
      <c r="G168" s="3">
        <v>521</v>
      </c>
      <c r="H168" s="3">
        <v>521</v>
      </c>
      <c r="I168" s="3">
        <v>521</v>
      </c>
      <c r="J168" s="3">
        <v>521</v>
      </c>
      <c r="K168" s="3">
        <v>197</v>
      </c>
      <c r="L168" s="3">
        <v>197</v>
      </c>
      <c r="M168" s="3">
        <v>197</v>
      </c>
      <c r="N168" s="3">
        <v>197</v>
      </c>
      <c r="O168" s="3">
        <v>197</v>
      </c>
      <c r="P168" s="3">
        <v>197</v>
      </c>
      <c r="Q168" s="3">
        <v>197</v>
      </c>
      <c r="R168" s="1"/>
      <c r="S168" s="1"/>
      <c r="T168" s="1"/>
      <c r="U168" s="1"/>
      <c r="V168" s="1"/>
    </row>
    <row r="169" spans="1:22" outlineLevel="2" x14ac:dyDescent="0.25">
      <c r="A169" s="1">
        <v>25067</v>
      </c>
      <c r="B169" s="1"/>
      <c r="C169" s="1" t="s">
        <v>72</v>
      </c>
      <c r="D169" s="1">
        <v>22398</v>
      </c>
      <c r="E169" s="1" t="s">
        <v>3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1"/>
      <c r="S169" s="1"/>
      <c r="T169" s="1"/>
      <c r="U169" s="1"/>
      <c r="V169" s="1"/>
    </row>
    <row r="170" spans="1:22" outlineLevel="2" x14ac:dyDescent="0.25">
      <c r="A170" s="1">
        <v>25067</v>
      </c>
      <c r="B170" s="1"/>
      <c r="C170" s="1" t="s">
        <v>72</v>
      </c>
      <c r="D170" s="1">
        <v>105892</v>
      </c>
      <c r="E170" s="1" t="s">
        <v>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1"/>
      <c r="S170" s="1"/>
      <c r="T170" s="1"/>
      <c r="U170" s="1"/>
      <c r="V170" s="1"/>
    </row>
    <row r="171" spans="1:22" outlineLevel="2" x14ac:dyDescent="0.25">
      <c r="A171" s="1">
        <v>25098</v>
      </c>
      <c r="B171" s="1"/>
      <c r="C171" s="1" t="s">
        <v>73</v>
      </c>
      <c r="D171" s="1">
        <v>21890</v>
      </c>
      <c r="E171" s="1" t="s">
        <v>3</v>
      </c>
      <c r="F171" s="3">
        <v>2858</v>
      </c>
      <c r="G171" s="3">
        <v>2858</v>
      </c>
      <c r="H171" s="3">
        <v>2858</v>
      </c>
      <c r="I171" s="3">
        <v>2858</v>
      </c>
      <c r="J171" s="3">
        <v>2858</v>
      </c>
      <c r="K171" s="3">
        <v>2850</v>
      </c>
      <c r="L171" s="3">
        <v>2850</v>
      </c>
      <c r="M171" s="3">
        <v>2850</v>
      </c>
      <c r="N171" s="3">
        <v>2850</v>
      </c>
      <c r="O171" s="3">
        <v>2850</v>
      </c>
      <c r="P171" s="3">
        <v>2850</v>
      </c>
      <c r="Q171" s="3">
        <v>2850</v>
      </c>
      <c r="R171" s="1"/>
      <c r="S171" s="1"/>
      <c r="T171" s="1"/>
      <c r="U171" s="1"/>
      <c r="V171" s="1"/>
    </row>
    <row r="172" spans="1:22" outlineLevel="2" x14ac:dyDescent="0.25">
      <c r="A172" s="1">
        <v>25098</v>
      </c>
      <c r="B172" s="1"/>
      <c r="C172" s="1" t="s">
        <v>73</v>
      </c>
      <c r="D172" s="1">
        <v>22398</v>
      </c>
      <c r="E172" s="1" t="s">
        <v>3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1"/>
      <c r="S172" s="1"/>
      <c r="T172" s="1"/>
      <c r="U172" s="1"/>
      <c r="V172" s="1"/>
    </row>
    <row r="173" spans="1:22" outlineLevel="2" x14ac:dyDescent="0.25">
      <c r="A173" s="1">
        <v>25979</v>
      </c>
      <c r="B173" s="1" t="s">
        <v>99</v>
      </c>
      <c r="C173" s="1" t="s">
        <v>74</v>
      </c>
      <c r="D173" s="1">
        <v>21890</v>
      </c>
      <c r="E173" s="1" t="s">
        <v>3</v>
      </c>
      <c r="F173" s="3">
        <v>1290</v>
      </c>
      <c r="G173" s="3">
        <v>1290</v>
      </c>
      <c r="H173" s="3">
        <v>1290</v>
      </c>
      <c r="I173" s="3">
        <v>1290</v>
      </c>
      <c r="J173" s="3">
        <v>1290</v>
      </c>
      <c r="K173" s="3">
        <v>4998</v>
      </c>
      <c r="L173" s="3">
        <v>4998</v>
      </c>
      <c r="M173" s="3">
        <v>4998</v>
      </c>
      <c r="N173" s="3">
        <v>4998</v>
      </c>
      <c r="O173" s="3">
        <v>4998</v>
      </c>
      <c r="P173" s="3">
        <v>4998</v>
      </c>
      <c r="Q173" s="3">
        <v>4998</v>
      </c>
      <c r="R173" s="1"/>
      <c r="S173" s="1"/>
      <c r="T173" s="1"/>
      <c r="U173" s="1"/>
      <c r="V173" s="1"/>
    </row>
    <row r="174" spans="1:22" outlineLevel="2" x14ac:dyDescent="0.25">
      <c r="A174" s="1">
        <v>25979</v>
      </c>
      <c r="B174" s="1" t="s">
        <v>99</v>
      </c>
      <c r="C174" s="1" t="s">
        <v>74</v>
      </c>
      <c r="D174" s="1">
        <v>22398</v>
      </c>
      <c r="E174" s="1" t="s">
        <v>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1"/>
      <c r="S174" s="1"/>
      <c r="T174" s="1"/>
      <c r="U174" s="1"/>
      <c r="V174" s="1"/>
    </row>
    <row r="175" spans="1:22" outlineLevel="2" x14ac:dyDescent="0.25">
      <c r="A175" s="1">
        <v>25979</v>
      </c>
      <c r="B175" s="1" t="s">
        <v>99</v>
      </c>
      <c r="C175" s="1" t="s">
        <v>74</v>
      </c>
      <c r="D175" s="1">
        <v>23478</v>
      </c>
      <c r="E175" s="1" t="s">
        <v>3</v>
      </c>
      <c r="F175" s="3">
        <v>16500</v>
      </c>
      <c r="G175" s="3">
        <v>16500</v>
      </c>
      <c r="H175" s="3">
        <v>16500</v>
      </c>
      <c r="I175" s="3">
        <v>16500</v>
      </c>
      <c r="J175" s="3">
        <v>16500</v>
      </c>
      <c r="K175" s="3">
        <v>6500</v>
      </c>
      <c r="L175" s="3">
        <v>6500</v>
      </c>
      <c r="M175" s="3">
        <v>6500</v>
      </c>
      <c r="N175" s="3">
        <v>6500</v>
      </c>
      <c r="O175" s="3">
        <v>6500</v>
      </c>
      <c r="P175" s="3">
        <v>6500</v>
      </c>
      <c r="Q175" s="3">
        <v>6500</v>
      </c>
      <c r="R175" s="1"/>
      <c r="S175" s="1"/>
      <c r="T175" s="1"/>
      <c r="U175" s="1"/>
      <c r="V175" s="1"/>
    </row>
    <row r="176" spans="1:22" outlineLevel="2" x14ac:dyDescent="0.25">
      <c r="A176" s="1">
        <v>25979</v>
      </c>
      <c r="B176" s="1" t="s">
        <v>99</v>
      </c>
      <c r="C176" s="1" t="s">
        <v>74</v>
      </c>
      <c r="D176" s="1">
        <v>102229</v>
      </c>
      <c r="E176" s="1" t="s">
        <v>3</v>
      </c>
      <c r="F176" s="3">
        <v>5000</v>
      </c>
      <c r="G176" s="3">
        <v>5000</v>
      </c>
      <c r="H176" s="3">
        <v>5000</v>
      </c>
      <c r="I176" s="3">
        <v>5000</v>
      </c>
      <c r="J176" s="3">
        <v>5000</v>
      </c>
      <c r="K176" s="3">
        <v>5000</v>
      </c>
      <c r="L176" s="3">
        <v>5000</v>
      </c>
      <c r="M176" s="3">
        <v>5000</v>
      </c>
      <c r="N176" s="3">
        <v>5000</v>
      </c>
      <c r="O176" s="3">
        <v>5000</v>
      </c>
      <c r="P176" s="3">
        <v>5000</v>
      </c>
      <c r="Q176" s="3">
        <v>5000</v>
      </c>
      <c r="R176" s="1"/>
      <c r="S176" s="1"/>
      <c r="T176" s="1"/>
      <c r="U176" s="1"/>
      <c r="V176" s="1"/>
    </row>
    <row r="177" spans="1:22" outlineLevel="2" x14ac:dyDescent="0.25">
      <c r="A177" s="1">
        <v>25979</v>
      </c>
      <c r="B177" s="1" t="s">
        <v>99</v>
      </c>
      <c r="C177" s="1" t="s">
        <v>74</v>
      </c>
      <c r="D177" s="1">
        <v>105892</v>
      </c>
      <c r="E177" s="1" t="s">
        <v>3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1"/>
      <c r="S177" s="1"/>
      <c r="T177" s="1"/>
      <c r="U177" s="1"/>
      <c r="V177" s="1"/>
    </row>
    <row r="178" spans="1:22" outlineLevel="2" x14ac:dyDescent="0.25">
      <c r="A178" s="1">
        <v>59924</v>
      </c>
      <c r="B178" s="1"/>
      <c r="C178" s="1" t="s">
        <v>80</v>
      </c>
      <c r="D178" s="1">
        <v>21890</v>
      </c>
      <c r="E178" s="1" t="s">
        <v>3</v>
      </c>
      <c r="F178" s="3">
        <v>1296</v>
      </c>
      <c r="G178" s="3">
        <v>1296</v>
      </c>
      <c r="H178" s="3">
        <v>1296</v>
      </c>
      <c r="I178" s="3">
        <v>1296</v>
      </c>
      <c r="J178" s="3">
        <v>1296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1"/>
      <c r="S178" s="1"/>
      <c r="T178" s="1"/>
      <c r="U178" s="1"/>
      <c r="V178" s="1"/>
    </row>
    <row r="179" spans="1:22" outlineLevel="2" x14ac:dyDescent="0.25">
      <c r="A179" s="1">
        <v>59925</v>
      </c>
      <c r="B179" s="1"/>
      <c r="C179" s="1" t="s">
        <v>81</v>
      </c>
      <c r="D179" s="1">
        <v>21890</v>
      </c>
      <c r="E179" s="1" t="s">
        <v>3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1"/>
      <c r="S179" s="1"/>
      <c r="T179" s="1"/>
      <c r="U179" s="1"/>
      <c r="V179" s="1"/>
    </row>
    <row r="180" spans="1:22" outlineLevel="2" x14ac:dyDescent="0.25">
      <c r="A180" s="1">
        <v>60588</v>
      </c>
      <c r="B180" s="1"/>
      <c r="C180" s="1" t="s">
        <v>82</v>
      </c>
      <c r="D180" s="1">
        <v>21890</v>
      </c>
      <c r="E180" s="1" t="s">
        <v>3</v>
      </c>
      <c r="F180" s="3">
        <v>50</v>
      </c>
      <c r="G180" s="3">
        <v>50</v>
      </c>
      <c r="H180" s="3">
        <v>50</v>
      </c>
      <c r="I180" s="3">
        <v>50</v>
      </c>
      <c r="J180" s="3">
        <v>50</v>
      </c>
      <c r="K180" s="3">
        <v>18</v>
      </c>
      <c r="L180" s="3">
        <v>18</v>
      </c>
      <c r="M180" s="3">
        <v>18</v>
      </c>
      <c r="N180" s="3">
        <v>18</v>
      </c>
      <c r="O180" s="3">
        <v>18</v>
      </c>
      <c r="P180" s="3">
        <v>18</v>
      </c>
      <c r="Q180" s="3">
        <v>18</v>
      </c>
      <c r="R180" s="1"/>
      <c r="S180" s="1"/>
      <c r="T180" s="1"/>
      <c r="U180" s="1"/>
      <c r="V180" s="1"/>
    </row>
    <row r="181" spans="1:22" outlineLevel="2" x14ac:dyDescent="0.25">
      <c r="A181" s="1">
        <v>62384</v>
      </c>
      <c r="B181" s="1"/>
      <c r="C181" s="1" t="s">
        <v>85</v>
      </c>
      <c r="D181" s="1">
        <v>21890</v>
      </c>
      <c r="E181" s="1" t="s">
        <v>3</v>
      </c>
      <c r="F181" s="3">
        <v>10</v>
      </c>
      <c r="G181" s="3">
        <v>10</v>
      </c>
      <c r="H181" s="3">
        <v>10</v>
      </c>
      <c r="I181" s="3">
        <v>10</v>
      </c>
      <c r="J181" s="3">
        <v>10</v>
      </c>
      <c r="K181" s="3">
        <v>2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>
        <v>2</v>
      </c>
      <c r="R181" s="1"/>
      <c r="S181" s="1"/>
      <c r="T181" s="1"/>
      <c r="U181" s="1"/>
      <c r="V181" s="1"/>
    </row>
    <row r="182" spans="1:22" outlineLevel="2" x14ac:dyDescent="0.25">
      <c r="A182" s="1">
        <v>62857</v>
      </c>
      <c r="B182" s="1"/>
      <c r="C182" s="1" t="s">
        <v>87</v>
      </c>
      <c r="D182" s="1">
        <v>21890</v>
      </c>
      <c r="E182" s="1" t="s">
        <v>3</v>
      </c>
      <c r="F182" s="3">
        <v>1002</v>
      </c>
      <c r="G182" s="3">
        <v>1002</v>
      </c>
      <c r="H182" s="3">
        <v>1002</v>
      </c>
      <c r="I182" s="3">
        <v>1002</v>
      </c>
      <c r="J182" s="3">
        <v>1002</v>
      </c>
      <c r="K182" s="3">
        <v>500</v>
      </c>
      <c r="L182" s="3">
        <v>500</v>
      </c>
      <c r="M182" s="3">
        <v>500</v>
      </c>
      <c r="N182" s="3">
        <v>500</v>
      </c>
      <c r="O182" s="3">
        <v>500</v>
      </c>
      <c r="P182" s="3">
        <v>500</v>
      </c>
      <c r="Q182" s="3">
        <v>500</v>
      </c>
      <c r="R182" s="1"/>
      <c r="S182" s="1"/>
      <c r="T182" s="1"/>
      <c r="U182" s="1"/>
      <c r="V182" s="1"/>
    </row>
    <row r="183" spans="1:22" outlineLevel="1" x14ac:dyDescent="0.25">
      <c r="A183" s="1"/>
      <c r="B183" s="1"/>
      <c r="C183" s="1"/>
      <c r="D183" s="1"/>
      <c r="E183" s="5" t="s">
        <v>112</v>
      </c>
      <c r="F183" s="3">
        <f>SUBTOTAL(9,F67:F182)</f>
        <v>75056</v>
      </c>
      <c r="G183" s="3">
        <f>SUBTOTAL(9,G67:G182)</f>
        <v>75056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1"/>
      <c r="S183" s="1"/>
      <c r="T183" s="1"/>
      <c r="U183" s="1"/>
      <c r="V183" s="1"/>
    </row>
    <row r="184" spans="1:22" outlineLevel="2" x14ac:dyDescent="0.25">
      <c r="A184" s="1">
        <v>2922</v>
      </c>
      <c r="B184" s="1"/>
      <c r="C184" s="1" t="s">
        <v>8</v>
      </c>
      <c r="D184" s="1">
        <v>105835</v>
      </c>
      <c r="E184" s="1" t="s">
        <v>9</v>
      </c>
      <c r="F184" s="3">
        <v>150</v>
      </c>
      <c r="G184" s="3">
        <v>150</v>
      </c>
      <c r="H184" s="3">
        <v>150</v>
      </c>
      <c r="I184" s="3">
        <v>150</v>
      </c>
      <c r="J184" s="3">
        <v>150</v>
      </c>
      <c r="K184" s="3">
        <v>150</v>
      </c>
      <c r="L184" s="3">
        <v>150</v>
      </c>
      <c r="M184" s="3">
        <v>150</v>
      </c>
      <c r="N184" s="3">
        <v>150</v>
      </c>
      <c r="O184" s="3">
        <v>150</v>
      </c>
      <c r="P184" s="3">
        <v>150</v>
      </c>
      <c r="Q184" s="3">
        <v>150</v>
      </c>
      <c r="R184" s="1"/>
      <c r="S184" s="1"/>
      <c r="T184" s="1"/>
      <c r="U184" s="1"/>
      <c r="V184" s="1"/>
    </row>
    <row r="185" spans="1:22" outlineLevel="2" x14ac:dyDescent="0.25">
      <c r="A185" s="1">
        <v>2923</v>
      </c>
      <c r="B185" s="1"/>
      <c r="C185" s="1" t="s">
        <v>10</v>
      </c>
      <c r="D185" s="1">
        <v>105835</v>
      </c>
      <c r="E185" s="1" t="s">
        <v>9</v>
      </c>
      <c r="F185" s="3">
        <v>160</v>
      </c>
      <c r="G185" s="3">
        <v>160</v>
      </c>
      <c r="H185" s="3">
        <v>160</v>
      </c>
      <c r="I185" s="3">
        <v>160</v>
      </c>
      <c r="J185" s="3">
        <v>160</v>
      </c>
      <c r="K185" s="3">
        <v>160</v>
      </c>
      <c r="L185" s="3">
        <v>160</v>
      </c>
      <c r="M185" s="3">
        <v>160</v>
      </c>
      <c r="N185" s="3">
        <v>160</v>
      </c>
      <c r="O185" s="3">
        <v>160</v>
      </c>
      <c r="P185" s="3">
        <v>160</v>
      </c>
      <c r="Q185" s="3">
        <v>160</v>
      </c>
      <c r="R185" s="1"/>
      <c r="S185" s="1"/>
      <c r="T185" s="1"/>
      <c r="U185" s="1"/>
      <c r="V185" s="1"/>
    </row>
    <row r="186" spans="1:22" outlineLevel="2" x14ac:dyDescent="0.25">
      <c r="A186" s="1">
        <v>2924</v>
      </c>
      <c r="B186" s="1"/>
      <c r="C186" s="1" t="s">
        <v>11</v>
      </c>
      <c r="D186" s="1">
        <v>105835</v>
      </c>
      <c r="E186" s="1" t="s">
        <v>9</v>
      </c>
      <c r="F186" s="3">
        <v>115</v>
      </c>
      <c r="G186" s="3">
        <v>115</v>
      </c>
      <c r="H186" s="3">
        <v>115</v>
      </c>
      <c r="I186" s="3">
        <v>115</v>
      </c>
      <c r="J186" s="3">
        <v>115</v>
      </c>
      <c r="K186" s="3">
        <v>115</v>
      </c>
      <c r="L186" s="3">
        <v>115</v>
      </c>
      <c r="M186" s="3">
        <v>115</v>
      </c>
      <c r="N186" s="3">
        <v>115</v>
      </c>
      <c r="O186" s="3">
        <v>115</v>
      </c>
      <c r="P186" s="3">
        <v>115</v>
      </c>
      <c r="Q186" s="3">
        <v>115</v>
      </c>
      <c r="R186" s="1"/>
      <c r="S186" s="1"/>
      <c r="T186" s="1"/>
      <c r="U186" s="1"/>
      <c r="V186" s="1"/>
    </row>
    <row r="187" spans="1:22" outlineLevel="2" x14ac:dyDescent="0.25">
      <c r="A187" s="1">
        <v>3984</v>
      </c>
      <c r="B187" s="1" t="s">
        <v>99</v>
      </c>
      <c r="C187" s="1" t="s">
        <v>22</v>
      </c>
      <c r="D187" s="1">
        <v>105835</v>
      </c>
      <c r="E187" s="1" t="s">
        <v>9</v>
      </c>
      <c r="F187" s="3">
        <v>405</v>
      </c>
      <c r="G187" s="3">
        <v>405</v>
      </c>
      <c r="H187" s="3">
        <v>405</v>
      </c>
      <c r="I187" s="3">
        <v>405</v>
      </c>
      <c r="J187" s="3">
        <v>405</v>
      </c>
      <c r="K187" s="3">
        <v>405</v>
      </c>
      <c r="L187" s="3">
        <v>405</v>
      </c>
      <c r="M187" s="3">
        <v>405</v>
      </c>
      <c r="N187" s="3">
        <v>405</v>
      </c>
      <c r="O187" s="3">
        <v>405</v>
      </c>
      <c r="P187" s="3">
        <v>405</v>
      </c>
      <c r="Q187" s="3">
        <v>405</v>
      </c>
      <c r="R187" s="1"/>
      <c r="S187" s="1"/>
      <c r="T187" s="1"/>
      <c r="U187" s="1"/>
      <c r="V187" s="1"/>
    </row>
    <row r="188" spans="1:22" outlineLevel="2" x14ac:dyDescent="0.25">
      <c r="A188" s="1">
        <v>3985</v>
      </c>
      <c r="B188" s="1"/>
      <c r="C188" s="1" t="s">
        <v>23</v>
      </c>
      <c r="D188" s="1">
        <v>105835</v>
      </c>
      <c r="E188" s="1" t="s">
        <v>9</v>
      </c>
      <c r="F188" s="3">
        <v>115</v>
      </c>
      <c r="G188" s="3">
        <v>115</v>
      </c>
      <c r="H188" s="3">
        <v>115</v>
      </c>
      <c r="I188" s="3">
        <v>115</v>
      </c>
      <c r="J188" s="3">
        <v>115</v>
      </c>
      <c r="K188" s="3">
        <v>115</v>
      </c>
      <c r="L188" s="3">
        <v>115</v>
      </c>
      <c r="M188" s="3">
        <v>115</v>
      </c>
      <c r="N188" s="3">
        <v>115</v>
      </c>
      <c r="O188" s="3">
        <v>115</v>
      </c>
      <c r="P188" s="3">
        <v>115</v>
      </c>
      <c r="Q188" s="3">
        <v>115</v>
      </c>
      <c r="R188" s="1"/>
      <c r="S188" s="1"/>
      <c r="T188" s="1"/>
      <c r="U188" s="1"/>
      <c r="V188" s="1"/>
    </row>
    <row r="189" spans="1:22" outlineLevel="2" x14ac:dyDescent="0.25">
      <c r="A189" s="1">
        <v>4026</v>
      </c>
      <c r="B189" s="1"/>
      <c r="C189" s="1" t="s">
        <v>38</v>
      </c>
      <c r="D189" s="1">
        <v>105835</v>
      </c>
      <c r="E189" s="1" t="s">
        <v>9</v>
      </c>
      <c r="F189" s="3">
        <v>170</v>
      </c>
      <c r="G189" s="3">
        <v>170</v>
      </c>
      <c r="H189" s="3">
        <v>170</v>
      </c>
      <c r="I189" s="3">
        <v>170</v>
      </c>
      <c r="J189" s="3">
        <v>170</v>
      </c>
      <c r="K189" s="3">
        <v>170</v>
      </c>
      <c r="L189" s="3">
        <v>170</v>
      </c>
      <c r="M189" s="3">
        <v>170</v>
      </c>
      <c r="N189" s="3">
        <v>170</v>
      </c>
      <c r="O189" s="3">
        <v>170</v>
      </c>
      <c r="P189" s="3">
        <v>170</v>
      </c>
      <c r="Q189" s="3">
        <v>170</v>
      </c>
      <c r="R189" s="1"/>
      <c r="S189" s="1"/>
      <c r="T189" s="1"/>
      <c r="U189" s="1"/>
      <c r="V189" s="1"/>
    </row>
    <row r="190" spans="1:22" outlineLevel="2" x14ac:dyDescent="0.25">
      <c r="A190" s="1">
        <v>4034</v>
      </c>
      <c r="B190" s="1" t="s">
        <v>99</v>
      </c>
      <c r="C190" s="1" t="s">
        <v>44</v>
      </c>
      <c r="D190" s="1">
        <v>105835</v>
      </c>
      <c r="E190" s="1" t="s">
        <v>9</v>
      </c>
      <c r="F190" s="3">
        <v>200</v>
      </c>
      <c r="G190" s="3">
        <v>200</v>
      </c>
      <c r="H190" s="3">
        <v>200</v>
      </c>
      <c r="I190" s="3">
        <v>200</v>
      </c>
      <c r="J190" s="3">
        <v>200</v>
      </c>
      <c r="K190" s="3">
        <v>200</v>
      </c>
      <c r="L190" s="3">
        <v>200</v>
      </c>
      <c r="M190" s="3">
        <v>200</v>
      </c>
      <c r="N190" s="3">
        <v>200</v>
      </c>
      <c r="O190" s="3">
        <v>200</v>
      </c>
      <c r="P190" s="3">
        <v>200</v>
      </c>
      <c r="Q190" s="3">
        <v>200</v>
      </c>
      <c r="R190" s="1"/>
      <c r="S190" s="1"/>
      <c r="T190" s="1"/>
      <c r="U190" s="1"/>
      <c r="V190" s="1"/>
    </row>
    <row r="191" spans="1:22" outlineLevel="2" x14ac:dyDescent="0.25">
      <c r="A191" s="1">
        <v>4041</v>
      </c>
      <c r="B191" s="1"/>
      <c r="C191" s="1" t="s">
        <v>50</v>
      </c>
      <c r="D191" s="1">
        <v>105835</v>
      </c>
      <c r="E191" s="1" t="s">
        <v>9</v>
      </c>
      <c r="F191" s="3">
        <v>40</v>
      </c>
      <c r="G191" s="3">
        <v>40</v>
      </c>
      <c r="H191" s="3">
        <v>40</v>
      </c>
      <c r="I191" s="3">
        <v>40</v>
      </c>
      <c r="J191" s="3">
        <v>40</v>
      </c>
      <c r="K191" s="3">
        <v>40</v>
      </c>
      <c r="L191" s="3">
        <v>40</v>
      </c>
      <c r="M191" s="3">
        <v>40</v>
      </c>
      <c r="N191" s="3">
        <v>40</v>
      </c>
      <c r="O191" s="3">
        <v>40</v>
      </c>
      <c r="P191" s="3">
        <v>40</v>
      </c>
      <c r="Q191" s="3">
        <v>40</v>
      </c>
      <c r="R191" s="1"/>
      <c r="S191" s="1"/>
      <c r="T191" s="1"/>
      <c r="U191" s="1"/>
      <c r="V191" s="1"/>
    </row>
    <row r="192" spans="1:22" outlineLevel="2" x14ac:dyDescent="0.25">
      <c r="A192" s="1">
        <v>4043</v>
      </c>
      <c r="B192" s="1" t="s">
        <v>99</v>
      </c>
      <c r="C192" s="1" t="s">
        <v>52</v>
      </c>
      <c r="D192" s="1">
        <v>105835</v>
      </c>
      <c r="E192" s="1" t="s">
        <v>9</v>
      </c>
      <c r="F192" s="3">
        <v>175</v>
      </c>
      <c r="G192" s="3">
        <v>175</v>
      </c>
      <c r="H192" s="3">
        <v>175</v>
      </c>
      <c r="I192" s="3">
        <v>175</v>
      </c>
      <c r="J192" s="3">
        <v>175</v>
      </c>
      <c r="K192" s="3">
        <v>175</v>
      </c>
      <c r="L192" s="3">
        <v>175</v>
      </c>
      <c r="M192" s="3">
        <v>175</v>
      </c>
      <c r="N192" s="3">
        <v>175</v>
      </c>
      <c r="O192" s="3">
        <v>175</v>
      </c>
      <c r="P192" s="3">
        <v>175</v>
      </c>
      <c r="Q192" s="3">
        <v>175</v>
      </c>
      <c r="R192" s="1"/>
      <c r="S192" s="1"/>
      <c r="T192" s="1"/>
      <c r="U192" s="1"/>
      <c r="V192" s="1"/>
    </row>
    <row r="193" spans="1:22" outlineLevel="2" x14ac:dyDescent="0.25">
      <c r="A193" s="1">
        <v>4052</v>
      </c>
      <c r="B193" s="1"/>
      <c r="C193" s="1" t="s">
        <v>61</v>
      </c>
      <c r="D193" s="1">
        <v>105835</v>
      </c>
      <c r="E193" s="1" t="s">
        <v>9</v>
      </c>
      <c r="F193" s="3">
        <v>70</v>
      </c>
      <c r="G193" s="3">
        <v>70</v>
      </c>
      <c r="H193" s="3">
        <v>70</v>
      </c>
      <c r="I193" s="3">
        <v>70</v>
      </c>
      <c r="J193" s="3">
        <v>70</v>
      </c>
      <c r="K193" s="3">
        <v>70</v>
      </c>
      <c r="L193" s="3">
        <v>70</v>
      </c>
      <c r="M193" s="3">
        <v>70</v>
      </c>
      <c r="N193" s="3">
        <v>70</v>
      </c>
      <c r="O193" s="3">
        <v>70</v>
      </c>
      <c r="P193" s="3">
        <v>70</v>
      </c>
      <c r="Q193" s="3">
        <v>70</v>
      </c>
      <c r="R193" s="1"/>
      <c r="S193" s="1"/>
      <c r="T193" s="1"/>
      <c r="U193" s="1"/>
      <c r="V193" s="1"/>
    </row>
    <row r="194" spans="1:22" outlineLevel="2" x14ac:dyDescent="0.25">
      <c r="A194" s="1">
        <v>5532</v>
      </c>
      <c r="B194" s="1" t="s">
        <v>99</v>
      </c>
      <c r="C194" s="1" t="s">
        <v>67</v>
      </c>
      <c r="D194" s="1">
        <v>104206</v>
      </c>
      <c r="E194" s="1" t="s">
        <v>9</v>
      </c>
      <c r="F194" s="3">
        <v>1100</v>
      </c>
      <c r="G194" s="3">
        <v>1100</v>
      </c>
      <c r="H194" s="3">
        <v>1100</v>
      </c>
      <c r="I194" s="3">
        <v>1100</v>
      </c>
      <c r="J194" s="3">
        <v>1100</v>
      </c>
      <c r="K194" s="3">
        <v>1100</v>
      </c>
      <c r="L194" s="3">
        <v>1100</v>
      </c>
      <c r="M194" s="3">
        <v>1100</v>
      </c>
      <c r="N194" s="3">
        <v>1100</v>
      </c>
      <c r="O194" s="3">
        <v>1100</v>
      </c>
      <c r="P194" s="3">
        <v>1100</v>
      </c>
      <c r="Q194" s="3">
        <v>1100</v>
      </c>
      <c r="R194" s="1"/>
      <c r="S194" s="1"/>
      <c r="T194" s="1"/>
      <c r="U194" s="1"/>
      <c r="V194" s="1"/>
    </row>
    <row r="195" spans="1:22" outlineLevel="2" x14ac:dyDescent="0.25">
      <c r="A195" s="1">
        <v>5532</v>
      </c>
      <c r="B195" s="1" t="s">
        <v>99</v>
      </c>
      <c r="C195" s="1" t="s">
        <v>67</v>
      </c>
      <c r="D195" s="1">
        <v>105835</v>
      </c>
      <c r="E195" s="1" t="s">
        <v>9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1"/>
      <c r="S195" s="1"/>
      <c r="T195" s="1"/>
      <c r="U195" s="1"/>
      <c r="V195" s="1"/>
    </row>
    <row r="196" spans="1:22" outlineLevel="2" x14ac:dyDescent="0.25">
      <c r="A196" s="1">
        <v>5532</v>
      </c>
      <c r="B196" s="1" t="s">
        <v>99</v>
      </c>
      <c r="C196" s="1" t="s">
        <v>67</v>
      </c>
      <c r="D196" s="1">
        <v>108161</v>
      </c>
      <c r="E196" s="1" t="s">
        <v>9</v>
      </c>
      <c r="F196" s="3">
        <v>5900</v>
      </c>
      <c r="G196" s="3">
        <v>5900</v>
      </c>
      <c r="H196" s="3">
        <v>5900</v>
      </c>
      <c r="I196" s="3">
        <v>5900</v>
      </c>
      <c r="J196" s="3">
        <v>5900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1"/>
      <c r="S196" s="1"/>
      <c r="T196" s="1"/>
      <c r="U196" s="1"/>
      <c r="V196" s="1"/>
    </row>
    <row r="197" spans="1:22" outlineLevel="2" x14ac:dyDescent="0.25">
      <c r="A197" s="1">
        <v>5533</v>
      </c>
      <c r="B197" s="1" t="s">
        <v>99</v>
      </c>
      <c r="C197" s="1" t="s">
        <v>69</v>
      </c>
      <c r="D197" s="1">
        <v>108161</v>
      </c>
      <c r="E197" s="1" t="s">
        <v>9</v>
      </c>
      <c r="F197" s="3">
        <v>100</v>
      </c>
      <c r="G197" s="3">
        <v>100</v>
      </c>
      <c r="H197" s="3">
        <v>100</v>
      </c>
      <c r="I197" s="3">
        <v>100</v>
      </c>
      <c r="J197" s="3">
        <v>100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1"/>
      <c r="S197" s="1"/>
      <c r="T197" s="1"/>
      <c r="U197" s="1"/>
      <c r="V197" s="1"/>
    </row>
    <row r="198" spans="1:22" outlineLevel="2" x14ac:dyDescent="0.25">
      <c r="A198" s="1">
        <v>25979</v>
      </c>
      <c r="B198" s="1" t="s">
        <v>99</v>
      </c>
      <c r="C198" s="1" t="s">
        <v>74</v>
      </c>
      <c r="D198" s="1">
        <v>105835</v>
      </c>
      <c r="E198" s="1" t="s">
        <v>9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1"/>
      <c r="S198" s="1"/>
      <c r="T198" s="1"/>
      <c r="U198" s="1"/>
      <c r="V198" s="1"/>
    </row>
    <row r="199" spans="1:22" outlineLevel="2" x14ac:dyDescent="0.25">
      <c r="A199" s="1">
        <v>25979</v>
      </c>
      <c r="B199" s="1" t="s">
        <v>99</v>
      </c>
      <c r="C199" s="1" t="s">
        <v>74</v>
      </c>
      <c r="D199" s="1">
        <v>108161</v>
      </c>
      <c r="E199" s="1" t="s">
        <v>9</v>
      </c>
      <c r="F199" s="3">
        <v>500</v>
      </c>
      <c r="G199" s="3">
        <v>500</v>
      </c>
      <c r="H199" s="3">
        <v>500</v>
      </c>
      <c r="I199" s="3">
        <v>500</v>
      </c>
      <c r="J199" s="3">
        <v>500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1"/>
      <c r="S199" s="1"/>
      <c r="T199" s="1"/>
      <c r="U199" s="1"/>
      <c r="V199" s="1"/>
    </row>
    <row r="200" spans="1:22" outlineLevel="2" x14ac:dyDescent="0.25">
      <c r="A200" s="1">
        <v>53782</v>
      </c>
      <c r="B200" s="1" t="s">
        <v>99</v>
      </c>
      <c r="C200" s="1" t="s">
        <v>76</v>
      </c>
      <c r="D200" s="1">
        <v>105835</v>
      </c>
      <c r="E200" s="1" t="s">
        <v>9</v>
      </c>
      <c r="F200" s="3">
        <v>1250</v>
      </c>
      <c r="G200" s="3">
        <v>1250</v>
      </c>
      <c r="H200" s="3">
        <v>1250</v>
      </c>
      <c r="I200" s="3">
        <v>1250</v>
      </c>
      <c r="J200" s="3">
        <v>1250</v>
      </c>
      <c r="K200" s="3">
        <v>1250</v>
      </c>
      <c r="L200" s="3">
        <v>1250</v>
      </c>
      <c r="M200" s="3">
        <v>1250</v>
      </c>
      <c r="N200" s="3">
        <v>1250</v>
      </c>
      <c r="O200" s="3">
        <v>1250</v>
      </c>
      <c r="P200" s="3">
        <v>1250</v>
      </c>
      <c r="Q200" s="3">
        <v>1250</v>
      </c>
      <c r="R200" s="1"/>
      <c r="S200" s="1"/>
      <c r="T200" s="1"/>
      <c r="U200" s="1"/>
      <c r="V200" s="1"/>
    </row>
    <row r="201" spans="1:22" outlineLevel="2" x14ac:dyDescent="0.25">
      <c r="A201" s="1">
        <v>53782</v>
      </c>
      <c r="B201" s="1" t="s">
        <v>99</v>
      </c>
      <c r="C201" s="1" t="s">
        <v>76</v>
      </c>
      <c r="D201" s="1">
        <v>108161</v>
      </c>
      <c r="E201" s="1" t="s">
        <v>9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1"/>
      <c r="S201" s="1"/>
      <c r="T201" s="1"/>
      <c r="U201" s="1"/>
      <c r="V201" s="1"/>
    </row>
    <row r="202" spans="1:22" outlineLevel="2" x14ac:dyDescent="0.25">
      <c r="A202" s="1">
        <v>59157</v>
      </c>
      <c r="B202" s="1" t="s">
        <v>99</v>
      </c>
      <c r="C202" s="1" t="s">
        <v>79</v>
      </c>
      <c r="D202" s="1">
        <v>105835</v>
      </c>
      <c r="E202" s="1" t="s">
        <v>9</v>
      </c>
      <c r="F202" s="3">
        <v>200</v>
      </c>
      <c r="G202" s="3">
        <v>200</v>
      </c>
      <c r="H202" s="3">
        <v>200</v>
      </c>
      <c r="I202" s="3">
        <v>200</v>
      </c>
      <c r="J202" s="3">
        <v>200</v>
      </c>
      <c r="K202" s="3">
        <v>200</v>
      </c>
      <c r="L202" s="3">
        <v>200</v>
      </c>
      <c r="M202" s="3">
        <v>200</v>
      </c>
      <c r="N202" s="3">
        <v>200</v>
      </c>
      <c r="O202" s="3">
        <v>200</v>
      </c>
      <c r="P202" s="3">
        <v>200</v>
      </c>
      <c r="Q202" s="3">
        <v>200</v>
      </c>
      <c r="R202" s="1"/>
      <c r="S202" s="1"/>
      <c r="T202" s="1"/>
      <c r="U202" s="1"/>
      <c r="V202" s="1"/>
    </row>
    <row r="203" spans="1:22" outlineLevel="2" x14ac:dyDescent="0.25">
      <c r="A203" s="1">
        <v>59157</v>
      </c>
      <c r="B203" s="1" t="s">
        <v>99</v>
      </c>
      <c r="C203" s="1" t="s">
        <v>79</v>
      </c>
      <c r="D203" s="1">
        <v>108161</v>
      </c>
      <c r="E203" s="1" t="s">
        <v>9</v>
      </c>
      <c r="F203" s="3">
        <v>1000</v>
      </c>
      <c r="G203" s="3">
        <v>1000</v>
      </c>
      <c r="H203" s="3">
        <v>1000</v>
      </c>
      <c r="I203" s="3">
        <v>1000</v>
      </c>
      <c r="J203" s="3">
        <v>1000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1"/>
      <c r="S203" s="1"/>
      <c r="T203" s="1"/>
      <c r="U203" s="1"/>
      <c r="V203" s="1"/>
    </row>
    <row r="204" spans="1:22" outlineLevel="1" x14ac:dyDescent="0.25">
      <c r="A204" s="1"/>
      <c r="B204" s="1"/>
      <c r="C204" s="1"/>
      <c r="D204" s="1"/>
      <c r="E204" s="5" t="s">
        <v>113</v>
      </c>
      <c r="F204" s="3">
        <f>SUBTOTAL(9,F184:F203)</f>
        <v>11650</v>
      </c>
      <c r="G204" s="3">
        <f>SUBTOTAL(9,G184:G203)</f>
        <v>11650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5" t="s">
        <v>114</v>
      </c>
      <c r="F205" s="3">
        <f>SUBTOTAL(9,F2:F203)</f>
        <v>348719</v>
      </c>
      <c r="G205" s="3">
        <f>SUBTOTAL(9,G2:G203)</f>
        <v>340119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"/>
      <c r="S205" s="1"/>
      <c r="T205" s="1"/>
      <c r="U205" s="1"/>
      <c r="V205" s="1"/>
    </row>
    <row r="206" spans="1:22" x14ac:dyDescent="0.25">
      <c r="F206" s="6"/>
      <c r="G206" s="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sqref="A1:IV65536"/>
    </sheetView>
  </sheetViews>
  <sheetFormatPr defaultRowHeight="13.2" x14ac:dyDescent="0.25"/>
  <cols>
    <col min="1" max="1" width="7" bestFit="1" customWidth="1"/>
    <col min="2" max="2" width="8.5546875" bestFit="1" customWidth="1"/>
    <col min="3" max="3" width="41" bestFit="1" customWidth="1"/>
    <col min="4" max="4" width="7.6640625" bestFit="1" customWidth="1"/>
    <col min="5" max="5" width="40.44140625" bestFit="1" customWidth="1"/>
    <col min="6" max="7" width="7.5546875" bestFit="1" customWidth="1"/>
    <col min="8" max="8" width="7.88671875" bestFit="1" customWidth="1"/>
    <col min="9" max="10" width="7.5546875" bestFit="1" customWidth="1"/>
    <col min="11" max="11" width="6.6640625" bestFit="1" customWidth="1"/>
    <col min="12" max="12" width="6.5546875" bestFit="1" customWidth="1"/>
    <col min="13" max="13" width="7.109375" bestFit="1" customWidth="1"/>
    <col min="14" max="15" width="6.5546875" bestFit="1" customWidth="1"/>
    <col min="16" max="17" width="6.88671875" bestFit="1" customWidth="1"/>
    <col min="18" max="18" width="6.5546875" bestFit="1" customWidth="1"/>
    <col min="19" max="19" width="24.5546875" bestFit="1" customWidth="1"/>
  </cols>
  <sheetData>
    <row r="1" spans="1:19" x14ac:dyDescent="0.25">
      <c r="A1" s="1" t="s">
        <v>94</v>
      </c>
      <c r="B1" s="1" t="s">
        <v>98</v>
      </c>
      <c r="C1" s="1" t="s">
        <v>95</v>
      </c>
      <c r="D1" s="1" t="s">
        <v>97</v>
      </c>
      <c r="E1" s="1" t="s">
        <v>96</v>
      </c>
      <c r="F1" s="2">
        <v>37196</v>
      </c>
      <c r="G1" s="2">
        <v>37226</v>
      </c>
      <c r="H1" s="2" t="s">
        <v>120</v>
      </c>
      <c r="I1" s="2">
        <v>37257</v>
      </c>
      <c r="J1" s="2">
        <v>37288</v>
      </c>
      <c r="K1" s="2">
        <v>37316</v>
      </c>
      <c r="L1" s="2">
        <v>37347</v>
      </c>
      <c r="M1" s="2">
        <v>37377</v>
      </c>
      <c r="N1" s="2">
        <v>37408</v>
      </c>
      <c r="O1" s="2">
        <v>37438</v>
      </c>
      <c r="P1" s="2">
        <v>37469</v>
      </c>
      <c r="Q1" s="2">
        <v>37500</v>
      </c>
      <c r="R1" s="2">
        <v>37530</v>
      </c>
    </row>
    <row r="2" spans="1:19" x14ac:dyDescent="0.25">
      <c r="A2" s="8">
        <v>180</v>
      </c>
      <c r="B2" s="12" t="s">
        <v>99</v>
      </c>
      <c r="C2" s="8" t="s">
        <v>0</v>
      </c>
      <c r="D2" s="8">
        <v>21340</v>
      </c>
      <c r="E2" s="8" t="s">
        <v>1</v>
      </c>
      <c r="F2" s="9">
        <v>0</v>
      </c>
      <c r="G2" s="9">
        <v>0</v>
      </c>
      <c r="H2" s="9" t="s">
        <v>118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11" t="s">
        <v>119</v>
      </c>
    </row>
    <row r="3" spans="1:19" x14ac:dyDescent="0.25">
      <c r="A3" s="1">
        <v>180</v>
      </c>
      <c r="B3" s="13" t="s">
        <v>99</v>
      </c>
      <c r="C3" s="1" t="s">
        <v>0</v>
      </c>
      <c r="D3" s="1">
        <v>21624</v>
      </c>
      <c r="E3" s="1" t="s">
        <v>2</v>
      </c>
      <c r="F3" s="3">
        <v>34375</v>
      </c>
      <c r="G3" s="3">
        <v>34375</v>
      </c>
      <c r="H3" s="9" t="s">
        <v>118</v>
      </c>
      <c r="I3" s="3">
        <v>34375</v>
      </c>
      <c r="J3" s="3">
        <v>34375</v>
      </c>
      <c r="K3" s="3">
        <v>34375</v>
      </c>
      <c r="L3" s="3">
        <v>34375</v>
      </c>
      <c r="M3" s="3">
        <v>34375</v>
      </c>
      <c r="N3" s="3">
        <v>34375</v>
      </c>
      <c r="O3" s="3">
        <v>34375</v>
      </c>
      <c r="P3" s="3">
        <v>34375</v>
      </c>
      <c r="Q3" s="3">
        <v>34375</v>
      </c>
      <c r="R3" s="3">
        <v>34375</v>
      </c>
    </row>
    <row r="4" spans="1:19" x14ac:dyDescent="0.25">
      <c r="A4" s="1">
        <v>180</v>
      </c>
      <c r="B4" s="13" t="s">
        <v>99</v>
      </c>
      <c r="C4" s="1" t="s">
        <v>0</v>
      </c>
      <c r="D4" s="1">
        <v>22054</v>
      </c>
      <c r="E4" s="1" t="s">
        <v>2</v>
      </c>
      <c r="F4" s="3">
        <v>52137</v>
      </c>
      <c r="G4" s="3">
        <v>52137</v>
      </c>
      <c r="H4" s="9" t="s">
        <v>118</v>
      </c>
      <c r="I4" s="3">
        <v>52137</v>
      </c>
      <c r="J4" s="3">
        <v>52137</v>
      </c>
      <c r="K4" s="3">
        <v>52137</v>
      </c>
      <c r="L4" s="3">
        <v>52137</v>
      </c>
      <c r="M4" s="3">
        <v>52137</v>
      </c>
      <c r="N4" s="3">
        <v>52137</v>
      </c>
      <c r="O4" s="3">
        <v>52137</v>
      </c>
      <c r="P4" s="3">
        <v>52137</v>
      </c>
      <c r="Q4" s="3">
        <v>52137</v>
      </c>
      <c r="R4" s="3">
        <v>52137</v>
      </c>
    </row>
    <row r="5" spans="1:19" x14ac:dyDescent="0.25">
      <c r="A5" s="1">
        <v>180</v>
      </c>
      <c r="B5" s="13" t="s">
        <v>99</v>
      </c>
      <c r="C5" s="1" t="s">
        <v>0</v>
      </c>
      <c r="D5" s="1">
        <v>23478</v>
      </c>
      <c r="E5" s="1" t="s">
        <v>3</v>
      </c>
      <c r="F5" s="3">
        <v>0</v>
      </c>
      <c r="G5" s="3">
        <v>0</v>
      </c>
      <c r="H5" s="9" t="s">
        <v>118</v>
      </c>
      <c r="I5" s="3">
        <v>0</v>
      </c>
      <c r="J5" s="3">
        <v>0</v>
      </c>
      <c r="K5" s="3">
        <v>0</v>
      </c>
      <c r="L5" s="3">
        <v>10000</v>
      </c>
      <c r="M5" s="3">
        <v>10000</v>
      </c>
      <c r="N5" s="3">
        <v>10000</v>
      </c>
      <c r="O5" s="3">
        <v>10000</v>
      </c>
      <c r="P5" s="3">
        <v>10000</v>
      </c>
      <c r="Q5" s="3">
        <v>10000</v>
      </c>
      <c r="R5" s="3">
        <v>10000</v>
      </c>
    </row>
    <row r="6" spans="1:19" x14ac:dyDescent="0.25">
      <c r="A6" s="1">
        <v>180</v>
      </c>
      <c r="B6" s="13" t="s">
        <v>99</v>
      </c>
      <c r="C6" s="1" t="s">
        <v>0</v>
      </c>
      <c r="D6" s="1">
        <v>107951</v>
      </c>
      <c r="E6" s="1" t="s">
        <v>4</v>
      </c>
      <c r="F6" s="3">
        <v>8600</v>
      </c>
      <c r="G6" s="3">
        <v>0</v>
      </c>
      <c r="H6" s="9">
        <v>8600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9" x14ac:dyDescent="0.25">
      <c r="A7" s="1">
        <v>3948</v>
      </c>
      <c r="B7" s="13" t="s">
        <v>99</v>
      </c>
      <c r="C7" s="1" t="s">
        <v>15</v>
      </c>
      <c r="D7" s="1">
        <v>21862</v>
      </c>
      <c r="E7" s="1" t="s">
        <v>6</v>
      </c>
      <c r="F7" s="3">
        <v>667</v>
      </c>
      <c r="G7" s="3">
        <v>667</v>
      </c>
      <c r="H7" s="9" t="s">
        <v>118</v>
      </c>
      <c r="I7" s="3">
        <v>667</v>
      </c>
      <c r="J7" s="3">
        <v>667</v>
      </c>
      <c r="K7" s="3">
        <v>667</v>
      </c>
      <c r="L7" s="3">
        <v>482</v>
      </c>
      <c r="M7" s="3">
        <v>482</v>
      </c>
      <c r="N7" s="3">
        <v>482</v>
      </c>
      <c r="O7" s="3">
        <v>482</v>
      </c>
      <c r="P7" s="3">
        <v>482</v>
      </c>
      <c r="Q7" s="3">
        <v>482</v>
      </c>
      <c r="R7" s="3">
        <v>482</v>
      </c>
    </row>
    <row r="8" spans="1:19" x14ac:dyDescent="0.25">
      <c r="A8" s="1">
        <v>3966</v>
      </c>
      <c r="B8" s="13" t="s">
        <v>99</v>
      </c>
      <c r="C8" s="1" t="s">
        <v>18</v>
      </c>
      <c r="D8" s="1">
        <v>21862</v>
      </c>
      <c r="E8" s="1" t="s">
        <v>6</v>
      </c>
      <c r="F8" s="3">
        <v>2086</v>
      </c>
      <c r="G8" s="3">
        <v>2086</v>
      </c>
      <c r="H8" s="9" t="s">
        <v>118</v>
      </c>
      <c r="I8" s="3">
        <v>2086</v>
      </c>
      <c r="J8" s="3">
        <v>2086</v>
      </c>
      <c r="K8" s="3">
        <v>2086</v>
      </c>
      <c r="L8" s="3">
        <v>1503</v>
      </c>
      <c r="M8" s="3">
        <v>1503</v>
      </c>
      <c r="N8" s="3">
        <v>1503</v>
      </c>
      <c r="O8" s="3">
        <v>1503</v>
      </c>
      <c r="P8" s="3">
        <v>1503</v>
      </c>
      <c r="Q8" s="3">
        <v>1503</v>
      </c>
      <c r="R8" s="3">
        <v>1503</v>
      </c>
    </row>
    <row r="9" spans="1:19" x14ac:dyDescent="0.25">
      <c r="A9" s="1">
        <v>3984</v>
      </c>
      <c r="B9" s="13" t="s">
        <v>99</v>
      </c>
      <c r="C9" s="1" t="s">
        <v>22</v>
      </c>
      <c r="D9" s="1">
        <v>21862</v>
      </c>
      <c r="E9" s="1" t="s">
        <v>6</v>
      </c>
      <c r="F9" s="3">
        <v>2891</v>
      </c>
      <c r="G9" s="3">
        <v>2891</v>
      </c>
      <c r="H9" s="9" t="s">
        <v>118</v>
      </c>
      <c r="I9" s="3">
        <v>2891</v>
      </c>
      <c r="J9" s="3">
        <v>2891</v>
      </c>
      <c r="K9" s="3">
        <v>2891</v>
      </c>
      <c r="L9" s="3">
        <v>2083</v>
      </c>
      <c r="M9" s="3">
        <v>2083</v>
      </c>
      <c r="N9" s="3">
        <v>2083</v>
      </c>
      <c r="O9" s="3">
        <v>2083</v>
      </c>
      <c r="P9" s="3">
        <v>2083</v>
      </c>
      <c r="Q9" s="3">
        <v>2083</v>
      </c>
      <c r="R9" s="3">
        <v>2083</v>
      </c>
    </row>
    <row r="10" spans="1:19" x14ac:dyDescent="0.25">
      <c r="A10" s="1">
        <v>3984</v>
      </c>
      <c r="B10" s="13" t="s">
        <v>99</v>
      </c>
      <c r="C10" s="1" t="s">
        <v>22</v>
      </c>
      <c r="D10" s="1">
        <v>105835</v>
      </c>
      <c r="E10" s="1" t="s">
        <v>9</v>
      </c>
      <c r="F10" s="3">
        <v>405</v>
      </c>
      <c r="G10" s="3">
        <v>405</v>
      </c>
      <c r="H10" s="9" t="s">
        <v>118</v>
      </c>
      <c r="I10" s="3">
        <v>405</v>
      </c>
      <c r="J10" s="3">
        <v>405</v>
      </c>
      <c r="K10" s="3">
        <v>405</v>
      </c>
      <c r="L10" s="3">
        <v>405</v>
      </c>
      <c r="M10" s="3">
        <v>405</v>
      </c>
      <c r="N10" s="3">
        <v>405</v>
      </c>
      <c r="O10" s="3">
        <v>405</v>
      </c>
      <c r="P10" s="3">
        <v>405</v>
      </c>
      <c r="Q10" s="3">
        <v>405</v>
      </c>
      <c r="R10" s="3">
        <v>405</v>
      </c>
    </row>
    <row r="11" spans="1:19" x14ac:dyDescent="0.25">
      <c r="A11" s="1">
        <v>4034</v>
      </c>
      <c r="B11" s="13" t="s">
        <v>99</v>
      </c>
      <c r="C11" s="1" t="s">
        <v>44</v>
      </c>
      <c r="D11" s="1">
        <v>21890</v>
      </c>
      <c r="E11" s="1" t="s">
        <v>3</v>
      </c>
      <c r="F11" s="3">
        <v>488</v>
      </c>
      <c r="G11" s="3">
        <v>488</v>
      </c>
      <c r="H11" s="9" t="s">
        <v>118</v>
      </c>
      <c r="I11" s="3">
        <v>488</v>
      </c>
      <c r="J11" s="3">
        <v>488</v>
      </c>
      <c r="K11" s="3">
        <v>488</v>
      </c>
      <c r="L11" s="3">
        <v>315</v>
      </c>
      <c r="M11" s="3">
        <v>315</v>
      </c>
      <c r="N11" s="3">
        <v>315</v>
      </c>
      <c r="O11" s="3">
        <v>315</v>
      </c>
      <c r="P11" s="3">
        <v>315</v>
      </c>
      <c r="Q11" s="3">
        <v>315</v>
      </c>
      <c r="R11" s="3">
        <v>315</v>
      </c>
    </row>
    <row r="12" spans="1:19" x14ac:dyDescent="0.25">
      <c r="A12" s="1">
        <v>4034</v>
      </c>
      <c r="B12" s="13" t="s">
        <v>99</v>
      </c>
      <c r="C12" s="1" t="s">
        <v>44</v>
      </c>
      <c r="D12" s="1">
        <v>22398</v>
      </c>
      <c r="E12" s="1" t="s">
        <v>3</v>
      </c>
      <c r="F12" s="3">
        <v>0</v>
      </c>
      <c r="G12" s="3">
        <v>0</v>
      </c>
      <c r="H12" s="9" t="s">
        <v>118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9" x14ac:dyDescent="0.25">
      <c r="A13" s="1">
        <v>4034</v>
      </c>
      <c r="B13" s="13" t="s">
        <v>99</v>
      </c>
      <c r="C13" s="1" t="s">
        <v>44</v>
      </c>
      <c r="D13" s="1">
        <v>105835</v>
      </c>
      <c r="E13" s="1" t="s">
        <v>9</v>
      </c>
      <c r="F13" s="3">
        <v>200</v>
      </c>
      <c r="G13" s="3">
        <v>200</v>
      </c>
      <c r="H13" s="9" t="s">
        <v>118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  <c r="O13" s="3">
        <v>200</v>
      </c>
      <c r="P13" s="3">
        <v>200</v>
      </c>
      <c r="Q13" s="3">
        <v>200</v>
      </c>
      <c r="R13" s="3">
        <v>200</v>
      </c>
    </row>
    <row r="14" spans="1:19" x14ac:dyDescent="0.25">
      <c r="A14" s="1">
        <v>4034</v>
      </c>
      <c r="B14" s="13" t="s">
        <v>99</v>
      </c>
      <c r="C14" s="1" t="s">
        <v>44</v>
      </c>
      <c r="D14" s="1">
        <v>105892</v>
      </c>
      <c r="E14" s="1" t="s">
        <v>3</v>
      </c>
      <c r="F14" s="3">
        <v>0</v>
      </c>
      <c r="G14" s="3">
        <v>0</v>
      </c>
      <c r="H14" s="9" t="s">
        <v>118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9" x14ac:dyDescent="0.25">
      <c r="A15" s="1">
        <v>4035</v>
      </c>
      <c r="B15" s="13" t="s">
        <v>99</v>
      </c>
      <c r="C15" s="1" t="s">
        <v>45</v>
      </c>
      <c r="D15" s="1">
        <v>21890</v>
      </c>
      <c r="E15" s="1" t="s">
        <v>3</v>
      </c>
      <c r="F15" s="3">
        <v>0</v>
      </c>
      <c r="G15" s="3">
        <v>0</v>
      </c>
      <c r="H15" s="9" t="s">
        <v>118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9" x14ac:dyDescent="0.25">
      <c r="A16" s="1">
        <v>4043</v>
      </c>
      <c r="B16" s="13" t="s">
        <v>99</v>
      </c>
      <c r="C16" s="1" t="s">
        <v>52</v>
      </c>
      <c r="D16" s="1">
        <v>21890</v>
      </c>
      <c r="E16" s="1" t="s">
        <v>3</v>
      </c>
      <c r="F16" s="3">
        <v>660</v>
      </c>
      <c r="G16" s="3">
        <v>660</v>
      </c>
      <c r="H16" s="9" t="s">
        <v>118</v>
      </c>
      <c r="I16" s="3">
        <v>660</v>
      </c>
      <c r="J16" s="3">
        <v>660</v>
      </c>
      <c r="K16" s="3">
        <v>660</v>
      </c>
      <c r="L16" s="3">
        <v>240</v>
      </c>
      <c r="M16" s="3">
        <v>240</v>
      </c>
      <c r="N16" s="3">
        <v>240</v>
      </c>
      <c r="O16" s="3">
        <v>240</v>
      </c>
      <c r="P16" s="3">
        <v>240</v>
      </c>
      <c r="Q16" s="3">
        <v>240</v>
      </c>
      <c r="R16" s="3">
        <v>240</v>
      </c>
    </row>
    <row r="17" spans="1:18" x14ac:dyDescent="0.25">
      <c r="A17" s="1">
        <v>4043</v>
      </c>
      <c r="B17" s="13" t="s">
        <v>99</v>
      </c>
      <c r="C17" s="1" t="s">
        <v>52</v>
      </c>
      <c r="D17" s="1">
        <v>22398</v>
      </c>
      <c r="E17" s="1" t="s">
        <v>3</v>
      </c>
      <c r="F17" s="3">
        <v>0</v>
      </c>
      <c r="G17" s="3">
        <v>0</v>
      </c>
      <c r="H17" s="9" t="s">
        <v>118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25">
      <c r="A18" s="1">
        <v>4043</v>
      </c>
      <c r="B18" s="13" t="s">
        <v>99</v>
      </c>
      <c r="C18" s="1" t="s">
        <v>52</v>
      </c>
      <c r="D18" s="1">
        <v>105835</v>
      </c>
      <c r="E18" s="1" t="s">
        <v>9</v>
      </c>
      <c r="F18" s="3">
        <v>175</v>
      </c>
      <c r="G18" s="3">
        <v>175</v>
      </c>
      <c r="H18" s="9" t="s">
        <v>118</v>
      </c>
      <c r="I18" s="3">
        <v>175</v>
      </c>
      <c r="J18" s="3">
        <v>175</v>
      </c>
      <c r="K18" s="3">
        <v>175</v>
      </c>
      <c r="L18" s="3">
        <v>175</v>
      </c>
      <c r="M18" s="3">
        <v>175</v>
      </c>
      <c r="N18" s="3">
        <v>175</v>
      </c>
      <c r="O18" s="3">
        <v>175</v>
      </c>
      <c r="P18" s="3">
        <v>175</v>
      </c>
      <c r="Q18" s="3">
        <v>175</v>
      </c>
      <c r="R18" s="3">
        <v>175</v>
      </c>
    </row>
    <row r="19" spans="1:18" x14ac:dyDescent="0.25">
      <c r="A19" s="1">
        <v>4043</v>
      </c>
      <c r="B19" s="13" t="s">
        <v>99</v>
      </c>
      <c r="C19" s="1" t="s">
        <v>52</v>
      </c>
      <c r="D19" s="1">
        <v>105892</v>
      </c>
      <c r="E19" s="1" t="s">
        <v>3</v>
      </c>
      <c r="F19" s="3">
        <v>0</v>
      </c>
      <c r="G19" s="3">
        <v>0</v>
      </c>
      <c r="H19" s="9" t="s">
        <v>118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1">
        <v>5532</v>
      </c>
      <c r="B20" s="13" t="s">
        <v>99</v>
      </c>
      <c r="C20" s="1" t="s">
        <v>67</v>
      </c>
      <c r="D20" s="1">
        <v>21862</v>
      </c>
      <c r="E20" s="1" t="s">
        <v>6</v>
      </c>
      <c r="F20" s="3">
        <v>19600</v>
      </c>
      <c r="G20" s="3">
        <v>19600</v>
      </c>
      <c r="H20" s="9" t="s">
        <v>118</v>
      </c>
      <c r="I20" s="3">
        <v>19600</v>
      </c>
      <c r="J20" s="3">
        <v>19600</v>
      </c>
      <c r="K20" s="3">
        <v>19600</v>
      </c>
      <c r="L20" s="3">
        <v>15859</v>
      </c>
      <c r="M20" s="3">
        <v>15859</v>
      </c>
      <c r="N20" s="3">
        <v>15859</v>
      </c>
      <c r="O20" s="3">
        <v>15859</v>
      </c>
      <c r="P20" s="3">
        <v>15859</v>
      </c>
      <c r="Q20" s="3">
        <v>15859</v>
      </c>
      <c r="R20" s="3">
        <v>15859</v>
      </c>
    </row>
    <row r="21" spans="1:18" x14ac:dyDescent="0.25">
      <c r="A21" s="1">
        <v>5532</v>
      </c>
      <c r="B21" s="13" t="s">
        <v>99</v>
      </c>
      <c r="C21" s="1" t="s">
        <v>67</v>
      </c>
      <c r="D21" s="1">
        <v>104206</v>
      </c>
      <c r="E21" s="1" t="s">
        <v>9</v>
      </c>
      <c r="F21" s="3">
        <v>1100</v>
      </c>
      <c r="G21" s="3">
        <v>1100</v>
      </c>
      <c r="H21" s="9" t="s">
        <v>118</v>
      </c>
      <c r="I21" s="3">
        <v>1100</v>
      </c>
      <c r="J21" s="3">
        <v>1100</v>
      </c>
      <c r="K21" s="3">
        <v>1100</v>
      </c>
      <c r="L21" s="3">
        <v>1100</v>
      </c>
      <c r="M21" s="3">
        <v>1100</v>
      </c>
      <c r="N21" s="3">
        <v>1100</v>
      </c>
      <c r="O21" s="3">
        <v>1100</v>
      </c>
      <c r="P21" s="3">
        <v>1100</v>
      </c>
      <c r="Q21" s="3">
        <v>1100</v>
      </c>
      <c r="R21" s="3">
        <v>1100</v>
      </c>
    </row>
    <row r="22" spans="1:18" x14ac:dyDescent="0.25">
      <c r="A22" s="1">
        <v>5532</v>
      </c>
      <c r="B22" s="13" t="s">
        <v>99</v>
      </c>
      <c r="C22" s="1" t="s">
        <v>67</v>
      </c>
      <c r="D22" s="1">
        <v>105835</v>
      </c>
      <c r="E22" s="1" t="s">
        <v>9</v>
      </c>
      <c r="F22" s="3">
        <v>0</v>
      </c>
      <c r="G22" s="3">
        <v>0</v>
      </c>
      <c r="H22" s="9" t="s">
        <v>118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25">
      <c r="A23" s="1">
        <v>5532</v>
      </c>
      <c r="B23" s="13" t="s">
        <v>99</v>
      </c>
      <c r="C23" s="1" t="s">
        <v>67</v>
      </c>
      <c r="D23" s="1">
        <v>106470</v>
      </c>
      <c r="E23" s="1" t="s">
        <v>68</v>
      </c>
      <c r="F23" s="3">
        <v>10979</v>
      </c>
      <c r="G23" s="3">
        <v>10979</v>
      </c>
      <c r="H23" s="9" t="s">
        <v>118</v>
      </c>
      <c r="I23" s="3">
        <v>10979</v>
      </c>
      <c r="J23" s="3">
        <v>10979</v>
      </c>
      <c r="K23" s="3">
        <v>10979</v>
      </c>
      <c r="L23" s="3">
        <v>10979</v>
      </c>
      <c r="M23" s="3">
        <v>10979</v>
      </c>
      <c r="N23" s="3">
        <v>10979</v>
      </c>
      <c r="O23" s="3">
        <v>10979</v>
      </c>
      <c r="P23" s="3">
        <v>10979</v>
      </c>
      <c r="Q23" s="3">
        <v>10979</v>
      </c>
      <c r="R23" s="3">
        <v>10979</v>
      </c>
    </row>
    <row r="24" spans="1:18" x14ac:dyDescent="0.25">
      <c r="A24" s="1">
        <v>5532</v>
      </c>
      <c r="B24" s="13" t="s">
        <v>99</v>
      </c>
      <c r="C24" s="1" t="s">
        <v>67</v>
      </c>
      <c r="D24" s="1">
        <v>108161</v>
      </c>
      <c r="E24" s="1" t="s">
        <v>9</v>
      </c>
      <c r="F24" s="3">
        <v>5900</v>
      </c>
      <c r="G24" s="3">
        <v>5900</v>
      </c>
      <c r="H24" s="9" t="s">
        <v>118</v>
      </c>
      <c r="I24" s="3">
        <v>5900</v>
      </c>
      <c r="J24" s="3">
        <v>5900</v>
      </c>
      <c r="K24" s="3">
        <v>5900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25">
      <c r="A25" s="1">
        <v>5533</v>
      </c>
      <c r="B25" s="13" t="s">
        <v>99</v>
      </c>
      <c r="C25" s="1" t="s">
        <v>69</v>
      </c>
      <c r="D25" s="1">
        <v>21337</v>
      </c>
      <c r="E25" s="1" t="s">
        <v>62</v>
      </c>
      <c r="F25" s="3">
        <v>5000</v>
      </c>
      <c r="G25" s="3">
        <v>5000</v>
      </c>
      <c r="H25" s="9" t="s">
        <v>118</v>
      </c>
      <c r="I25" s="3">
        <v>5000</v>
      </c>
      <c r="J25" s="3">
        <v>5000</v>
      </c>
      <c r="K25" s="3">
        <v>5000</v>
      </c>
      <c r="L25" s="3">
        <v>5000</v>
      </c>
      <c r="M25" s="3">
        <v>5000</v>
      </c>
      <c r="N25" s="3">
        <v>5000</v>
      </c>
      <c r="O25" s="3">
        <v>5000</v>
      </c>
      <c r="P25" s="3">
        <v>5000</v>
      </c>
      <c r="Q25" s="3">
        <v>5000</v>
      </c>
      <c r="R25" s="3">
        <v>5000</v>
      </c>
    </row>
    <row r="26" spans="1:18" x14ac:dyDescent="0.25">
      <c r="A26" s="1">
        <v>5533</v>
      </c>
      <c r="B26" s="13" t="s">
        <v>99</v>
      </c>
      <c r="C26" s="1" t="s">
        <v>69</v>
      </c>
      <c r="D26" s="1">
        <v>108161</v>
      </c>
      <c r="E26" s="1" t="s">
        <v>9</v>
      </c>
      <c r="F26" s="3">
        <v>100</v>
      </c>
      <c r="G26" s="3">
        <v>100</v>
      </c>
      <c r="H26" s="9" t="s">
        <v>118</v>
      </c>
      <c r="I26" s="3">
        <v>100</v>
      </c>
      <c r="J26" s="3">
        <v>100</v>
      </c>
      <c r="K26" s="3">
        <v>100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25">
      <c r="A27" s="1">
        <v>18269</v>
      </c>
      <c r="B27" s="13" t="s">
        <v>99</v>
      </c>
      <c r="C27" s="1" t="s">
        <v>71</v>
      </c>
      <c r="D27" s="1">
        <v>21890</v>
      </c>
      <c r="E27" s="1" t="s">
        <v>3</v>
      </c>
      <c r="F27" s="3">
        <v>1074</v>
      </c>
      <c r="G27" s="3">
        <v>1074</v>
      </c>
      <c r="H27" s="9" t="s">
        <v>118</v>
      </c>
      <c r="I27" s="3">
        <v>1074</v>
      </c>
      <c r="J27" s="3">
        <v>1074</v>
      </c>
      <c r="K27" s="3">
        <v>1074</v>
      </c>
      <c r="L27" s="3">
        <v>113</v>
      </c>
      <c r="M27" s="3">
        <v>113</v>
      </c>
      <c r="N27" s="3">
        <v>113</v>
      </c>
      <c r="O27" s="3">
        <v>113</v>
      </c>
      <c r="P27" s="3">
        <v>113</v>
      </c>
      <c r="Q27" s="3">
        <v>113</v>
      </c>
      <c r="R27" s="3">
        <v>113</v>
      </c>
    </row>
    <row r="28" spans="1:18" x14ac:dyDescent="0.25">
      <c r="A28" s="1">
        <v>18269</v>
      </c>
      <c r="B28" s="13" t="s">
        <v>99</v>
      </c>
      <c r="C28" s="1" t="s">
        <v>71</v>
      </c>
      <c r="D28" s="1">
        <v>22398</v>
      </c>
      <c r="E28" s="1" t="s">
        <v>3</v>
      </c>
      <c r="F28" s="3">
        <v>0</v>
      </c>
      <c r="G28" s="3">
        <v>0</v>
      </c>
      <c r="H28" s="9" t="s">
        <v>118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25">
      <c r="A29" s="1">
        <v>18269</v>
      </c>
      <c r="B29" s="13" t="s">
        <v>99</v>
      </c>
      <c r="C29" s="1" t="s">
        <v>71</v>
      </c>
      <c r="D29" s="1">
        <v>105892</v>
      </c>
      <c r="E29" s="1" t="s">
        <v>3</v>
      </c>
      <c r="F29" s="3">
        <v>0</v>
      </c>
      <c r="G29" s="3">
        <v>0</v>
      </c>
      <c r="H29" s="9" t="s">
        <v>118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1">
        <v>25979</v>
      </c>
      <c r="B30" s="13" t="s">
        <v>99</v>
      </c>
      <c r="C30" s="1" t="s">
        <v>74</v>
      </c>
      <c r="D30" s="1">
        <v>21890</v>
      </c>
      <c r="E30" s="1" t="s">
        <v>3</v>
      </c>
      <c r="F30" s="3">
        <v>1290</v>
      </c>
      <c r="G30" s="3">
        <v>1290</v>
      </c>
      <c r="H30" s="9" t="s">
        <v>118</v>
      </c>
      <c r="I30" s="3">
        <v>1290</v>
      </c>
      <c r="J30" s="3">
        <v>1290</v>
      </c>
      <c r="K30" s="3">
        <v>1290</v>
      </c>
      <c r="L30" s="3">
        <v>4998</v>
      </c>
      <c r="M30" s="3">
        <v>4998</v>
      </c>
      <c r="N30" s="3">
        <v>4998</v>
      </c>
      <c r="O30" s="3">
        <v>4998</v>
      </c>
      <c r="P30" s="3">
        <v>4998</v>
      </c>
      <c r="Q30" s="3">
        <v>4998</v>
      </c>
      <c r="R30" s="3">
        <v>4998</v>
      </c>
    </row>
    <row r="31" spans="1:18" x14ac:dyDescent="0.25">
      <c r="A31" s="1">
        <v>25979</v>
      </c>
      <c r="B31" s="13" t="s">
        <v>99</v>
      </c>
      <c r="C31" s="1" t="s">
        <v>74</v>
      </c>
      <c r="D31" s="1">
        <v>22398</v>
      </c>
      <c r="E31" s="1" t="s">
        <v>3</v>
      </c>
      <c r="F31" s="3">
        <v>0</v>
      </c>
      <c r="G31" s="3">
        <v>0</v>
      </c>
      <c r="H31" s="9" t="s">
        <v>118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</row>
    <row r="32" spans="1:18" x14ac:dyDescent="0.25">
      <c r="A32" s="1">
        <v>25979</v>
      </c>
      <c r="B32" s="13" t="s">
        <v>99</v>
      </c>
      <c r="C32" s="1" t="s">
        <v>74</v>
      </c>
      <c r="D32" s="1">
        <v>23478</v>
      </c>
      <c r="E32" s="1" t="s">
        <v>3</v>
      </c>
      <c r="F32" s="3">
        <v>16500</v>
      </c>
      <c r="G32" s="3">
        <v>16500</v>
      </c>
      <c r="H32" s="9" t="s">
        <v>118</v>
      </c>
      <c r="I32" s="3">
        <v>16500</v>
      </c>
      <c r="J32" s="3">
        <v>16500</v>
      </c>
      <c r="K32" s="3">
        <v>16500</v>
      </c>
      <c r="L32" s="3">
        <v>6500</v>
      </c>
      <c r="M32" s="3">
        <v>6500</v>
      </c>
      <c r="N32" s="3">
        <v>6500</v>
      </c>
      <c r="O32" s="3">
        <v>6500</v>
      </c>
      <c r="P32" s="3">
        <v>6500</v>
      </c>
      <c r="Q32" s="3">
        <v>6500</v>
      </c>
      <c r="R32" s="3">
        <v>6500</v>
      </c>
    </row>
    <row r="33" spans="1:18" x14ac:dyDescent="0.25">
      <c r="A33" s="1">
        <v>25979</v>
      </c>
      <c r="B33" s="13" t="s">
        <v>99</v>
      </c>
      <c r="C33" s="1" t="s">
        <v>74</v>
      </c>
      <c r="D33" s="1">
        <v>102229</v>
      </c>
      <c r="E33" s="1" t="s">
        <v>3</v>
      </c>
      <c r="F33" s="3">
        <v>5000</v>
      </c>
      <c r="G33" s="3">
        <v>5000</v>
      </c>
      <c r="H33" s="9" t="s">
        <v>118</v>
      </c>
      <c r="I33" s="3">
        <v>5000</v>
      </c>
      <c r="J33" s="3">
        <v>5000</v>
      </c>
      <c r="K33" s="3">
        <v>5000</v>
      </c>
      <c r="L33" s="3">
        <v>5000</v>
      </c>
      <c r="M33" s="3">
        <v>5000</v>
      </c>
      <c r="N33" s="3">
        <v>5000</v>
      </c>
      <c r="O33" s="3">
        <v>5000</v>
      </c>
      <c r="P33" s="3">
        <v>5000</v>
      </c>
      <c r="Q33" s="3">
        <v>5000</v>
      </c>
      <c r="R33" s="3">
        <v>5000</v>
      </c>
    </row>
    <row r="34" spans="1:18" x14ac:dyDescent="0.25">
      <c r="A34" s="1">
        <v>25979</v>
      </c>
      <c r="B34" s="13" t="s">
        <v>99</v>
      </c>
      <c r="C34" s="1" t="s">
        <v>74</v>
      </c>
      <c r="D34" s="1">
        <v>105835</v>
      </c>
      <c r="E34" s="1" t="s">
        <v>9</v>
      </c>
      <c r="F34" s="3">
        <v>0</v>
      </c>
      <c r="G34" s="3">
        <v>0</v>
      </c>
      <c r="H34" s="9" t="s">
        <v>118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</row>
    <row r="35" spans="1:18" x14ac:dyDescent="0.25">
      <c r="A35" s="1">
        <v>25979</v>
      </c>
      <c r="B35" s="13" t="s">
        <v>99</v>
      </c>
      <c r="C35" s="1" t="s">
        <v>74</v>
      </c>
      <c r="D35" s="1">
        <v>105892</v>
      </c>
      <c r="E35" s="1" t="s">
        <v>3</v>
      </c>
      <c r="F35" s="3">
        <v>0</v>
      </c>
      <c r="G35" s="3">
        <v>0</v>
      </c>
      <c r="H35" s="9" t="s">
        <v>118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</row>
    <row r="36" spans="1:18" x14ac:dyDescent="0.25">
      <c r="A36" s="1">
        <v>25979</v>
      </c>
      <c r="B36" s="13" t="s">
        <v>99</v>
      </c>
      <c r="C36" s="1" t="s">
        <v>74</v>
      </c>
      <c r="D36" s="1">
        <v>108161</v>
      </c>
      <c r="E36" s="1" t="s">
        <v>9</v>
      </c>
      <c r="F36" s="3">
        <v>500</v>
      </c>
      <c r="G36" s="3">
        <v>500</v>
      </c>
      <c r="H36" s="9" t="s">
        <v>118</v>
      </c>
      <c r="I36" s="3">
        <v>500</v>
      </c>
      <c r="J36" s="3">
        <v>500</v>
      </c>
      <c r="K36" s="3">
        <v>500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</row>
    <row r="37" spans="1:18" x14ac:dyDescent="0.25">
      <c r="A37" s="1">
        <v>53261</v>
      </c>
      <c r="B37" s="13" t="s">
        <v>99</v>
      </c>
      <c r="C37" s="1" t="s">
        <v>75</v>
      </c>
      <c r="D37" s="1">
        <v>21337</v>
      </c>
      <c r="E37" s="1" t="s">
        <v>62</v>
      </c>
      <c r="F37" s="3">
        <v>1500</v>
      </c>
      <c r="G37" s="3">
        <v>1500</v>
      </c>
      <c r="H37" s="9" t="s">
        <v>118</v>
      </c>
      <c r="I37" s="3">
        <v>1500</v>
      </c>
      <c r="J37" s="3">
        <v>1500</v>
      </c>
      <c r="K37" s="3">
        <v>1500</v>
      </c>
      <c r="L37" s="3">
        <v>1500</v>
      </c>
      <c r="M37" s="3">
        <v>1500</v>
      </c>
      <c r="N37" s="3">
        <v>1500</v>
      </c>
      <c r="O37" s="3">
        <v>1500</v>
      </c>
      <c r="P37" s="3">
        <v>1500</v>
      </c>
      <c r="Q37" s="3">
        <v>1500</v>
      </c>
      <c r="R37" s="3">
        <v>1500</v>
      </c>
    </row>
    <row r="38" spans="1:18" x14ac:dyDescent="0.25">
      <c r="A38" s="1">
        <v>53261</v>
      </c>
      <c r="B38" s="13" t="s">
        <v>99</v>
      </c>
      <c r="C38" s="1" t="s">
        <v>75</v>
      </c>
      <c r="D38" s="1">
        <v>105794</v>
      </c>
      <c r="E38" s="1" t="s">
        <v>62</v>
      </c>
      <c r="F38" s="3">
        <v>1500</v>
      </c>
      <c r="G38" s="3">
        <v>1500</v>
      </c>
      <c r="H38" s="9" t="s">
        <v>118</v>
      </c>
      <c r="I38" s="3">
        <v>1500</v>
      </c>
      <c r="J38" s="3">
        <v>1500</v>
      </c>
      <c r="K38" s="3">
        <v>1500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</row>
    <row r="39" spans="1:18" x14ac:dyDescent="0.25">
      <c r="A39" s="1">
        <v>53782</v>
      </c>
      <c r="B39" s="13" t="s">
        <v>99</v>
      </c>
      <c r="C39" s="1" t="s">
        <v>76</v>
      </c>
      <c r="D39" s="1">
        <v>21340</v>
      </c>
      <c r="E39" s="1" t="s">
        <v>1</v>
      </c>
      <c r="F39" s="3">
        <v>46469</v>
      </c>
      <c r="G39" s="3">
        <v>46469</v>
      </c>
      <c r="H39" s="9" t="s">
        <v>118</v>
      </c>
      <c r="I39" s="3">
        <v>46469</v>
      </c>
      <c r="J39" s="3">
        <v>46469</v>
      </c>
      <c r="K39" s="3">
        <v>46469</v>
      </c>
      <c r="L39" s="3">
        <v>33645</v>
      </c>
      <c r="M39" s="3">
        <v>33645</v>
      </c>
      <c r="N39" s="3">
        <v>33645</v>
      </c>
      <c r="O39" s="3">
        <v>33645</v>
      </c>
      <c r="P39" s="3">
        <v>33645</v>
      </c>
      <c r="Q39" s="3">
        <v>33645</v>
      </c>
      <c r="R39" s="3">
        <v>33645</v>
      </c>
    </row>
    <row r="40" spans="1:18" x14ac:dyDescent="0.25">
      <c r="A40" s="1">
        <v>53782</v>
      </c>
      <c r="B40" s="13" t="s">
        <v>99</v>
      </c>
      <c r="C40" s="1" t="s">
        <v>76</v>
      </c>
      <c r="D40" s="1">
        <v>105835</v>
      </c>
      <c r="E40" s="1" t="s">
        <v>9</v>
      </c>
      <c r="F40" s="3">
        <v>1250</v>
      </c>
      <c r="G40" s="3">
        <v>1250</v>
      </c>
      <c r="H40" s="9" t="s">
        <v>118</v>
      </c>
      <c r="I40" s="3">
        <v>1250</v>
      </c>
      <c r="J40" s="3">
        <v>1250</v>
      </c>
      <c r="K40" s="3">
        <v>1250</v>
      </c>
      <c r="L40" s="3">
        <v>1250</v>
      </c>
      <c r="M40" s="3">
        <v>1250</v>
      </c>
      <c r="N40" s="3">
        <v>1250</v>
      </c>
      <c r="O40" s="3">
        <v>1250</v>
      </c>
      <c r="P40" s="3">
        <v>1250</v>
      </c>
      <c r="Q40" s="3">
        <v>1250</v>
      </c>
      <c r="R40" s="3">
        <v>1250</v>
      </c>
    </row>
    <row r="41" spans="1:18" x14ac:dyDescent="0.25">
      <c r="A41" s="1">
        <v>53782</v>
      </c>
      <c r="B41" s="13" t="s">
        <v>99</v>
      </c>
      <c r="C41" s="1" t="s">
        <v>76</v>
      </c>
      <c r="D41" s="1">
        <v>106470</v>
      </c>
      <c r="E41" s="1" t="s">
        <v>68</v>
      </c>
      <c r="F41" s="3">
        <v>0</v>
      </c>
      <c r="G41" s="3">
        <v>0</v>
      </c>
      <c r="H41" s="9" t="s">
        <v>118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1">
        <v>53782</v>
      </c>
      <c r="B42" s="13" t="s">
        <v>99</v>
      </c>
      <c r="C42" s="1" t="s">
        <v>76</v>
      </c>
      <c r="D42" s="1">
        <v>108161</v>
      </c>
      <c r="E42" s="1" t="s">
        <v>9</v>
      </c>
      <c r="F42" s="3">
        <v>0</v>
      </c>
      <c r="G42" s="3">
        <v>0</v>
      </c>
      <c r="H42" s="9" t="s">
        <v>118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1">
        <v>59157</v>
      </c>
      <c r="B43" s="13" t="s">
        <v>99</v>
      </c>
      <c r="C43" s="1" t="s">
        <v>79</v>
      </c>
      <c r="D43" s="1">
        <v>21337</v>
      </c>
      <c r="E43" s="1" t="s">
        <v>62</v>
      </c>
      <c r="F43" s="3">
        <v>4620</v>
      </c>
      <c r="G43" s="3">
        <v>4620</v>
      </c>
      <c r="H43" s="9" t="s">
        <v>118</v>
      </c>
      <c r="I43" s="3">
        <v>4620</v>
      </c>
      <c r="J43" s="3">
        <v>4620</v>
      </c>
      <c r="K43" s="3">
        <v>4620</v>
      </c>
      <c r="L43" s="3">
        <v>4620</v>
      </c>
      <c r="M43" s="3">
        <v>4620</v>
      </c>
      <c r="N43" s="3">
        <v>4620</v>
      </c>
      <c r="O43" s="3">
        <v>4620</v>
      </c>
      <c r="P43" s="3">
        <v>4620</v>
      </c>
      <c r="Q43" s="3">
        <v>4620</v>
      </c>
      <c r="R43" s="3">
        <v>4620</v>
      </c>
    </row>
    <row r="44" spans="1:18" x14ac:dyDescent="0.25">
      <c r="A44" s="1">
        <v>59157</v>
      </c>
      <c r="B44" s="13" t="s">
        <v>99</v>
      </c>
      <c r="C44" s="1" t="s">
        <v>79</v>
      </c>
      <c r="D44" s="1">
        <v>105794</v>
      </c>
      <c r="E44" s="1" t="s">
        <v>62</v>
      </c>
      <c r="F44" s="3">
        <v>2000</v>
      </c>
      <c r="G44" s="3">
        <v>2000</v>
      </c>
      <c r="H44" s="9" t="s">
        <v>118</v>
      </c>
      <c r="I44" s="3">
        <v>2000</v>
      </c>
      <c r="J44" s="3">
        <v>2000</v>
      </c>
      <c r="K44" s="3">
        <v>2000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1">
        <v>59157</v>
      </c>
      <c r="B45" s="13" t="s">
        <v>99</v>
      </c>
      <c r="C45" s="1" t="s">
        <v>79</v>
      </c>
      <c r="D45" s="1">
        <v>105835</v>
      </c>
      <c r="E45" s="1" t="s">
        <v>9</v>
      </c>
      <c r="F45" s="3">
        <v>200</v>
      </c>
      <c r="G45" s="3">
        <v>200</v>
      </c>
      <c r="H45" s="9" t="s">
        <v>118</v>
      </c>
      <c r="I45" s="3">
        <v>200</v>
      </c>
      <c r="J45" s="3">
        <v>200</v>
      </c>
      <c r="K45" s="3">
        <v>200</v>
      </c>
      <c r="L45" s="3">
        <v>200</v>
      </c>
      <c r="M45" s="3">
        <v>200</v>
      </c>
      <c r="N45" s="3">
        <v>200</v>
      </c>
      <c r="O45" s="3">
        <v>200</v>
      </c>
      <c r="P45" s="3">
        <v>200</v>
      </c>
      <c r="Q45" s="3">
        <v>200</v>
      </c>
      <c r="R45" s="3">
        <v>200</v>
      </c>
    </row>
    <row r="46" spans="1:18" x14ac:dyDescent="0.25">
      <c r="A46" s="1">
        <v>59157</v>
      </c>
      <c r="B46" s="13" t="s">
        <v>99</v>
      </c>
      <c r="C46" s="1" t="s">
        <v>79</v>
      </c>
      <c r="D46" s="1">
        <v>108161</v>
      </c>
      <c r="E46" s="1" t="s">
        <v>9</v>
      </c>
      <c r="F46" s="3">
        <v>1000</v>
      </c>
      <c r="G46" s="3">
        <v>1000</v>
      </c>
      <c r="H46" s="9" t="s">
        <v>118</v>
      </c>
      <c r="I46" s="3">
        <v>1000</v>
      </c>
      <c r="J46" s="3">
        <v>1000</v>
      </c>
      <c r="K46" s="3">
        <v>1000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 x14ac:dyDescent="0.25">
      <c r="A47" s="1">
        <v>62425</v>
      </c>
      <c r="B47" s="13" t="s">
        <v>99</v>
      </c>
      <c r="C47" s="1" t="s">
        <v>86</v>
      </c>
      <c r="D47" s="1">
        <v>21862</v>
      </c>
      <c r="E47" s="1" t="s">
        <v>6</v>
      </c>
      <c r="F47" s="3">
        <v>0</v>
      </c>
      <c r="G47" s="3">
        <v>0</v>
      </c>
      <c r="H47" s="9" t="s">
        <v>118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</row>
    <row r="48" spans="1:18" x14ac:dyDescent="0.25">
      <c r="A48" s="1">
        <v>62883</v>
      </c>
      <c r="B48" s="13" t="s">
        <v>99</v>
      </c>
      <c r="C48" s="1" t="s">
        <v>89</v>
      </c>
      <c r="D48" s="1">
        <v>23479</v>
      </c>
      <c r="E48" s="1" t="s">
        <v>90</v>
      </c>
      <c r="F48" s="3">
        <v>30400</v>
      </c>
      <c r="G48" s="3">
        <v>30400</v>
      </c>
      <c r="H48" s="9" t="s">
        <v>118</v>
      </c>
      <c r="I48" s="3">
        <v>30400</v>
      </c>
      <c r="J48" s="3">
        <v>30400</v>
      </c>
      <c r="K48" s="3">
        <v>30400</v>
      </c>
      <c r="L48" s="3">
        <v>30400</v>
      </c>
      <c r="M48" s="3">
        <v>30400</v>
      </c>
      <c r="N48" s="3">
        <v>30400</v>
      </c>
      <c r="O48" s="3">
        <v>30400</v>
      </c>
      <c r="P48" s="3">
        <v>30400</v>
      </c>
      <c r="Q48" s="3">
        <v>30400</v>
      </c>
      <c r="R48" s="3">
        <v>30400</v>
      </c>
    </row>
    <row r="49" spans="6:10" x14ac:dyDescent="0.25">
      <c r="F49" s="6">
        <v>258666</v>
      </c>
      <c r="G49" s="6">
        <v>250066</v>
      </c>
      <c r="H49" s="9">
        <v>8600</v>
      </c>
      <c r="I49" s="6">
        <v>250066</v>
      </c>
      <c r="J49" s="6">
        <v>250066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Galena-Belleville Split</vt:lpstr>
      <vt:lpstr>Galena East Contracts</vt:lpstr>
      <vt:lpstr>Belleville East 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2001-11-13T16:39:08Z</dcterms:created>
  <dcterms:modified xsi:type="dcterms:W3CDTF">2023-09-10T11:06:04Z</dcterms:modified>
</cp:coreProperties>
</file>