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3968" windowHeight="7860"/>
  </bookViews>
  <sheets>
    <sheet name="Nymex" sheetId="24" r:id="rId1"/>
    <sheet name="HSC" sheetId="1" r:id="rId2"/>
    <sheet name="Sheet3" sheetId="2" r:id="rId3"/>
  </sheets>
  <calcPr calcId="0"/>
</workbook>
</file>

<file path=xl/calcChain.xml><?xml version="1.0" encoding="utf-8"?>
<calcChain xmlns="http://schemas.openxmlformats.org/spreadsheetml/2006/main">
  <c r="M2" i="1" l="1"/>
  <c r="N2" i="1"/>
  <c r="O2" i="1"/>
  <c r="L2" i="24"/>
  <c r="N2" i="24"/>
  <c r="O2" i="24"/>
  <c r="N5" i="24"/>
  <c r="O5" i="24"/>
  <c r="U5" i="24"/>
  <c r="V5" i="24"/>
  <c r="W5" i="24"/>
  <c r="AA5" i="24"/>
  <c r="AB5" i="24"/>
  <c r="AC5" i="24"/>
  <c r="AD5" i="24"/>
  <c r="AE5" i="24"/>
  <c r="AF5" i="24"/>
  <c r="AG5" i="24"/>
  <c r="AH5" i="24"/>
  <c r="N6" i="24"/>
  <c r="O6" i="24"/>
  <c r="U6" i="24"/>
  <c r="V6" i="24"/>
  <c r="W6" i="24"/>
  <c r="AA6" i="24"/>
  <c r="AB6" i="24"/>
  <c r="AC6" i="24"/>
  <c r="AD6" i="24"/>
  <c r="AE6" i="24"/>
  <c r="AF6" i="24"/>
  <c r="AG6" i="24"/>
  <c r="AH6" i="24"/>
  <c r="N7" i="24"/>
  <c r="O7" i="24"/>
  <c r="U7" i="24"/>
  <c r="V7" i="24"/>
  <c r="W7" i="24"/>
  <c r="AA7" i="24"/>
  <c r="AB7" i="24"/>
  <c r="AC7" i="24"/>
  <c r="AD7" i="24"/>
  <c r="AE7" i="24"/>
  <c r="AF7" i="24"/>
  <c r="AG7" i="24"/>
  <c r="AH7" i="24"/>
  <c r="AG8" i="24"/>
  <c r="AH8" i="24"/>
  <c r="N9" i="24"/>
  <c r="O9" i="24"/>
  <c r="AJ9" i="24"/>
  <c r="AK9" i="24"/>
  <c r="AL9" i="24"/>
  <c r="AP9" i="24"/>
  <c r="AQ9" i="24"/>
  <c r="AR9" i="24"/>
  <c r="AS9" i="24"/>
  <c r="AT9" i="24"/>
  <c r="AU9" i="24"/>
  <c r="AV9" i="24"/>
  <c r="AW9" i="24"/>
  <c r="AX9" i="24"/>
  <c r="AY9" i="24"/>
  <c r="N10" i="24"/>
  <c r="O10" i="24"/>
  <c r="AJ10" i="24"/>
  <c r="AK10" i="24"/>
  <c r="AL10" i="24"/>
  <c r="AP10" i="24"/>
  <c r="AQ10" i="24"/>
  <c r="AR10" i="24"/>
  <c r="AS10" i="24"/>
  <c r="AT10" i="24"/>
  <c r="AU10" i="24"/>
  <c r="AV10" i="24"/>
  <c r="AW10" i="24"/>
  <c r="AX10" i="24"/>
  <c r="AY10" i="24"/>
  <c r="N11" i="24"/>
  <c r="O11" i="24"/>
  <c r="AJ11" i="24"/>
  <c r="AK11" i="24"/>
  <c r="AL11" i="24"/>
  <c r="AP11" i="24"/>
  <c r="AQ11" i="24"/>
  <c r="AR11" i="24"/>
  <c r="AS11" i="24"/>
  <c r="AT11" i="24"/>
  <c r="AU11" i="24"/>
  <c r="AV11" i="24"/>
  <c r="AW11" i="24"/>
  <c r="AX11" i="24"/>
  <c r="AY11" i="24"/>
  <c r="AX12" i="24"/>
  <c r="AY12" i="24"/>
  <c r="N13" i="24"/>
  <c r="O13" i="24"/>
  <c r="AJ13" i="24"/>
  <c r="AK13" i="24"/>
  <c r="AL13" i="24"/>
  <c r="AP13" i="24"/>
  <c r="AQ13" i="24"/>
  <c r="AR13" i="24"/>
  <c r="AS13" i="24"/>
  <c r="AT13" i="24"/>
  <c r="AU13" i="24"/>
  <c r="AV13" i="24"/>
  <c r="AW13" i="24"/>
  <c r="AX13" i="24"/>
  <c r="AY13" i="24"/>
  <c r="N14" i="24"/>
  <c r="O14" i="24"/>
  <c r="AJ14" i="24"/>
  <c r="AK14" i="24"/>
  <c r="AL14" i="24"/>
  <c r="AP14" i="24"/>
  <c r="AQ14" i="24"/>
  <c r="AR14" i="24"/>
  <c r="AS14" i="24"/>
  <c r="AT14" i="24"/>
  <c r="AU14" i="24"/>
  <c r="AV14" i="24"/>
  <c r="AW14" i="24"/>
  <c r="AX14" i="24"/>
  <c r="AY14" i="24"/>
  <c r="N15" i="24"/>
  <c r="O15" i="24"/>
  <c r="AJ15" i="24"/>
  <c r="AK15" i="24"/>
  <c r="AL15" i="24"/>
  <c r="AP15" i="24"/>
  <c r="AQ15" i="24"/>
  <c r="AR15" i="24"/>
  <c r="AS15" i="24"/>
  <c r="AT15" i="24"/>
  <c r="AU15" i="24"/>
  <c r="AV15" i="24"/>
  <c r="AW15" i="24"/>
  <c r="AX15" i="24"/>
  <c r="AY15" i="24"/>
  <c r="AX16" i="24"/>
  <c r="AY16" i="24"/>
  <c r="N17" i="24"/>
  <c r="O17" i="24"/>
  <c r="U17" i="24"/>
  <c r="V17" i="24"/>
  <c r="W17" i="24"/>
  <c r="AA17" i="24"/>
  <c r="AB17" i="24"/>
  <c r="AC17" i="24"/>
  <c r="AD17" i="24"/>
  <c r="AE17" i="24"/>
  <c r="AF17" i="24"/>
  <c r="AG17" i="24"/>
  <c r="AH17" i="24"/>
  <c r="N18" i="24"/>
  <c r="O18" i="24"/>
  <c r="U18" i="24"/>
  <c r="V18" i="24"/>
  <c r="W18" i="24"/>
  <c r="AA18" i="24"/>
  <c r="AB18" i="24"/>
  <c r="AC18" i="24"/>
  <c r="AD18" i="24"/>
  <c r="AE18" i="24"/>
  <c r="AF18" i="24"/>
  <c r="AG18" i="24"/>
  <c r="AH18" i="24"/>
  <c r="N19" i="24"/>
  <c r="O19" i="24"/>
  <c r="U19" i="24"/>
  <c r="V19" i="24"/>
  <c r="W19" i="24"/>
  <c r="AA19" i="24"/>
  <c r="AB19" i="24"/>
  <c r="AC19" i="24"/>
  <c r="AD19" i="24"/>
  <c r="AE19" i="24"/>
  <c r="AF19" i="24"/>
  <c r="AG19" i="24"/>
  <c r="AH19" i="24"/>
  <c r="AG20" i="24"/>
  <c r="AH20" i="24"/>
  <c r="N21" i="24"/>
  <c r="O21" i="24"/>
  <c r="U21" i="24"/>
  <c r="V21" i="24"/>
  <c r="W21" i="24"/>
  <c r="AA21" i="24"/>
  <c r="AB21" i="24"/>
  <c r="AC21" i="24"/>
  <c r="AD21" i="24"/>
  <c r="AE21" i="24"/>
  <c r="AF21" i="24"/>
  <c r="AG21" i="24"/>
  <c r="AH21" i="24"/>
  <c r="N22" i="24"/>
  <c r="O22" i="24"/>
  <c r="U22" i="24"/>
  <c r="V22" i="24"/>
  <c r="W22" i="24"/>
  <c r="AA22" i="24"/>
  <c r="AB22" i="24"/>
  <c r="AC22" i="24"/>
  <c r="AD22" i="24"/>
  <c r="AE22" i="24"/>
  <c r="AF22" i="24"/>
  <c r="AG22" i="24"/>
  <c r="AH22" i="24"/>
  <c r="N23" i="24"/>
  <c r="O23" i="24"/>
  <c r="U23" i="24"/>
  <c r="V23" i="24"/>
  <c r="W23" i="24"/>
  <c r="AA23" i="24"/>
  <c r="AB23" i="24"/>
  <c r="AC23" i="24"/>
  <c r="AD23" i="24"/>
  <c r="AE23" i="24"/>
  <c r="AF23" i="24"/>
  <c r="AG23" i="24"/>
  <c r="AH23" i="24"/>
  <c r="AG24" i="24"/>
  <c r="AH24" i="24"/>
  <c r="N25" i="24"/>
  <c r="O25" i="24"/>
  <c r="U25" i="24"/>
  <c r="V25" i="24"/>
  <c r="W25" i="24"/>
  <c r="AA25" i="24"/>
  <c r="AB25" i="24"/>
  <c r="AC25" i="24"/>
  <c r="AD25" i="24"/>
  <c r="AE25" i="24"/>
  <c r="AF25" i="24"/>
  <c r="AG25" i="24"/>
  <c r="AH25" i="24"/>
  <c r="N26" i="24"/>
  <c r="O26" i="24"/>
  <c r="U26" i="24"/>
  <c r="V26" i="24"/>
  <c r="W26" i="24"/>
  <c r="AA26" i="24"/>
  <c r="AB26" i="24"/>
  <c r="AC26" i="24"/>
  <c r="AD26" i="24"/>
  <c r="AE26" i="24"/>
  <c r="AF26" i="24"/>
  <c r="AG26" i="24"/>
  <c r="AH26" i="24"/>
  <c r="N27" i="24"/>
  <c r="O27" i="24"/>
  <c r="U27" i="24"/>
  <c r="V27" i="24"/>
  <c r="W27" i="24"/>
  <c r="AA27" i="24"/>
  <c r="AB27" i="24"/>
  <c r="AC27" i="24"/>
  <c r="AD27" i="24"/>
  <c r="AE27" i="24"/>
  <c r="AF27" i="24"/>
  <c r="AG27" i="24"/>
  <c r="AH27" i="24"/>
  <c r="AG28" i="24"/>
  <c r="AH28" i="24"/>
  <c r="N29" i="24"/>
  <c r="O29" i="24"/>
  <c r="N30" i="24"/>
  <c r="O30" i="24"/>
  <c r="N31" i="24"/>
  <c r="O31" i="24"/>
  <c r="N32" i="24"/>
  <c r="O32" i="24"/>
  <c r="N33" i="24"/>
  <c r="O33" i="24"/>
  <c r="N34" i="24"/>
  <c r="O34" i="24"/>
</calcChain>
</file>

<file path=xl/sharedStrings.xml><?xml version="1.0" encoding="utf-8"?>
<sst xmlns="http://schemas.openxmlformats.org/spreadsheetml/2006/main" count="444" uniqueCount="65">
  <si>
    <t>Total</t>
  </si>
  <si>
    <t>Call/</t>
  </si>
  <si>
    <t>Opt</t>
  </si>
  <si>
    <t>Option</t>
  </si>
  <si>
    <t>Monthly</t>
  </si>
  <si>
    <t>Stike</t>
  </si>
  <si>
    <t>Mid</t>
  </si>
  <si>
    <t>Premium</t>
  </si>
  <si>
    <t>Counterparty</t>
  </si>
  <si>
    <t>Deal Num</t>
  </si>
  <si>
    <t>Pub Code</t>
  </si>
  <si>
    <t>Put</t>
  </si>
  <si>
    <t>Type</t>
  </si>
  <si>
    <t>Period</t>
  </si>
  <si>
    <t>Expiry</t>
  </si>
  <si>
    <t>Option Qty</t>
  </si>
  <si>
    <t>Delta</t>
  </si>
  <si>
    <t>Price</t>
  </si>
  <si>
    <t>Vol</t>
  </si>
  <si>
    <t>Value</t>
  </si>
  <si>
    <t>MICHAELPETCOR</t>
  </si>
  <si>
    <t>EQ7378.1</t>
  </si>
  <si>
    <t>IF-HPL/SHPCHAN</t>
  </si>
  <si>
    <t>C</t>
  </si>
  <si>
    <t>EUR</t>
  </si>
  <si>
    <t>EQ7378.2</t>
  </si>
  <si>
    <t>P</t>
  </si>
  <si>
    <t>EQ7378.3</t>
  </si>
  <si>
    <t>EQ7378.4</t>
  </si>
  <si>
    <t>ER5647.1</t>
  </si>
  <si>
    <t>ER5647.2</t>
  </si>
  <si>
    <t>ER5647.3</t>
  </si>
  <si>
    <t>ER5647.4</t>
  </si>
  <si>
    <t>ER5647.5</t>
  </si>
  <si>
    <t>ER5647.6</t>
  </si>
  <si>
    <t>EX6175.1</t>
  </si>
  <si>
    <t>EX6175.2</t>
  </si>
  <si>
    <t>EX6175.3</t>
  </si>
  <si>
    <t>EX6175.4</t>
  </si>
  <si>
    <t>Discount</t>
  </si>
  <si>
    <t>Factor</t>
  </si>
  <si>
    <t>DTE</t>
  </si>
  <si>
    <t>TIME</t>
  </si>
  <si>
    <t>VOLATILITY</t>
  </si>
  <si>
    <t>SP</t>
  </si>
  <si>
    <t>Pf</t>
  </si>
  <si>
    <t>R</t>
  </si>
  <si>
    <t>d1</t>
  </si>
  <si>
    <t>Norm(d1)</t>
  </si>
  <si>
    <t>d2</t>
  </si>
  <si>
    <t>Norm(d2)</t>
  </si>
  <si>
    <t>N(d1)</t>
  </si>
  <si>
    <t>N(d2)</t>
  </si>
  <si>
    <t>1-N(d1)</t>
  </si>
  <si>
    <t>1-N(d2)</t>
  </si>
  <si>
    <t>Call</t>
  </si>
  <si>
    <t>Cash</t>
  </si>
  <si>
    <t>Flows</t>
  </si>
  <si>
    <t>EX6175</t>
  </si>
  <si>
    <t>Collartion</t>
  </si>
  <si>
    <t>2.40 C / 2.10 P</t>
  </si>
  <si>
    <t>CALCULATIONS</t>
  </si>
  <si>
    <t>CALLS</t>
  </si>
  <si>
    <t>PUTS</t>
  </si>
  <si>
    <t>Discounted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</si>
</sst>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0.000"/>
    <numFmt numFmtId="165" formatCode="0.000%"/>
    <numFmt numFmtId="166" formatCode="&quot;$&quot;#,##0"/>
    <numFmt numFmtId="167" formatCode="0.0"/>
    <numFmt numFmtId="169" formatCode="_(&quot;$&quot;* #,##0.0000_);_(&quot;$&quot;* \(#,##0.0000\);_(&quot;$&quot;* &quot;-&quot;????_);_(@_)"/>
    <numFmt numFmtId="170" formatCode="0.0000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b/>
      <u/>
      <sz val="14"/>
      <color indexed="9"/>
      <name val="Times New Roman"/>
      <family val="1"/>
    </font>
    <font>
      <b/>
      <sz val="10"/>
      <color indexed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15" fontId="2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6" fontId="2" fillId="0" borderId="0" xfId="1" applyNumberFormat="1" applyFont="1" applyAlignment="1">
      <alignment vertical="top" wrapText="1"/>
    </xf>
    <xf numFmtId="44" fontId="2" fillId="0" borderId="0" xfId="1" applyFont="1" applyAlignment="1">
      <alignment vertical="top" wrapText="1"/>
    </xf>
    <xf numFmtId="37" fontId="2" fillId="0" borderId="0" xfId="1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165" fontId="3" fillId="2" borderId="1" xfId="1" applyNumberFormat="1" applyFont="1" applyFill="1" applyBorder="1" applyAlignment="1">
      <alignment horizontal="center" vertical="top"/>
    </xf>
    <xf numFmtId="166" fontId="3" fillId="2" borderId="2" xfId="1" applyNumberFormat="1" applyFont="1" applyFill="1" applyBorder="1" applyAlignment="1">
      <alignment horizontal="center" vertical="top"/>
    </xf>
    <xf numFmtId="166" fontId="3" fillId="2" borderId="3" xfId="1" applyNumberFormat="1" applyFont="1" applyFill="1" applyBorder="1" applyAlignment="1">
      <alignment horizontal="center" vertical="top" wrapText="1"/>
    </xf>
    <xf numFmtId="44" fontId="3" fillId="3" borderId="4" xfId="1" applyFont="1" applyFill="1" applyBorder="1" applyAlignment="1">
      <alignment horizontal="center" vertical="top"/>
    </xf>
    <xf numFmtId="164" fontId="3" fillId="3" borderId="4" xfId="1" applyNumberFormat="1" applyFont="1" applyFill="1" applyBorder="1" applyAlignment="1">
      <alignment horizontal="center" vertical="top"/>
    </xf>
    <xf numFmtId="165" fontId="3" fillId="3" borderId="5" xfId="1" applyNumberFormat="1" applyFont="1" applyFill="1" applyBorder="1" applyAlignment="1">
      <alignment horizontal="center" vertical="top"/>
    </xf>
    <xf numFmtId="166" fontId="3" fillId="3" borderId="5" xfId="1" applyNumberFormat="1" applyFont="1" applyFill="1" applyBorder="1" applyAlignment="1">
      <alignment horizontal="center" vertical="top"/>
    </xf>
    <xf numFmtId="166" fontId="3" fillId="0" borderId="0" xfId="1" applyNumberFormat="1" applyFont="1" applyFill="1" applyBorder="1" applyAlignment="1">
      <alignment horizontal="center" vertical="top"/>
    </xf>
    <xf numFmtId="44" fontId="2" fillId="0" borderId="0" xfId="1" applyFont="1" applyFill="1" applyBorder="1" applyAlignment="1">
      <alignment vertical="top" wrapText="1"/>
    </xf>
    <xf numFmtId="37" fontId="2" fillId="0" borderId="0" xfId="1" applyNumberFormat="1" applyFont="1" applyFill="1" applyBorder="1" applyAlignment="1">
      <alignment vertical="top" wrapText="1"/>
    </xf>
    <xf numFmtId="44" fontId="3" fillId="3" borderId="6" xfId="1" applyFont="1" applyFill="1" applyBorder="1" applyAlignment="1">
      <alignment horizontal="center" vertical="top"/>
    </xf>
    <xf numFmtId="164" fontId="3" fillId="3" borderId="6" xfId="1" applyNumberFormat="1" applyFont="1" applyFill="1" applyBorder="1" applyAlignment="1">
      <alignment horizontal="center" vertical="top"/>
    </xf>
    <xf numFmtId="165" fontId="3" fillId="3" borderId="6" xfId="1" applyNumberFormat="1" applyFont="1" applyFill="1" applyBorder="1" applyAlignment="1">
      <alignment horizontal="center" vertical="top"/>
    </xf>
    <xf numFmtId="166" fontId="3" fillId="3" borderId="6" xfId="1" applyNumberFormat="1" applyFont="1" applyFill="1" applyBorder="1" applyAlignment="1">
      <alignment horizontal="center" vertical="top"/>
    </xf>
    <xf numFmtId="44" fontId="3" fillId="0" borderId="0" xfId="1" applyFont="1" applyFill="1" applyBorder="1" applyAlignment="1">
      <alignment horizontal="center" vertical="top" wrapText="1"/>
    </xf>
    <xf numFmtId="37" fontId="3" fillId="0" borderId="0" xfId="1" applyNumberFormat="1" applyFont="1" applyFill="1" applyBorder="1" applyAlignment="1">
      <alignment horizontal="center" vertical="top" wrapText="1"/>
    </xf>
    <xf numFmtId="0" fontId="4" fillId="4" borderId="0" xfId="0" applyFont="1" applyFill="1" applyAlignment="1">
      <alignment vertical="top" wrapText="1"/>
    </xf>
    <xf numFmtId="0" fontId="5" fillId="0" borderId="0" xfId="0" applyFont="1" applyBorder="1"/>
    <xf numFmtId="14" fontId="5" fillId="0" borderId="0" xfId="0" applyNumberFormat="1" applyFont="1" applyBorder="1"/>
    <xf numFmtId="3" fontId="5" fillId="0" borderId="0" xfId="0" applyNumberFormat="1" applyFont="1" applyBorder="1"/>
    <xf numFmtId="164" fontId="5" fillId="0" borderId="0" xfId="0" applyNumberFormat="1" applyFont="1" applyBorder="1"/>
    <xf numFmtId="167" fontId="5" fillId="0" borderId="0" xfId="0" applyNumberFormat="1" applyFont="1" applyBorder="1"/>
    <xf numFmtId="0" fontId="4" fillId="4" borderId="0" xfId="0" applyFont="1" applyFill="1" applyBorder="1" applyAlignment="1">
      <alignment vertical="top" wrapText="1"/>
    </xf>
    <xf numFmtId="2" fontId="2" fillId="0" borderId="0" xfId="0" applyNumberFormat="1" applyFont="1"/>
    <xf numFmtId="0" fontId="2" fillId="0" borderId="0" xfId="0" applyFont="1" applyBorder="1"/>
    <xf numFmtId="14" fontId="2" fillId="0" borderId="0" xfId="0" applyNumberFormat="1" applyFont="1" applyBorder="1"/>
    <xf numFmtId="3" fontId="2" fillId="0" borderId="0" xfId="0" applyNumberFormat="1" applyFont="1" applyBorder="1"/>
    <xf numFmtId="164" fontId="2" fillId="0" borderId="0" xfId="0" applyNumberFormat="1" applyFont="1" applyBorder="1"/>
    <xf numFmtId="167" fontId="2" fillId="0" borderId="0" xfId="0" applyNumberFormat="1" applyFont="1" applyBorder="1"/>
    <xf numFmtId="0" fontId="2" fillId="0" borderId="0" xfId="0" applyNumberFormat="1" applyFont="1" applyBorder="1"/>
    <xf numFmtId="164" fontId="3" fillId="3" borderId="5" xfId="1" applyNumberFormat="1" applyFont="1" applyFill="1" applyBorder="1" applyAlignment="1">
      <alignment horizontal="center" vertical="top"/>
    </xf>
    <xf numFmtId="164" fontId="2" fillId="0" borderId="7" xfId="0" applyNumberFormat="1" applyFont="1" applyBorder="1"/>
    <xf numFmtId="164" fontId="2" fillId="0" borderId="8" xfId="0" applyNumberFormat="1" applyFont="1" applyBorder="1"/>
    <xf numFmtId="10" fontId="2" fillId="0" borderId="0" xfId="2" applyNumberFormat="1" applyFont="1" applyBorder="1"/>
    <xf numFmtId="169" fontId="0" fillId="0" borderId="0" xfId="0" applyNumberFormat="1" applyAlignment="1">
      <alignment horizontal="center"/>
    </xf>
    <xf numFmtId="170" fontId="2" fillId="0" borderId="0" xfId="1" applyNumberFormat="1" applyFont="1" applyAlignment="1">
      <alignment vertical="top" wrapText="1"/>
    </xf>
    <xf numFmtId="0" fontId="3" fillId="4" borderId="0" xfId="0" applyFont="1" applyFill="1" applyAlignment="1">
      <alignment vertical="top" wrapText="1"/>
    </xf>
    <xf numFmtId="170" fontId="2" fillId="0" borderId="0" xfId="0" applyNumberFormat="1" applyFont="1" applyBorder="1"/>
    <xf numFmtId="0" fontId="5" fillId="0" borderId="0" xfId="0" applyFont="1" applyBorder="1" applyAlignment="1">
      <alignment vertical="top" wrapText="1"/>
    </xf>
    <xf numFmtId="170" fontId="2" fillId="5" borderId="0" xfId="1" applyNumberFormat="1" applyFont="1" applyFill="1" applyAlignment="1">
      <alignment vertical="top" wrapText="1"/>
    </xf>
    <xf numFmtId="170" fontId="2" fillId="5" borderId="0" xfId="0" applyNumberFormat="1" applyFont="1" applyFill="1" applyAlignment="1">
      <alignment vertical="top" wrapText="1"/>
    </xf>
    <xf numFmtId="170" fontId="2" fillId="5" borderId="0" xfId="0" applyNumberFormat="1" applyFont="1" applyFill="1" applyBorder="1" applyAlignment="1">
      <alignment vertical="top" wrapText="1"/>
    </xf>
    <xf numFmtId="170" fontId="2" fillId="5" borderId="0" xfId="0" applyNumberFormat="1" applyFont="1" applyFill="1" applyBorder="1"/>
    <xf numFmtId="166" fontId="3" fillId="2" borderId="0" xfId="1" applyNumberFormat="1" applyFont="1" applyFill="1" applyBorder="1" applyAlignment="1">
      <alignment horizontal="center" vertical="top" wrapText="1"/>
    </xf>
    <xf numFmtId="14" fontId="2" fillId="0" borderId="0" xfId="0" applyNumberFormat="1" applyFont="1"/>
    <xf numFmtId="170" fontId="2" fillId="0" borderId="0" xfId="1" applyNumberFormat="1" applyFont="1" applyFill="1" applyAlignment="1">
      <alignment vertical="top" wrapText="1"/>
    </xf>
    <xf numFmtId="170" fontId="2" fillId="0" borderId="0" xfId="0" applyNumberFormat="1" applyFont="1" applyFill="1" applyAlignment="1">
      <alignment vertical="top" wrapText="1"/>
    </xf>
    <xf numFmtId="170" fontId="2" fillId="0" borderId="0" xfId="0" applyNumberFormat="1" applyFont="1" applyFill="1" applyBorder="1" applyAlignment="1">
      <alignment vertical="top" wrapText="1"/>
    </xf>
    <xf numFmtId="170" fontId="2" fillId="0" borderId="0" xfId="0" applyNumberFormat="1" applyFont="1" applyFill="1" applyBorder="1"/>
    <xf numFmtId="170" fontId="6" fillId="6" borderId="0" xfId="0" applyNumberFormat="1" applyFont="1" applyFill="1" applyBorder="1"/>
    <xf numFmtId="44" fontId="2" fillId="0" borderId="0" xfId="1" applyNumberFormat="1" applyFont="1" applyAlignment="1">
      <alignment vertical="top" wrapText="1"/>
    </xf>
    <xf numFmtId="166" fontId="3" fillId="3" borderId="0" xfId="1" applyNumberFormat="1" applyFont="1" applyFill="1" applyBorder="1" applyAlignment="1">
      <alignment horizontal="center" vertical="top"/>
    </xf>
    <xf numFmtId="164" fontId="2" fillId="0" borderId="0" xfId="0" applyNumberFormat="1" applyFont="1" applyAlignment="1">
      <alignment horizontal="right"/>
    </xf>
    <xf numFmtId="3" fontId="2" fillId="0" borderId="0" xfId="0" quotePrefix="1" applyNumberFormat="1" applyFont="1" applyAlignment="1">
      <alignment horizontal="right"/>
    </xf>
    <xf numFmtId="166" fontId="3" fillId="0" borderId="0" xfId="1" applyNumberFormat="1" applyFont="1" applyFill="1" applyBorder="1" applyAlignment="1">
      <alignment horizontal="center" vertical="top" wrapText="1"/>
    </xf>
    <xf numFmtId="166" fontId="7" fillId="6" borderId="0" xfId="1" applyNumberFormat="1" applyFont="1" applyFill="1" applyBorder="1" applyAlignment="1">
      <alignment horizontal="left" vertical="top"/>
    </xf>
    <xf numFmtId="44" fontId="2" fillId="6" borderId="0" xfId="1" applyFont="1" applyFill="1" applyAlignment="1">
      <alignment vertical="top" wrapText="1"/>
    </xf>
    <xf numFmtId="37" fontId="2" fillId="6" borderId="0" xfId="1" applyNumberFormat="1" applyFont="1" applyFill="1" applyAlignment="1">
      <alignment vertical="top" wrapText="1"/>
    </xf>
    <xf numFmtId="166" fontId="3" fillId="6" borderId="0" xfId="1" applyNumberFormat="1" applyFont="1" applyFill="1" applyBorder="1" applyAlignment="1">
      <alignment horizontal="center" vertical="top"/>
    </xf>
    <xf numFmtId="44" fontId="2" fillId="6" borderId="0" xfId="1" applyNumberFormat="1" applyFont="1" applyFill="1" applyAlignment="1">
      <alignment vertical="top" wrapText="1"/>
    </xf>
    <xf numFmtId="44" fontId="2" fillId="6" borderId="0" xfId="1" applyFont="1" applyFill="1" applyBorder="1" applyAlignment="1">
      <alignment vertical="top" wrapText="1"/>
    </xf>
    <xf numFmtId="37" fontId="2" fillId="6" borderId="0" xfId="1" applyNumberFormat="1" applyFont="1" applyFill="1" applyBorder="1" applyAlignment="1">
      <alignment vertical="top" wrapText="1"/>
    </xf>
    <xf numFmtId="0" fontId="8" fillId="6" borderId="0" xfId="0" applyFont="1" applyFill="1" applyAlignment="1">
      <alignment vertical="top" wrapText="1"/>
    </xf>
    <xf numFmtId="166" fontId="8" fillId="6" borderId="0" xfId="1" applyNumberFormat="1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top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171"/>
  <sheetViews>
    <sheetView tabSelected="1" workbookViewId="0">
      <pane ySplit="4" topLeftCell="A5" activePane="bottomLeft" state="frozenSplit"/>
      <selection pane="bottomLeft" activeCell="G8" sqref="G8"/>
    </sheetView>
  </sheetViews>
  <sheetFormatPr defaultColWidth="38.5546875" defaultRowHeight="13.2" x14ac:dyDescent="0.25"/>
  <cols>
    <col min="1" max="1" width="20.88671875" style="1" customWidth="1"/>
    <col min="2" max="2" width="12.6640625" style="1" customWidth="1"/>
    <col min="3" max="3" width="18.6640625" style="1" customWidth="1"/>
    <col min="4" max="4" width="8.44140625" style="2" bestFit="1" customWidth="1"/>
    <col min="5" max="5" width="6.6640625" style="1" customWidth="1"/>
    <col min="6" max="6" width="10.6640625" style="2" customWidth="1"/>
    <col min="7" max="7" width="14.6640625" style="2" customWidth="1"/>
    <col min="8" max="8" width="12.6640625" style="3" customWidth="1"/>
    <col min="9" max="9" width="11.44140625" style="4" bestFit="1" customWidth="1"/>
    <col min="10" max="10" width="8.6640625" style="39" customWidth="1"/>
    <col min="11" max="11" width="8.6640625" style="5" customWidth="1"/>
    <col min="12" max="12" width="12.6640625" style="6" customWidth="1"/>
    <col min="13" max="13" width="12.6640625" style="7" customWidth="1"/>
    <col min="14" max="14" width="21.88671875" style="8" customWidth="1"/>
    <col min="15" max="15" width="16.6640625" style="8" customWidth="1"/>
    <col min="16" max="16" width="6.109375" style="8" customWidth="1"/>
    <col min="17" max="17" width="5.88671875" style="8" customWidth="1"/>
    <col min="18" max="18" width="7.109375" style="8" customWidth="1"/>
    <col min="19" max="19" width="4.33203125" style="68" customWidth="1"/>
    <col min="20" max="20" width="7" style="8" bestFit="1" customWidth="1"/>
    <col min="21" max="21" width="7.33203125" style="8" customWidth="1"/>
    <col min="22" max="22" width="6.33203125" style="9" customWidth="1"/>
    <col min="23" max="23" width="11.88671875" style="10" bestFit="1" customWidth="1"/>
    <col min="24" max="27" width="5.6640625" style="11" bestFit="1" customWidth="1"/>
    <col min="28" max="28" width="8.44140625" style="11" bestFit="1" customWidth="1"/>
    <col min="29" max="29" width="6.33203125" style="11" bestFit="1" customWidth="1"/>
    <col min="30" max="30" width="8.44140625" style="11" bestFit="1" customWidth="1"/>
    <col min="31" max="32" width="5.6640625" style="11" bestFit="1" customWidth="1"/>
    <col min="33" max="33" width="8.33203125" style="11" customWidth="1"/>
    <col min="34" max="34" width="10.44140625" style="11" bestFit="1" customWidth="1"/>
    <col min="35" max="35" width="5.5546875" style="11" bestFit="1" customWidth="1"/>
    <col min="36" max="36" width="9.6640625" style="11" bestFit="1" customWidth="1"/>
    <col min="37" max="42" width="5.6640625" style="11" bestFit="1" customWidth="1"/>
    <col min="43" max="43" width="8.44140625" style="11" bestFit="1" customWidth="1"/>
    <col min="44" max="44" width="5.6640625" style="11" bestFit="1" customWidth="1"/>
    <col min="45" max="45" width="8.44140625" style="11" bestFit="1" customWidth="1"/>
    <col min="46" max="46" width="5.6640625" style="11" bestFit="1" customWidth="1"/>
    <col min="47" max="47" width="6.88671875" style="11" bestFit="1" customWidth="1"/>
    <col min="48" max="48" width="5.6640625" style="11" bestFit="1" customWidth="1"/>
    <col min="49" max="49" width="6.88671875" style="11" bestFit="1" customWidth="1"/>
    <col min="50" max="50" width="8" style="11" customWidth="1"/>
    <col min="51" max="51" width="10.44140625" style="11" bestFit="1" customWidth="1"/>
    <col min="52" max="55" width="18.6640625" style="11" customWidth="1"/>
    <col min="56" max="56" width="12.5546875" style="11" customWidth="1"/>
    <col min="57" max="82" width="18.6640625" style="11" customWidth="1"/>
    <col min="83" max="84" width="12.5546875" style="11" customWidth="1"/>
    <col min="85" max="104" width="38.5546875" style="11" customWidth="1"/>
    <col min="105" max="16384" width="38.5546875" style="10"/>
  </cols>
  <sheetData>
    <row r="1" spans="1:104" ht="13.8" thickBot="1" x14ac:dyDescent="0.3">
      <c r="A1" s="56">
        <v>36543</v>
      </c>
      <c r="J1" s="4"/>
      <c r="T1" s="68"/>
      <c r="U1" s="68"/>
      <c r="V1" s="69"/>
    </row>
    <row r="2" spans="1:104" ht="18" thickBot="1" x14ac:dyDescent="0.3">
      <c r="J2" s="43"/>
      <c r="K2" s="12" t="s">
        <v>0</v>
      </c>
      <c r="L2" s="13">
        <f>SUM(L5:L65536)</f>
        <v>-62612.67950000002</v>
      </c>
      <c r="M2" s="13"/>
      <c r="N2" s="14">
        <f>SUM(N5:N65536)</f>
        <v>70837.117208052543</v>
      </c>
      <c r="O2" s="55">
        <f>SUM(O5:O65536)</f>
        <v>65790</v>
      </c>
      <c r="P2" s="55"/>
      <c r="Q2" s="66"/>
      <c r="R2" s="66"/>
      <c r="S2" s="67" t="s">
        <v>61</v>
      </c>
      <c r="T2" s="68"/>
      <c r="U2" s="69"/>
      <c r="V2" s="69"/>
    </row>
    <row r="3" spans="1:104" x14ac:dyDescent="0.25">
      <c r="A3" s="15"/>
      <c r="B3" s="15"/>
      <c r="C3" s="15"/>
      <c r="D3" s="15" t="s">
        <v>1</v>
      </c>
      <c r="E3" s="15" t="s">
        <v>2</v>
      </c>
      <c r="F3" s="15"/>
      <c r="G3" s="15" t="s">
        <v>3</v>
      </c>
      <c r="H3" s="15" t="s">
        <v>4</v>
      </c>
      <c r="I3" s="16" t="s">
        <v>5</v>
      </c>
      <c r="J3" s="42" t="s">
        <v>39</v>
      </c>
      <c r="K3" s="17" t="s">
        <v>6</v>
      </c>
      <c r="L3" s="18" t="s">
        <v>6</v>
      </c>
      <c r="M3" s="18" t="s">
        <v>7</v>
      </c>
      <c r="N3" s="18" t="s">
        <v>56</v>
      </c>
      <c r="O3" s="63"/>
      <c r="P3" s="63"/>
      <c r="Q3" s="19"/>
      <c r="R3" s="19"/>
      <c r="S3" s="70"/>
      <c r="T3" s="70"/>
      <c r="U3" s="72"/>
      <c r="V3" s="73"/>
      <c r="AE3" s="50" t="s">
        <v>16</v>
      </c>
      <c r="AH3" s="76" t="s">
        <v>64</v>
      </c>
      <c r="AT3" s="50" t="s">
        <v>16</v>
      </c>
      <c r="AY3" s="76" t="s">
        <v>64</v>
      </c>
    </row>
    <row r="4" spans="1:104" s="28" customFormat="1" ht="12.75" customHeight="1" x14ac:dyDescent="0.25">
      <c r="A4" s="22" t="s">
        <v>8</v>
      </c>
      <c r="B4" s="22" t="s">
        <v>9</v>
      </c>
      <c r="C4" s="22" t="s">
        <v>10</v>
      </c>
      <c r="D4" s="22" t="s">
        <v>11</v>
      </c>
      <c r="E4" s="22" t="s">
        <v>12</v>
      </c>
      <c r="F4" s="22" t="s">
        <v>13</v>
      </c>
      <c r="G4" s="22" t="s">
        <v>14</v>
      </c>
      <c r="H4" s="22" t="s">
        <v>15</v>
      </c>
      <c r="I4" s="23" t="s">
        <v>17</v>
      </c>
      <c r="J4" s="23" t="s">
        <v>40</v>
      </c>
      <c r="K4" s="24" t="s">
        <v>18</v>
      </c>
      <c r="L4" s="25" t="s">
        <v>19</v>
      </c>
      <c r="M4" s="25" t="s">
        <v>19</v>
      </c>
      <c r="N4" s="25" t="s">
        <v>57</v>
      </c>
      <c r="O4" s="63"/>
      <c r="P4" s="63"/>
      <c r="Q4" s="19"/>
      <c r="R4" s="19"/>
      <c r="S4" s="70"/>
      <c r="T4" s="75" t="s">
        <v>62</v>
      </c>
      <c r="U4" s="26" t="s">
        <v>41</v>
      </c>
      <c r="V4" s="27" t="s">
        <v>42</v>
      </c>
      <c r="W4" s="48" t="s">
        <v>43</v>
      </c>
      <c r="X4" s="29" t="s">
        <v>44</v>
      </c>
      <c r="Y4" s="29" t="s">
        <v>45</v>
      </c>
      <c r="Z4" s="29" t="s">
        <v>46</v>
      </c>
      <c r="AA4" s="29" t="s">
        <v>47</v>
      </c>
      <c r="AB4" s="30" t="s">
        <v>48</v>
      </c>
      <c r="AC4" s="30" t="s">
        <v>49</v>
      </c>
      <c r="AD4" s="30" t="s">
        <v>50</v>
      </c>
      <c r="AE4" s="31" t="s">
        <v>51</v>
      </c>
      <c r="AF4" s="32" t="s">
        <v>52</v>
      </c>
      <c r="AG4" s="32" t="s">
        <v>19</v>
      </c>
      <c r="AH4" s="77" t="s">
        <v>19</v>
      </c>
      <c r="AI4" s="74" t="s">
        <v>63</v>
      </c>
      <c r="AJ4" s="26" t="s">
        <v>41</v>
      </c>
      <c r="AK4" s="27" t="s">
        <v>42</v>
      </c>
      <c r="AL4" s="48" t="s">
        <v>43</v>
      </c>
      <c r="AM4" s="29" t="s">
        <v>44</v>
      </c>
      <c r="AN4" s="29" t="s">
        <v>45</v>
      </c>
      <c r="AO4" s="29" t="s">
        <v>46</v>
      </c>
      <c r="AP4" s="29" t="s">
        <v>47</v>
      </c>
      <c r="AQ4" s="30" t="s">
        <v>48</v>
      </c>
      <c r="AR4" s="30" t="s">
        <v>49</v>
      </c>
      <c r="AS4" s="30" t="s">
        <v>50</v>
      </c>
      <c r="AT4" s="31" t="s">
        <v>51</v>
      </c>
      <c r="AU4" s="31" t="s">
        <v>53</v>
      </c>
      <c r="AV4" s="32" t="s">
        <v>52</v>
      </c>
      <c r="AW4" s="32" t="s">
        <v>54</v>
      </c>
      <c r="AX4" s="32" t="s">
        <v>19</v>
      </c>
      <c r="AY4" s="77" t="s">
        <v>19</v>
      </c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4"/>
      <c r="CX4" s="34"/>
      <c r="CY4" s="34"/>
      <c r="CZ4" s="34"/>
    </row>
    <row r="5" spans="1:104" x14ac:dyDescent="0.25">
      <c r="A5" s="35" t="s">
        <v>20</v>
      </c>
      <c r="B5" s="35" t="s">
        <v>27</v>
      </c>
      <c r="C5" s="35" t="s">
        <v>22</v>
      </c>
      <c r="D5" s="2" t="s">
        <v>23</v>
      </c>
      <c r="E5" s="35" t="s">
        <v>24</v>
      </c>
      <c r="F5" s="2">
        <v>36557</v>
      </c>
      <c r="G5" s="2">
        <v>36552</v>
      </c>
      <c r="H5" s="3">
        <v>-300000</v>
      </c>
      <c r="I5" s="4">
        <v>2.3800001000000002</v>
      </c>
      <c r="J5" s="45">
        <v>0.99778950199084449</v>
      </c>
      <c r="K5" s="5">
        <v>0.55000000000000004</v>
      </c>
      <c r="L5" s="6">
        <v>-25419.3845</v>
      </c>
      <c r="M5" s="46">
        <v>0.1457</v>
      </c>
      <c r="N5" s="8">
        <f>AG5*H5</f>
        <v>-26733.92985604468</v>
      </c>
      <c r="O5" s="8">
        <f>M5*H5</f>
        <v>-43710</v>
      </c>
      <c r="T5" s="8" t="s">
        <v>55</v>
      </c>
      <c r="U5" s="51">
        <f>$G5-$A$1+1</f>
        <v>10</v>
      </c>
      <c r="V5" s="47">
        <f>U5/365.25</f>
        <v>2.7378507871321012E-2</v>
      </c>
      <c r="W5" s="52">
        <f>K5</f>
        <v>0.55000000000000004</v>
      </c>
      <c r="X5" s="53">
        <v>2.38</v>
      </c>
      <c r="Y5" s="54">
        <v>2.3855</v>
      </c>
      <c r="Z5" s="54">
        <v>5.86</v>
      </c>
      <c r="AA5" s="49">
        <f>(LN(Y5/X5)+0.5*W5^2*V5)/(W5*SQRT(V5))</f>
        <v>7.0866689818823492E-2</v>
      </c>
      <c r="AB5" s="49">
        <f>NORMSDIST(ABS(AA5))</f>
        <v>0.52824814258359254</v>
      </c>
      <c r="AC5" s="49">
        <f>AA5-W5*SQRT(V5)</f>
        <v>-2.0138796999689859E-2</v>
      </c>
      <c r="AD5" s="49">
        <f>NORMSDIST(ABS(AC5))</f>
        <v>0.50803371490049576</v>
      </c>
      <c r="AE5" s="49">
        <f>IF(AA5&lt;0, (1-AB5),AB5)</f>
        <v>0.52824814258359254</v>
      </c>
      <c r="AF5" s="49">
        <f>IF(AC5&lt;0, (1-AD5),AD5)</f>
        <v>0.49196628509950424</v>
      </c>
      <c r="AG5" s="49">
        <f>EXP(-Z5*V5/100)*(Y5*AE5 -X5*AF5)</f>
        <v>8.9113099520148939E-2</v>
      </c>
      <c r="AH5" s="41">
        <f>AG5*J5</f>
        <v>8.8916115191069969E-2</v>
      </c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</row>
    <row r="6" spans="1:104" x14ac:dyDescent="0.25">
      <c r="A6" s="35" t="s">
        <v>20</v>
      </c>
      <c r="B6" s="35" t="s">
        <v>27</v>
      </c>
      <c r="C6" s="35" t="s">
        <v>22</v>
      </c>
      <c r="D6" s="2" t="s">
        <v>23</v>
      </c>
      <c r="E6" s="35" t="s">
        <v>24</v>
      </c>
      <c r="F6" s="2">
        <v>36586</v>
      </c>
      <c r="G6" s="2">
        <v>36581</v>
      </c>
      <c r="H6" s="3">
        <v>-300000</v>
      </c>
      <c r="I6" s="4">
        <v>2.3800001000000002</v>
      </c>
      <c r="J6" s="45">
        <v>0.993075526745679</v>
      </c>
      <c r="K6" s="5">
        <v>0.47</v>
      </c>
      <c r="L6" s="6">
        <v>-47516.553899999999</v>
      </c>
      <c r="M6" s="46">
        <v>0.1457</v>
      </c>
      <c r="N6" s="8">
        <f>AG6*H6</f>
        <v>-48063.564147576413</v>
      </c>
      <c r="O6" s="8">
        <f>M6*H6</f>
        <v>-43710</v>
      </c>
      <c r="T6" s="8" t="s">
        <v>55</v>
      </c>
      <c r="U6" s="51">
        <f>$G6-$A$1+1</f>
        <v>39</v>
      </c>
      <c r="V6" s="47">
        <f>U6/365.25</f>
        <v>0.10677618069815195</v>
      </c>
      <c r="W6" s="52">
        <f>K6</f>
        <v>0.47</v>
      </c>
      <c r="X6" s="53">
        <v>2.38</v>
      </c>
      <c r="Y6" s="54">
        <v>2.4085000000000001</v>
      </c>
      <c r="Z6" s="54">
        <v>5.99</v>
      </c>
      <c r="AA6" s="49">
        <f>(LN(Y6/X6)+0.5*W6^2*V6)/(W6*SQRT(V6))</f>
        <v>0.15429787411642662</v>
      </c>
      <c r="AB6" s="49">
        <f>NORMSDIST(ABS(AA6))</f>
        <v>0.56131257865759787</v>
      </c>
      <c r="AC6" s="49">
        <f>AA6-W6*SQRT(V6)</f>
        <v>7.1773765268412504E-4</v>
      </c>
      <c r="AD6" s="49">
        <f>NORMSDIST(ABS(AC6))</f>
        <v>0.50028633747766849</v>
      </c>
      <c r="AE6" s="49">
        <f>IF(AA6&lt;0, (1-AB6),AB6)</f>
        <v>0.56131257865759787</v>
      </c>
      <c r="AF6" s="49">
        <f>IF(AC6&lt;0, (1-AD6),AD6)</f>
        <v>0.50028633747766849</v>
      </c>
      <c r="AG6" s="49">
        <f>EXP(-Z6*V6/100)*(Y6*AE6 -X6*AF6)</f>
        <v>0.16021188049192137</v>
      </c>
      <c r="AH6" s="41">
        <f>AG6*J6</f>
        <v>0.15910249761043058</v>
      </c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</row>
    <row r="7" spans="1:104" x14ac:dyDescent="0.25">
      <c r="A7" s="35" t="s">
        <v>20</v>
      </c>
      <c r="B7" s="35" t="s">
        <v>27</v>
      </c>
      <c r="C7" s="35" t="s">
        <v>22</v>
      </c>
      <c r="D7" s="2" t="s">
        <v>23</v>
      </c>
      <c r="E7" s="35" t="s">
        <v>24</v>
      </c>
      <c r="F7" s="2">
        <v>36617</v>
      </c>
      <c r="G7" s="2">
        <v>36614</v>
      </c>
      <c r="H7" s="3">
        <v>-300000</v>
      </c>
      <c r="I7" s="4">
        <v>2.3800001000000002</v>
      </c>
      <c r="J7" s="45">
        <v>0.987899090872838</v>
      </c>
      <c r="K7" s="5">
        <v>0.39</v>
      </c>
      <c r="L7" s="6">
        <v>-55588.607799999998</v>
      </c>
      <c r="M7" s="46">
        <v>0.1457</v>
      </c>
      <c r="N7" s="8">
        <f>AG7*H7</f>
        <v>-55916.955447912696</v>
      </c>
      <c r="O7" s="8">
        <f>M7*H7</f>
        <v>-43710</v>
      </c>
      <c r="T7" s="8" t="s">
        <v>55</v>
      </c>
      <c r="U7" s="51">
        <f>$G7-$A$1+1</f>
        <v>72</v>
      </c>
      <c r="V7" s="47">
        <f>U7/365.25</f>
        <v>0.1971252566735113</v>
      </c>
      <c r="W7" s="52">
        <f>K7</f>
        <v>0.39</v>
      </c>
      <c r="X7" s="53">
        <v>2.38</v>
      </c>
      <c r="Y7" s="54">
        <v>2.4239999999999999</v>
      </c>
      <c r="Z7" s="54">
        <v>6.1</v>
      </c>
      <c r="AA7" s="49">
        <f>(LN(Y7/X7)+0.5*W7^2*V7)/(W7*SQRT(V7))</f>
        <v>0.19237043184134411</v>
      </c>
      <c r="AB7" s="49">
        <f>NORMSDIST(ABS(AA7))</f>
        <v>0.57627395761085531</v>
      </c>
      <c r="AC7" s="49">
        <f>AA7-W7*SQRT(V7)</f>
        <v>1.9215150258479696E-2</v>
      </c>
      <c r="AD7" s="49">
        <f>NORMSDIST(ABS(AC7))</f>
        <v>0.50766530309068569</v>
      </c>
      <c r="AE7" s="49">
        <f>IF(AA7&lt;0, (1-AB7),AB7)</f>
        <v>0.57627395761085531</v>
      </c>
      <c r="AF7" s="49">
        <f>IF(AC7&lt;0, (1-AD7),AD7)</f>
        <v>0.50766530309068569</v>
      </c>
      <c r="AG7" s="49">
        <f>EXP(-Z7*V7/100)*(Y7*AE7 -X7*AF7)</f>
        <v>0.18638985149304232</v>
      </c>
      <c r="AH7" s="41">
        <f>AG7*J7</f>
        <v>0.1841343648378998</v>
      </c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</row>
    <row r="8" spans="1:104" x14ac:dyDescent="0.25">
      <c r="A8" s="35"/>
      <c r="B8" s="35"/>
      <c r="C8" s="35"/>
      <c r="E8" s="35"/>
      <c r="J8" s="45"/>
      <c r="U8" s="57"/>
      <c r="V8" s="57"/>
      <c r="W8" s="58"/>
      <c r="X8" s="59"/>
      <c r="Y8" s="60"/>
      <c r="Z8" s="60"/>
      <c r="AA8" s="60"/>
      <c r="AB8" s="60"/>
      <c r="AC8" s="60"/>
      <c r="AD8" s="60"/>
      <c r="AE8" s="60"/>
      <c r="AG8" s="61">
        <f>AVERAGE(AG5:AG7)</f>
        <v>0.14523827716837087</v>
      </c>
      <c r="AH8" s="60">
        <f>AVERAGE(AH5:AH7)</f>
        <v>0.14405099254646678</v>
      </c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</row>
    <row r="9" spans="1:104" x14ac:dyDescent="0.25">
      <c r="A9" s="35" t="s">
        <v>20</v>
      </c>
      <c r="B9" s="35" t="s">
        <v>28</v>
      </c>
      <c r="C9" s="35" t="s">
        <v>22</v>
      </c>
      <c r="D9" s="2" t="s">
        <v>26</v>
      </c>
      <c r="E9" s="35" t="s">
        <v>24</v>
      </c>
      <c r="F9" s="2">
        <v>36557</v>
      </c>
      <c r="G9" s="2">
        <v>36552</v>
      </c>
      <c r="H9" s="3">
        <v>300000</v>
      </c>
      <c r="I9" s="4">
        <v>2.1500001000000002</v>
      </c>
      <c r="J9" s="45">
        <v>0.99778950199084449</v>
      </c>
      <c r="K9" s="5">
        <v>0.55000000000000004</v>
      </c>
      <c r="L9" s="6">
        <v>3258.4879000000001</v>
      </c>
      <c r="M9" s="46">
        <v>3.5999999999999997E-2</v>
      </c>
      <c r="N9" s="62">
        <f>AX9*H9</f>
        <v>3892.0917786978757</v>
      </c>
      <c r="O9" s="8">
        <f>M9*H9</f>
        <v>10800</v>
      </c>
      <c r="P9" s="62"/>
      <c r="Q9" s="62"/>
      <c r="R9" s="62"/>
      <c r="S9" s="71"/>
      <c r="U9" s="57"/>
      <c r="V9" s="57"/>
      <c r="W9" s="58"/>
      <c r="X9" s="59"/>
      <c r="Y9" s="60"/>
      <c r="Z9" s="60"/>
      <c r="AA9" s="49"/>
      <c r="AB9" s="49"/>
      <c r="AC9" s="49"/>
      <c r="AD9" s="49"/>
      <c r="AE9" s="49"/>
      <c r="AF9" s="49"/>
      <c r="AG9" s="49"/>
      <c r="AH9" s="41"/>
      <c r="AI9" s="8" t="s">
        <v>11</v>
      </c>
      <c r="AJ9" s="51">
        <f>$G5-$A$1+1</f>
        <v>10</v>
      </c>
      <c r="AK9" s="47">
        <f>AJ9/365.25</f>
        <v>2.7378507871321012E-2</v>
      </c>
      <c r="AL9" s="52">
        <f>K9</f>
        <v>0.55000000000000004</v>
      </c>
      <c r="AM9" s="53">
        <v>2.15</v>
      </c>
      <c r="AN9" s="54">
        <v>2.3855</v>
      </c>
      <c r="AO9" s="54">
        <v>5.86</v>
      </c>
      <c r="AP9" s="49">
        <f>(LN(AN9/AM9)+0.5*AL9^2*AK9)/(AL9*SQRT(AK9))</f>
        <v>1.1876416129230936</v>
      </c>
      <c r="AQ9" s="49">
        <f>NORMSDIST(ABS(AP9))</f>
        <v>0.88251262219842652</v>
      </c>
      <c r="AR9" s="49">
        <f>AP9-AL9*SQRT(AK9)</f>
        <v>1.0966361261045803</v>
      </c>
      <c r="AS9" s="49">
        <f>NORMSDIST(ABS(AR9))</f>
        <v>0.8635997161075033</v>
      </c>
      <c r="AT9" s="49">
        <f>IF(AP9&lt;0, (1-AQ9),AQ9)</f>
        <v>0.88251262219842652</v>
      </c>
      <c r="AU9" s="49">
        <f>1-AT9</f>
        <v>0.11748737780157348</v>
      </c>
      <c r="AV9" s="49">
        <f>IF(AR9&lt;0, (1-AS9),AS9)</f>
        <v>0.8635997161075033</v>
      </c>
      <c r="AW9" s="49">
        <f>1-AV9</f>
        <v>0.1364002838924967</v>
      </c>
      <c r="AX9" s="49">
        <f>AM9*EXP(-AO9*AK9/100)*(AW9) - AN9*EXP(-AO9*AK9/100)*(AU9)</f>
        <v>1.2973639262326253E-2</v>
      </c>
      <c r="AY9" s="41">
        <f>AX9*J9</f>
        <v>1.294496105856538E-2</v>
      </c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</row>
    <row r="10" spans="1:104" x14ac:dyDescent="0.25">
      <c r="A10" s="35" t="s">
        <v>20</v>
      </c>
      <c r="B10" s="35" t="s">
        <v>28</v>
      </c>
      <c r="C10" s="35" t="s">
        <v>22</v>
      </c>
      <c r="D10" s="2" t="s">
        <v>26</v>
      </c>
      <c r="E10" s="35" t="s">
        <v>24</v>
      </c>
      <c r="F10" s="2">
        <v>36586</v>
      </c>
      <c r="G10" s="2">
        <v>36581</v>
      </c>
      <c r="H10" s="3">
        <v>300000</v>
      </c>
      <c r="I10" s="4">
        <v>2.1500001000000002</v>
      </c>
      <c r="J10" s="45">
        <v>0.993075526745679</v>
      </c>
      <c r="K10" s="5">
        <v>0.47</v>
      </c>
      <c r="L10" s="6">
        <v>13497.548199999999</v>
      </c>
      <c r="M10" s="46">
        <v>3.5999999999999997E-2</v>
      </c>
      <c r="N10" s="62">
        <f>AX10*H10</f>
        <v>13896.250942922799</v>
      </c>
      <c r="O10" s="8">
        <f>M10*H10</f>
        <v>10800</v>
      </c>
      <c r="P10" s="62"/>
      <c r="Q10" s="62"/>
      <c r="R10" s="62"/>
      <c r="S10" s="71"/>
      <c r="Y10" s="37"/>
      <c r="Z10" s="41"/>
      <c r="AA10" s="41"/>
      <c r="AB10" s="41"/>
      <c r="AC10" s="41"/>
      <c r="AD10" s="41"/>
      <c r="AE10" s="41"/>
      <c r="AF10" s="41"/>
      <c r="AG10" s="41"/>
      <c r="AH10" s="41"/>
      <c r="AI10" s="8" t="s">
        <v>11</v>
      </c>
      <c r="AJ10" s="51">
        <f>$G6-$A$1+1</f>
        <v>39</v>
      </c>
      <c r="AK10" s="47">
        <f>AJ10/365.25</f>
        <v>0.10677618069815195</v>
      </c>
      <c r="AL10" s="52">
        <f>K10</f>
        <v>0.47</v>
      </c>
      <c r="AM10" s="53">
        <v>2.15</v>
      </c>
      <c r="AN10" s="54">
        <v>2.4085000000000001</v>
      </c>
      <c r="AO10" s="54">
        <v>5.99</v>
      </c>
      <c r="AP10" s="49">
        <f>(LN(AN10/AM10)+0.5*AL10^2*AK10)/(AL10*SQRT(AK10))</f>
        <v>0.81605432181827764</v>
      </c>
      <c r="AQ10" s="49">
        <f>NORMSDIST(ABS(AP10))</f>
        <v>0.79276552705756875</v>
      </c>
      <c r="AR10" s="49">
        <f>AP10-AL10*SQRT(AK10)</f>
        <v>0.66247418535453517</v>
      </c>
      <c r="AS10" s="49">
        <f>NORMSDIST(ABS(AR10))</f>
        <v>0.74616638272596325</v>
      </c>
      <c r="AT10" s="49">
        <f>IF(AP10&lt;0, (1-AQ10),AQ10)</f>
        <v>0.79276552705756875</v>
      </c>
      <c r="AU10" s="49">
        <f>1-AT10</f>
        <v>0.20723447294243125</v>
      </c>
      <c r="AV10" s="49">
        <f>IF(AR10&lt;0, (1-AS10),AS10)</f>
        <v>0.74616638272596325</v>
      </c>
      <c r="AW10" s="49">
        <f>1-AV10</f>
        <v>0.25383361727403675</v>
      </c>
      <c r="AX10" s="49">
        <f>AM10*EXP(-AO10*AK10/100)*(AW10) - AN10*EXP(-AO10*AK10/100)*(AU10)</f>
        <v>4.6320836476409333E-2</v>
      </c>
      <c r="AY10" s="41">
        <f>AX10*J10</f>
        <v>4.6000089083110658E-2</v>
      </c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</row>
    <row r="11" spans="1:104" x14ac:dyDescent="0.25">
      <c r="A11" s="35" t="s">
        <v>20</v>
      </c>
      <c r="B11" s="35" t="s">
        <v>28</v>
      </c>
      <c r="C11" s="35" t="s">
        <v>22</v>
      </c>
      <c r="D11" s="2" t="s">
        <v>26</v>
      </c>
      <c r="E11" s="35" t="s">
        <v>24</v>
      </c>
      <c r="F11" s="2">
        <v>36617</v>
      </c>
      <c r="G11" s="2">
        <v>36614</v>
      </c>
      <c r="H11" s="3">
        <v>300000</v>
      </c>
      <c r="I11" s="4">
        <v>2.1500001000000002</v>
      </c>
      <c r="J11" s="45">
        <v>0.987899090872838</v>
      </c>
      <c r="K11" s="5">
        <v>0.39</v>
      </c>
      <c r="L11" s="6">
        <v>16664.6368</v>
      </c>
      <c r="M11" s="46">
        <v>3.5999999999999997E-2</v>
      </c>
      <c r="N11" s="62">
        <f>AX11*H11</f>
        <v>16912.46177981377</v>
      </c>
      <c r="O11" s="8">
        <f>M11*H11</f>
        <v>10800</v>
      </c>
      <c r="P11" s="62"/>
      <c r="Q11" s="62"/>
      <c r="R11" s="62"/>
      <c r="S11" s="71"/>
      <c r="Y11" s="37"/>
      <c r="Z11" s="41"/>
      <c r="AA11" s="41"/>
      <c r="AB11" s="41"/>
      <c r="AC11" s="41"/>
      <c r="AD11" s="41"/>
      <c r="AE11" s="41"/>
      <c r="AF11" s="41"/>
      <c r="AG11" s="41"/>
      <c r="AH11" s="41"/>
      <c r="AI11" s="8" t="s">
        <v>11</v>
      </c>
      <c r="AJ11" s="51">
        <f>$G7-$A$1+1</f>
        <v>72</v>
      </c>
      <c r="AK11" s="47">
        <f>AJ11/365.25</f>
        <v>0.1971252566735113</v>
      </c>
      <c r="AL11" s="52">
        <f>K11</f>
        <v>0.39</v>
      </c>
      <c r="AM11" s="53">
        <v>2.15</v>
      </c>
      <c r="AN11" s="54">
        <v>2.4239999999999999</v>
      </c>
      <c r="AO11" s="54">
        <v>6.1</v>
      </c>
      <c r="AP11" s="49">
        <f>(LN(AN11/AM11)+0.5*AL11^2*AK11)/(AL11*SQRT(AK11))</f>
        <v>0.77931554038644513</v>
      </c>
      <c r="AQ11" s="49">
        <f>NORMSDIST(ABS(AP11))</f>
        <v>0.78210313745848448</v>
      </c>
      <c r="AR11" s="49">
        <f>AP11-AL11*SQRT(AK11)</f>
        <v>0.60616025880358071</v>
      </c>
      <c r="AS11" s="49">
        <f>NORMSDIST(ABS(AR11))</f>
        <v>0.72779588509403248</v>
      </c>
      <c r="AT11" s="49">
        <f>IF(AP11&lt;0, (1-AQ11),AQ11)</f>
        <v>0.78210313745848448</v>
      </c>
      <c r="AU11" s="49">
        <f>1-AT11</f>
        <v>0.21789686254151552</v>
      </c>
      <c r="AV11" s="49">
        <f>IF(AR11&lt;0, (1-AS11),AS11)</f>
        <v>0.72779588509403248</v>
      </c>
      <c r="AW11" s="49">
        <f>1-AV11</f>
        <v>0.27220411490596752</v>
      </c>
      <c r="AX11" s="49">
        <f>AM11*EXP(-AO11*AK11/100)*(AW11) - AN11*EXP(-AO11*AK11/100)*(AU11)</f>
        <v>5.6374872599379233E-2</v>
      </c>
      <c r="AY11" s="41">
        <f>AX11*J11</f>
        <v>5.5692685388998811E-2</v>
      </c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</row>
    <row r="12" spans="1:104" x14ac:dyDescent="0.25">
      <c r="A12" s="35"/>
      <c r="B12" s="35"/>
      <c r="C12" s="35"/>
      <c r="E12" s="35"/>
      <c r="J12" s="45"/>
      <c r="Y12" s="37"/>
      <c r="Z12" s="41"/>
      <c r="AA12" s="41"/>
      <c r="AB12" s="41"/>
      <c r="AC12" s="41"/>
      <c r="AD12" s="41"/>
      <c r="AE12" s="41"/>
      <c r="AF12" s="41"/>
      <c r="AG12" s="41"/>
      <c r="AH12" s="41"/>
      <c r="AI12" s="8"/>
      <c r="AJ12" s="57"/>
      <c r="AK12" s="57"/>
      <c r="AL12" s="58"/>
      <c r="AM12" s="59"/>
      <c r="AN12" s="60"/>
      <c r="AO12" s="60"/>
      <c r="AP12" s="49"/>
      <c r="AQ12" s="49"/>
      <c r="AR12" s="49"/>
      <c r="AS12" s="49"/>
      <c r="AT12" s="49"/>
      <c r="AU12" s="49"/>
      <c r="AV12" s="49"/>
      <c r="AX12" s="61">
        <f>AVERAGE(AX9:AX11)</f>
        <v>3.8556449446038275E-2</v>
      </c>
      <c r="AY12" s="60">
        <f>AVERAGE(AY9:AY11)</f>
        <v>3.821257851022495E-2</v>
      </c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</row>
    <row r="13" spans="1:104" x14ac:dyDescent="0.25">
      <c r="A13" s="35" t="s">
        <v>20</v>
      </c>
      <c r="B13" s="35" t="s">
        <v>33</v>
      </c>
      <c r="C13" s="35" t="s">
        <v>22</v>
      </c>
      <c r="D13" s="2" t="s">
        <v>26</v>
      </c>
      <c r="E13" s="35" t="s">
        <v>24</v>
      </c>
      <c r="F13" s="2">
        <v>36557</v>
      </c>
      <c r="G13" s="2">
        <v>36552</v>
      </c>
      <c r="H13" s="3">
        <v>150000</v>
      </c>
      <c r="I13" s="4">
        <v>2</v>
      </c>
      <c r="J13" s="45">
        <v>0.99778950199084449</v>
      </c>
      <c r="K13" s="5">
        <v>0.55000000000000004</v>
      </c>
      <c r="L13" s="6">
        <v>213.292</v>
      </c>
      <c r="M13" s="46">
        <v>1.3899999999999999E-2</v>
      </c>
      <c r="N13" s="62">
        <f>AX13*H13</f>
        <v>298.65764483734648</v>
      </c>
      <c r="O13" s="8">
        <f>M13*H13</f>
        <v>2085</v>
      </c>
      <c r="P13" s="62"/>
      <c r="Q13" s="62"/>
      <c r="R13" s="62"/>
      <c r="S13" s="71"/>
      <c r="Y13" s="37"/>
      <c r="Z13" s="41"/>
      <c r="AA13" s="41"/>
      <c r="AB13" s="41"/>
      <c r="AC13" s="41"/>
      <c r="AD13" s="41"/>
      <c r="AE13" s="41"/>
      <c r="AF13" s="41"/>
      <c r="AG13" s="41"/>
      <c r="AH13" s="41"/>
      <c r="AI13" s="8" t="s">
        <v>11</v>
      </c>
      <c r="AJ13" s="51">
        <f>$G13-$A$1+1</f>
        <v>10</v>
      </c>
      <c r="AK13" s="47">
        <f>AJ13/365.25</f>
        <v>2.7378507871321012E-2</v>
      </c>
      <c r="AL13" s="52">
        <f>K13</f>
        <v>0.55000000000000004</v>
      </c>
      <c r="AM13" s="53">
        <v>2</v>
      </c>
      <c r="AN13" s="54">
        <v>2.3855</v>
      </c>
      <c r="AO13" s="54">
        <v>5.86</v>
      </c>
      <c r="AP13" s="49">
        <f>(LN(AN13/AM13)+0.5*AL13^2*AK13)/(AL13*SQRT(AK13))</f>
        <v>1.9823262424757131</v>
      </c>
      <c r="AQ13" s="49">
        <f>NORMSDIST(ABS(AP13))</f>
        <v>0.97627870075972445</v>
      </c>
      <c r="AR13" s="49">
        <f>AP13-AL13*SQRT(AK13)</f>
        <v>1.8913207556571998</v>
      </c>
      <c r="AS13" s="49">
        <f>NORMSDIST(ABS(AR13))</f>
        <v>0.97070929636469216</v>
      </c>
      <c r="AT13" s="49">
        <f>IF(AP13&lt;0, (1-AQ13),AQ13)</f>
        <v>0.97627870075972445</v>
      </c>
      <c r="AU13" s="49">
        <f>1-AT13</f>
        <v>2.3721299240275551E-2</v>
      </c>
      <c r="AV13" s="49">
        <f>IF(AR13&lt;0, (1-AS13),AS13)</f>
        <v>0.97070929636469216</v>
      </c>
      <c r="AW13" s="49">
        <f>1-AV13</f>
        <v>2.9290703635307835E-2</v>
      </c>
      <c r="AX13" s="49">
        <f>AM13*EXP(-AO13*AK13/100)*(AW13) - AN13*EXP(-AO13*AK13/100)*(AU13)</f>
        <v>1.9910509655823097E-3</v>
      </c>
      <c r="AY13" s="41">
        <f>AX13*J13</f>
        <v>1.9866497513867628E-3</v>
      </c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</row>
    <row r="14" spans="1:104" x14ac:dyDescent="0.25">
      <c r="A14" s="35" t="s">
        <v>20</v>
      </c>
      <c r="B14" s="35" t="s">
        <v>33</v>
      </c>
      <c r="C14" s="35" t="s">
        <v>22</v>
      </c>
      <c r="D14" s="2" t="s">
        <v>26</v>
      </c>
      <c r="E14" s="35" t="s">
        <v>24</v>
      </c>
      <c r="F14" s="2">
        <v>36586</v>
      </c>
      <c r="G14" s="2">
        <v>36581</v>
      </c>
      <c r="H14" s="3">
        <v>150000</v>
      </c>
      <c r="I14" s="4">
        <v>2</v>
      </c>
      <c r="J14" s="45">
        <v>0.993075526745679</v>
      </c>
      <c r="K14" s="5">
        <v>0.47</v>
      </c>
      <c r="L14" s="6">
        <v>2632.9101999999998</v>
      </c>
      <c r="M14" s="46">
        <v>1.3899999999999999E-2</v>
      </c>
      <c r="N14" s="62">
        <f>AX14*H14</f>
        <v>2754.7550805948313</v>
      </c>
      <c r="O14" s="8">
        <f>M14*H14</f>
        <v>2085</v>
      </c>
      <c r="P14" s="62"/>
      <c r="Q14" s="62"/>
      <c r="R14" s="62"/>
      <c r="S14" s="71"/>
      <c r="Y14" s="37"/>
      <c r="Z14" s="41"/>
      <c r="AA14" s="41"/>
      <c r="AB14" s="41"/>
      <c r="AC14" s="41"/>
      <c r="AD14" s="41"/>
      <c r="AE14" s="41"/>
      <c r="AF14" s="41"/>
      <c r="AG14" s="41"/>
      <c r="AH14" s="41"/>
      <c r="AI14" s="8" t="s">
        <v>11</v>
      </c>
      <c r="AJ14" s="51">
        <f>$G14-$A$1+1</f>
        <v>39</v>
      </c>
      <c r="AK14" s="47">
        <f>AJ14/365.25</f>
        <v>0.10677618069815195</v>
      </c>
      <c r="AL14" s="52">
        <f>K14</f>
        <v>0.47</v>
      </c>
      <c r="AM14" s="53">
        <v>2</v>
      </c>
      <c r="AN14" s="54">
        <v>2.4085000000000001</v>
      </c>
      <c r="AO14" s="54">
        <v>5.99</v>
      </c>
      <c r="AP14" s="49">
        <f>(LN(AN14/AM14)+0.5*AL14^2*AK14)/(AL14*SQRT(AK14))</f>
        <v>1.2869528588611832</v>
      </c>
      <c r="AQ14" s="49">
        <f>NORMSDIST(ABS(AP14))</f>
        <v>0.90094457472012623</v>
      </c>
      <c r="AR14" s="49">
        <f>AP14-AL14*SQRT(AK14)</f>
        <v>1.1333727223974406</v>
      </c>
      <c r="AS14" s="49">
        <f>NORMSDIST(ABS(AR14))</f>
        <v>0.87147106855581535</v>
      </c>
      <c r="AT14" s="49">
        <f>IF(AP14&lt;0, (1-AQ14),AQ14)</f>
        <v>0.90094457472012623</v>
      </c>
      <c r="AU14" s="49">
        <f>1-AT14</f>
        <v>9.9055425279873766E-2</v>
      </c>
      <c r="AV14" s="49">
        <f>IF(AR14&lt;0, (1-AS14),AS14)</f>
        <v>0.87147106855581535</v>
      </c>
      <c r="AW14" s="49">
        <f>1-AV14</f>
        <v>0.12852893144418465</v>
      </c>
      <c r="AX14" s="49">
        <f>AM14*EXP(-AO14*AK14/100)*(AW14) - AN14*EXP(-AO14*AK14/100)*(AU14)</f>
        <v>1.8365033870632208E-2</v>
      </c>
      <c r="AY14" s="41">
        <f>AX14*J14</f>
        <v>1.8237865684780315E-2</v>
      </c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</row>
    <row r="15" spans="1:104" x14ac:dyDescent="0.25">
      <c r="A15" s="35" t="s">
        <v>20</v>
      </c>
      <c r="B15" s="35" t="s">
        <v>33</v>
      </c>
      <c r="C15" s="35" t="s">
        <v>22</v>
      </c>
      <c r="D15" s="2" t="s">
        <v>26</v>
      </c>
      <c r="E15" s="35" t="s">
        <v>24</v>
      </c>
      <c r="F15" s="2">
        <v>36617</v>
      </c>
      <c r="G15" s="2">
        <v>36614</v>
      </c>
      <c r="H15" s="3">
        <v>150000</v>
      </c>
      <c r="I15" s="4">
        <v>2</v>
      </c>
      <c r="J15" s="45">
        <v>0.987899090872838</v>
      </c>
      <c r="K15" s="5">
        <v>0.39</v>
      </c>
      <c r="L15" s="6">
        <v>3706.8573999999999</v>
      </c>
      <c r="M15" s="46">
        <v>1.3899999999999999E-2</v>
      </c>
      <c r="N15" s="62">
        <f>AX15*H15</f>
        <v>3788.9090320251394</v>
      </c>
      <c r="O15" s="8">
        <f>M15*H15</f>
        <v>2085</v>
      </c>
      <c r="P15" s="62"/>
      <c r="Q15" s="62"/>
      <c r="R15" s="62"/>
      <c r="S15" s="71"/>
      <c r="Y15" s="37"/>
      <c r="Z15" s="41"/>
      <c r="AA15" s="41"/>
      <c r="AB15" s="41"/>
      <c r="AC15" s="41"/>
      <c r="AD15" s="41"/>
      <c r="AE15" s="41"/>
      <c r="AF15" s="41"/>
      <c r="AG15" s="41"/>
      <c r="AH15" s="41"/>
      <c r="AI15" s="8" t="s">
        <v>11</v>
      </c>
      <c r="AJ15" s="51">
        <f>$G15-$A$1+1</f>
        <v>72</v>
      </c>
      <c r="AK15" s="47">
        <f>AJ15/365.25</f>
        <v>0.1971252566735113</v>
      </c>
      <c r="AL15" s="52">
        <f>K15</f>
        <v>0.39</v>
      </c>
      <c r="AM15" s="53">
        <v>2</v>
      </c>
      <c r="AN15" s="54">
        <v>2.4239999999999999</v>
      </c>
      <c r="AO15" s="54">
        <v>6.1</v>
      </c>
      <c r="AP15" s="49">
        <f>(LN(AN15/AM15)+0.5*AL15^2*AK15)/(AL15*SQRT(AK15))</f>
        <v>1.1969791595294554</v>
      </c>
      <c r="AQ15" s="49">
        <f>NORMSDIST(ABS(AP15))</f>
        <v>0.88434259995418363</v>
      </c>
      <c r="AR15" s="49">
        <f>AP15-AL15*SQRT(AK15)</f>
        <v>1.0238238779465911</v>
      </c>
      <c r="AS15" s="49">
        <f>NORMSDIST(ABS(AR15))</f>
        <v>0.84704075005846113</v>
      </c>
      <c r="AT15" s="49">
        <f>IF(AP15&lt;0, (1-AQ15),AQ15)</f>
        <v>0.88434259995418363</v>
      </c>
      <c r="AU15" s="49">
        <f>1-AT15</f>
        <v>0.11565740004581637</v>
      </c>
      <c r="AV15" s="49">
        <f>IF(AR15&lt;0, (1-AS15),AS15)</f>
        <v>0.84704075005846113</v>
      </c>
      <c r="AW15" s="49">
        <f>1-AV15</f>
        <v>0.15295924994153887</v>
      </c>
      <c r="AX15" s="49">
        <f>AM15*EXP(-AO15*AK15/100)*(AW15) - AN15*EXP(-AO15*AK15/100)*(AU15)</f>
        <v>2.5259393546834263E-2</v>
      </c>
      <c r="AY15" s="41">
        <f>AX15*J15</f>
        <v>2.4953731920916801E-2</v>
      </c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</row>
    <row r="16" spans="1:104" x14ac:dyDescent="0.25">
      <c r="A16" s="35"/>
      <c r="B16" s="35"/>
      <c r="C16" s="35"/>
      <c r="E16" s="35"/>
      <c r="J16" s="45"/>
      <c r="Y16" s="37"/>
      <c r="Z16" s="41"/>
      <c r="AA16" s="41"/>
      <c r="AB16" s="41"/>
      <c r="AC16" s="41"/>
      <c r="AD16" s="41"/>
      <c r="AE16" s="41"/>
      <c r="AF16" s="41"/>
      <c r="AG16" s="41"/>
      <c r="AH16" s="41"/>
      <c r="AI16" s="8"/>
      <c r="AJ16" s="57"/>
      <c r="AK16" s="57"/>
      <c r="AL16" s="58"/>
      <c r="AM16" s="59"/>
      <c r="AN16" s="60"/>
      <c r="AO16" s="60"/>
      <c r="AP16" s="49"/>
      <c r="AQ16" s="49"/>
      <c r="AR16" s="49"/>
      <c r="AS16" s="49"/>
      <c r="AT16" s="49"/>
      <c r="AU16" s="49"/>
      <c r="AV16" s="49"/>
      <c r="AX16" s="61">
        <f>AVERAGE(AX13:AX15)</f>
        <v>1.5205159461016261E-2</v>
      </c>
      <c r="AY16" s="60">
        <f>AVERAGE(AY13:AY15)</f>
        <v>1.5059415785694627E-2</v>
      </c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</row>
    <row r="17" spans="1:104" x14ac:dyDescent="0.25">
      <c r="A17" s="35" t="s">
        <v>20</v>
      </c>
      <c r="B17" s="35" t="s">
        <v>34</v>
      </c>
      <c r="C17" s="35" t="s">
        <v>22</v>
      </c>
      <c r="D17" s="2" t="s">
        <v>23</v>
      </c>
      <c r="E17" s="35" t="s">
        <v>24</v>
      </c>
      <c r="F17" s="2">
        <v>36557</v>
      </c>
      <c r="G17" s="2">
        <v>36552</v>
      </c>
      <c r="H17" s="3">
        <v>-150000</v>
      </c>
      <c r="I17" s="4">
        <v>2.3849999999999998</v>
      </c>
      <c r="J17" s="45">
        <v>0.99778950199084449</v>
      </c>
      <c r="K17" s="5">
        <v>0.55000000000000004</v>
      </c>
      <c r="L17" s="6">
        <v>-12344.3812</v>
      </c>
      <c r="M17" s="46">
        <v>0.14319999999999999</v>
      </c>
      <c r="N17" s="8">
        <f>AG17*H17</f>
        <v>-13002.033295073526</v>
      </c>
      <c r="O17" s="8">
        <f>M17*H17</f>
        <v>-21480</v>
      </c>
      <c r="T17" s="8" t="s">
        <v>55</v>
      </c>
      <c r="U17" s="51">
        <f>$G17-$A$1+1</f>
        <v>10</v>
      </c>
      <c r="V17" s="47">
        <f>U17/365.25</f>
        <v>2.7378507871321012E-2</v>
      </c>
      <c r="W17" s="52">
        <f>K17</f>
        <v>0.55000000000000004</v>
      </c>
      <c r="X17" s="53">
        <v>2.3849999999999998</v>
      </c>
      <c r="Y17" s="54">
        <v>2.3855</v>
      </c>
      <c r="Z17" s="54">
        <v>5.86</v>
      </c>
      <c r="AA17" s="49">
        <f>(LN(Y17/X17)+0.5*W17^2*V17)/(W17*SQRT(V17))</f>
        <v>4.7806138963177279E-2</v>
      </c>
      <c r="AB17" s="49">
        <f>NORMSDIST(ABS(AA17))</f>
        <v>0.51906469458419546</v>
      </c>
      <c r="AC17" s="49">
        <f>AA17-W17*SQRT(V17)</f>
        <v>-4.3199347855336072E-2</v>
      </c>
      <c r="AD17" s="49">
        <f>NORMSDIST(ABS(AC17))</f>
        <v>0.51722875166392535</v>
      </c>
      <c r="AE17" s="49">
        <f>IF(AA17&lt;0, (1-AB17),AB17)</f>
        <v>0.51906469458419546</v>
      </c>
      <c r="AF17" s="49">
        <f>IF(AC17&lt;0, (1-AD17),AD17)</f>
        <v>0.48277124833607465</v>
      </c>
      <c r="AG17" s="49">
        <f>EXP(-Z17*V17/100)*(Y17*AE17 -X17*AF17)</f>
        <v>8.6680221967156842E-2</v>
      </c>
      <c r="AH17" s="41">
        <f>AG17*J17</f>
        <v>8.6488615509065281E-2</v>
      </c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</row>
    <row r="18" spans="1:104" x14ac:dyDescent="0.25">
      <c r="A18" s="35" t="s">
        <v>20</v>
      </c>
      <c r="B18" s="35" t="s">
        <v>34</v>
      </c>
      <c r="C18" s="35" t="s">
        <v>22</v>
      </c>
      <c r="D18" s="2" t="s">
        <v>23</v>
      </c>
      <c r="E18" s="35" t="s">
        <v>24</v>
      </c>
      <c r="F18" s="2">
        <v>36586</v>
      </c>
      <c r="G18" s="2">
        <v>36581</v>
      </c>
      <c r="H18" s="3">
        <v>-150000</v>
      </c>
      <c r="I18" s="4">
        <v>2.3849999999999998</v>
      </c>
      <c r="J18" s="45">
        <v>0.993075526745679</v>
      </c>
      <c r="K18" s="5">
        <v>0.47</v>
      </c>
      <c r="L18" s="6">
        <v>-23388.202600000001</v>
      </c>
      <c r="M18" s="46">
        <v>0.14319999999999999</v>
      </c>
      <c r="N18" s="8">
        <f>AG18*H18</f>
        <v>-23661.006319459102</v>
      </c>
      <c r="O18" s="8">
        <f>M18*H18</f>
        <v>-21480</v>
      </c>
      <c r="T18" s="8" t="s">
        <v>55</v>
      </c>
      <c r="U18" s="51">
        <f>$G18-$A$1+1</f>
        <v>39</v>
      </c>
      <c r="V18" s="47">
        <f>U18/365.25</f>
        <v>0.10677618069815195</v>
      </c>
      <c r="W18" s="52">
        <f>K18</f>
        <v>0.47</v>
      </c>
      <c r="X18" s="53">
        <v>2.3849999999999998</v>
      </c>
      <c r="Y18" s="54">
        <v>2.4085000000000001</v>
      </c>
      <c r="Z18" s="54">
        <v>5.99</v>
      </c>
      <c r="AA18" s="49">
        <f>(LN(Y18/X18)+0.5*W18^2*V18)/(W18*SQRT(V18))</f>
        <v>0.14063310792176537</v>
      </c>
      <c r="AB18" s="49">
        <f>NORMSDIST(ABS(AA18))</f>
        <v>0.55592013134203389</v>
      </c>
      <c r="AC18" s="49">
        <f>AA18-W18*SQRT(V18)</f>
        <v>-1.2947028541977129E-2</v>
      </c>
      <c r="AD18" s="49">
        <f>NORMSDIST(ABS(AC18))</f>
        <v>0.50516500105660223</v>
      </c>
      <c r="AE18" s="49">
        <f>IF(AA18&lt;0, (1-AB18),AB18)</f>
        <v>0.55592013134203389</v>
      </c>
      <c r="AF18" s="49">
        <f>IF(AC18&lt;0, (1-AD18),AD18)</f>
        <v>0.49483499894339777</v>
      </c>
      <c r="AG18" s="49">
        <f>EXP(-Z18*V18/100)*(Y18*AE18 -X18*AF18)</f>
        <v>0.15774004212972734</v>
      </c>
      <c r="AH18" s="41">
        <f>AG18*J18</f>
        <v>0.15664777542686456</v>
      </c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</row>
    <row r="19" spans="1:104" x14ac:dyDescent="0.25">
      <c r="A19" s="35" t="s">
        <v>20</v>
      </c>
      <c r="B19" s="35" t="s">
        <v>34</v>
      </c>
      <c r="C19" s="35" t="s">
        <v>22</v>
      </c>
      <c r="D19" s="2" t="s">
        <v>23</v>
      </c>
      <c r="E19" s="35" t="s">
        <v>24</v>
      </c>
      <c r="F19" s="2">
        <v>36617</v>
      </c>
      <c r="G19" s="2">
        <v>36614</v>
      </c>
      <c r="H19" s="3">
        <v>-150000</v>
      </c>
      <c r="I19" s="4">
        <v>2.3849999999999998</v>
      </c>
      <c r="J19" s="45">
        <v>0.987899090872838</v>
      </c>
      <c r="K19" s="5">
        <v>0.39</v>
      </c>
      <c r="L19" s="6">
        <v>-27420.576400000002</v>
      </c>
      <c r="M19" s="46">
        <v>0.14319999999999999</v>
      </c>
      <c r="N19" s="8">
        <f>AG19*H19</f>
        <v>-27584.083033798579</v>
      </c>
      <c r="O19" s="8">
        <f>M19*H19</f>
        <v>-21480</v>
      </c>
      <c r="T19" s="8" t="s">
        <v>55</v>
      </c>
      <c r="U19" s="51">
        <f>$G19-$A$1+1</f>
        <v>72</v>
      </c>
      <c r="V19" s="47">
        <f>U19/365.25</f>
        <v>0.1971252566735113</v>
      </c>
      <c r="W19" s="52">
        <f>K19</f>
        <v>0.39</v>
      </c>
      <c r="X19" s="53">
        <v>2.3849999999999998</v>
      </c>
      <c r="Y19" s="54">
        <v>2.4239999999999999</v>
      </c>
      <c r="Z19" s="54">
        <v>6.1</v>
      </c>
      <c r="AA19" s="49">
        <f>(LN(Y19/X19)+0.5*W19^2*V19)/(W19*SQRT(V19))</f>
        <v>0.18025046277232762</v>
      </c>
      <c r="AB19" s="49">
        <f>NORMSDIST(ABS(AA19))</f>
        <v>0.5715220214193133</v>
      </c>
      <c r="AC19" s="49">
        <f>AA19-W19*SQRT(V19)</f>
        <v>7.0951811894632011E-3</v>
      </c>
      <c r="AD19" s="49">
        <f>NORMSDIST(ABS(AC19))</f>
        <v>0.50283056053656039</v>
      </c>
      <c r="AE19" s="49">
        <f>IF(AA19&lt;0, (1-AB19),AB19)</f>
        <v>0.5715220214193133</v>
      </c>
      <c r="AF19" s="49">
        <f>IF(AC19&lt;0, (1-AD19),AD19)</f>
        <v>0.50283056053656039</v>
      </c>
      <c r="AG19" s="49">
        <f>EXP(-Z19*V19/100)*(Y19*AE19 -X19*AF19)</f>
        <v>0.18389388689199052</v>
      </c>
      <c r="AH19" s="41">
        <f>AG19*J19</f>
        <v>0.18166860367766993</v>
      </c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</row>
    <row r="20" spans="1:104" x14ac:dyDescent="0.25">
      <c r="A20" s="35"/>
      <c r="B20" s="35"/>
      <c r="C20" s="35"/>
      <c r="E20" s="35"/>
      <c r="J20" s="45"/>
      <c r="U20" s="57"/>
      <c r="V20" s="57"/>
      <c r="W20" s="58"/>
      <c r="X20" s="59"/>
      <c r="Y20" s="60"/>
      <c r="Z20" s="60"/>
      <c r="AA20" s="49"/>
      <c r="AB20" s="49"/>
      <c r="AC20" s="49"/>
      <c r="AD20" s="49"/>
      <c r="AE20" s="49"/>
      <c r="AG20" s="61">
        <f>AVERAGE(AG17:AG19)</f>
        <v>0.14277138366295825</v>
      </c>
      <c r="AH20" s="60">
        <f>AVERAGE(AH17:AH19)</f>
        <v>0.14160166487119993</v>
      </c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</row>
    <row r="21" spans="1:104" x14ac:dyDescent="0.25">
      <c r="A21" s="35" t="s">
        <v>20</v>
      </c>
      <c r="B21" s="35" t="s">
        <v>37</v>
      </c>
      <c r="C21" s="35" t="s">
        <v>22</v>
      </c>
      <c r="D21" s="2" t="s">
        <v>23</v>
      </c>
      <c r="E21" s="35" t="s">
        <v>24</v>
      </c>
      <c r="F21" s="2">
        <v>36557</v>
      </c>
      <c r="G21" s="2">
        <v>36552</v>
      </c>
      <c r="H21" s="3">
        <v>150000</v>
      </c>
      <c r="I21" s="4">
        <v>2.2200001</v>
      </c>
      <c r="J21" s="45">
        <v>0.99778950199084449</v>
      </c>
      <c r="K21" s="5">
        <v>0.55000000000000004</v>
      </c>
      <c r="L21" s="6">
        <v>28163.727599999998</v>
      </c>
      <c r="M21" s="46">
        <v>0.23810000000000001</v>
      </c>
      <c r="N21" s="8">
        <f>AG21*H21</f>
        <v>28619.385100635027</v>
      </c>
      <c r="O21" s="8">
        <f>M21*H21</f>
        <v>35715</v>
      </c>
      <c r="T21" s="8" t="s">
        <v>55</v>
      </c>
      <c r="U21" s="51">
        <f>$G21-$A$1+1</f>
        <v>10</v>
      </c>
      <c r="V21" s="47">
        <f>U21/365.25</f>
        <v>2.7378507871321012E-2</v>
      </c>
      <c r="W21" s="52">
        <f>K21</f>
        <v>0.55000000000000004</v>
      </c>
      <c r="X21" s="53">
        <v>2.2200000000000002</v>
      </c>
      <c r="Y21" s="54">
        <v>2.3855</v>
      </c>
      <c r="Z21" s="54">
        <v>5.86</v>
      </c>
      <c r="AA21" s="49">
        <f>(LN(Y21/X21)+0.5*W21^2*V21)/(W21*SQRT(V21))</f>
        <v>0.83558202987277796</v>
      </c>
      <c r="AB21" s="49">
        <f>NORMSDIST(ABS(AA21))</f>
        <v>0.79830501462955716</v>
      </c>
      <c r="AC21" s="49">
        <f>AA21-W21*SQRT(V21)</f>
        <v>0.74457654305426457</v>
      </c>
      <c r="AD21" s="49">
        <f>NORMSDIST(ABS(AC21))</f>
        <v>0.77173619675877292</v>
      </c>
      <c r="AE21" s="49">
        <f>IF(AA21&lt;0, (1-AB21),AB21)</f>
        <v>0.79830501462955716</v>
      </c>
      <c r="AF21" s="49">
        <f>IF(AC21&lt;0, (1-AD21),AD21)</f>
        <v>0.77173619675877292</v>
      </c>
      <c r="AG21" s="49">
        <f>EXP(-Z21*V21/100)*(Y21*AE21 -X21*AF21)</f>
        <v>0.19079590067090019</v>
      </c>
      <c r="AH21" s="41">
        <f>AG21*J21</f>
        <v>0.19037414671231212</v>
      </c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</row>
    <row r="22" spans="1:104" x14ac:dyDescent="0.25">
      <c r="A22" s="35" t="s">
        <v>20</v>
      </c>
      <c r="B22" s="35" t="s">
        <v>37</v>
      </c>
      <c r="C22" s="35" t="s">
        <v>22</v>
      </c>
      <c r="D22" s="2" t="s">
        <v>23</v>
      </c>
      <c r="E22" s="35" t="s">
        <v>24</v>
      </c>
      <c r="F22" s="2">
        <v>36586</v>
      </c>
      <c r="G22" s="2">
        <v>36581</v>
      </c>
      <c r="H22" s="3">
        <v>150000</v>
      </c>
      <c r="I22" s="4">
        <v>2.2200001</v>
      </c>
      <c r="J22" s="45">
        <v>0.993075526745679</v>
      </c>
      <c r="K22" s="5">
        <v>0.47</v>
      </c>
      <c r="L22" s="6">
        <v>37827.457999999999</v>
      </c>
      <c r="M22" s="46">
        <v>0.23810000000000001</v>
      </c>
      <c r="N22" s="8">
        <f>AG22*H22</f>
        <v>38057.001904172757</v>
      </c>
      <c r="O22" s="8">
        <f>M22*H22</f>
        <v>35715</v>
      </c>
      <c r="T22" s="8" t="s">
        <v>55</v>
      </c>
      <c r="U22" s="51">
        <f>$G22-$A$1+1</f>
        <v>39</v>
      </c>
      <c r="V22" s="47">
        <f>U22/365.25</f>
        <v>0.10677618069815195</v>
      </c>
      <c r="W22" s="52">
        <f>K22</f>
        <v>0.47</v>
      </c>
      <c r="X22" s="53">
        <v>2.2200000000000002</v>
      </c>
      <c r="Y22" s="54">
        <v>2.4085000000000001</v>
      </c>
      <c r="Z22" s="54">
        <v>5.99</v>
      </c>
      <c r="AA22" s="49">
        <f>(LN(Y22/X22)+0.5*W22^2*V22)/(W22*SQRT(V22))</f>
        <v>0.60743780094299682</v>
      </c>
      <c r="AB22" s="49">
        <f>NORMSDIST(ABS(AA22))</f>
        <v>0.72821985107739606</v>
      </c>
      <c r="AC22" s="49">
        <f>AA22-W22*SQRT(V22)</f>
        <v>0.45385766447925435</v>
      </c>
      <c r="AD22" s="49">
        <f>NORMSDIST(ABS(AC22))</f>
        <v>0.67503434295365783</v>
      </c>
      <c r="AE22" s="49">
        <f>IF(AA22&lt;0, (1-AB22),AB22)</f>
        <v>0.72821985107739606</v>
      </c>
      <c r="AF22" s="49">
        <f>IF(AC22&lt;0, (1-AD22),AD22)</f>
        <v>0.67503434295365783</v>
      </c>
      <c r="AG22" s="49">
        <f>EXP(-Z22*V22/100)*(Y22*AE22 -X22*AF22)</f>
        <v>0.25371334602781836</v>
      </c>
      <c r="AH22" s="41">
        <f>AG22*J22</f>
        <v>0.25195651474898445</v>
      </c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</row>
    <row r="23" spans="1:104" x14ac:dyDescent="0.25">
      <c r="A23" s="35" t="s">
        <v>20</v>
      </c>
      <c r="B23" s="35" t="s">
        <v>37</v>
      </c>
      <c r="C23" s="35" t="s">
        <v>22</v>
      </c>
      <c r="D23" s="2" t="s">
        <v>23</v>
      </c>
      <c r="E23" s="35" t="s">
        <v>24</v>
      </c>
      <c r="F23" s="2">
        <v>36617</v>
      </c>
      <c r="G23" s="2">
        <v>36614</v>
      </c>
      <c r="H23" s="3">
        <v>150000</v>
      </c>
      <c r="I23" s="4">
        <v>2.2200001</v>
      </c>
      <c r="J23" s="45">
        <v>0.987899090872838</v>
      </c>
      <c r="K23" s="5">
        <v>0.39</v>
      </c>
      <c r="L23" s="6">
        <v>41707.599699999999</v>
      </c>
      <c r="M23" s="46">
        <v>0.23810000000000001</v>
      </c>
      <c r="N23" s="8">
        <f>AG23*H23</f>
        <v>41846.206982598436</v>
      </c>
      <c r="O23" s="8">
        <f>M23*H23</f>
        <v>35715</v>
      </c>
      <c r="T23" s="8" t="s">
        <v>55</v>
      </c>
      <c r="U23" s="51">
        <f>$G23-$A$1+1</f>
        <v>72</v>
      </c>
      <c r="V23" s="47">
        <f>U23/365.25</f>
        <v>0.1971252566735113</v>
      </c>
      <c r="W23" s="52">
        <f>K23</f>
        <v>0.39</v>
      </c>
      <c r="X23" s="53">
        <v>2.2200000000000002</v>
      </c>
      <c r="Y23" s="54">
        <v>2.4239999999999999</v>
      </c>
      <c r="Z23" s="54">
        <v>6.1</v>
      </c>
      <c r="AA23" s="49">
        <f>(LN(Y23/X23)+0.5*W23^2*V23)/(W23*SQRT(V23))</f>
        <v>0.5942830455544349</v>
      </c>
      <c r="AB23" s="49">
        <f>NORMSDIST(ABS(AA23))</f>
        <v>0.72383864246565799</v>
      </c>
      <c r="AC23" s="49">
        <f>AA23-W23*SQRT(V23)</f>
        <v>0.42112776397157048</v>
      </c>
      <c r="AD23" s="49">
        <f>NORMSDIST(ABS(AC23))</f>
        <v>0.66316907009135939</v>
      </c>
      <c r="AE23" s="49">
        <f>IF(AA23&lt;0, (1-AB23),AB23)</f>
        <v>0.72383864246565799</v>
      </c>
      <c r="AF23" s="49">
        <f>IF(AC23&lt;0, (1-AD23),AD23)</f>
        <v>0.66316907009135939</v>
      </c>
      <c r="AG23" s="49">
        <f>EXP(-Z23*V23/100)*(Y23*AE23 -X23*AF23)</f>
        <v>0.27897471321732292</v>
      </c>
      <c r="AH23" s="41">
        <f>AG23*J23</f>
        <v>0.27559886556390401</v>
      </c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</row>
    <row r="24" spans="1:104" x14ac:dyDescent="0.25">
      <c r="A24" s="35"/>
      <c r="B24" s="35"/>
      <c r="C24" s="35"/>
      <c r="E24" s="35"/>
      <c r="J24" s="45"/>
      <c r="M24" s="46"/>
      <c r="U24" s="57"/>
      <c r="V24" s="57"/>
      <c r="W24" s="58"/>
      <c r="X24" s="59"/>
      <c r="Y24" s="60"/>
      <c r="Z24" s="60"/>
      <c r="AA24" s="49"/>
      <c r="AB24" s="49"/>
      <c r="AC24" s="49"/>
      <c r="AD24" s="49"/>
      <c r="AE24" s="49"/>
      <c r="AG24" s="61">
        <f>AVERAGE(AG21:AG23)</f>
        <v>0.24116131997201382</v>
      </c>
      <c r="AH24" s="60">
        <f>AVERAGE(AH21:AH23)</f>
        <v>0.23930984234173355</v>
      </c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</row>
    <row r="25" spans="1:104" x14ac:dyDescent="0.25">
      <c r="A25" s="35" t="s">
        <v>20</v>
      </c>
      <c r="B25" s="35" t="s">
        <v>38</v>
      </c>
      <c r="C25" s="35" t="s">
        <v>22</v>
      </c>
      <c r="D25" s="2" t="s">
        <v>23</v>
      </c>
      <c r="E25" s="35" t="s">
        <v>24</v>
      </c>
      <c r="F25" s="2">
        <v>36557</v>
      </c>
      <c r="G25" s="2">
        <v>36552</v>
      </c>
      <c r="H25" s="3">
        <v>-150000</v>
      </c>
      <c r="I25" s="4">
        <v>2.3850001000000001</v>
      </c>
      <c r="J25" s="45">
        <v>0.99778950199084449</v>
      </c>
      <c r="K25" s="5">
        <v>0.55000000000000004</v>
      </c>
      <c r="L25" s="6">
        <v>-12344.374</v>
      </c>
      <c r="M25" s="46">
        <v>0.14319999999999999</v>
      </c>
      <c r="N25" s="8">
        <f>AG25*H25</f>
        <v>-13006.455073551659</v>
      </c>
      <c r="O25" s="8">
        <f>M25*H25</f>
        <v>-21480</v>
      </c>
      <c r="T25" s="8" t="s">
        <v>55</v>
      </c>
      <c r="U25" s="51">
        <f>$G25-$A$1+1</f>
        <v>10</v>
      </c>
      <c r="V25" s="47">
        <f>U25/365</f>
        <v>2.7397260273972601E-2</v>
      </c>
      <c r="W25" s="52">
        <f>K25</f>
        <v>0.55000000000000004</v>
      </c>
      <c r="X25" s="53">
        <v>2.3849999999999998</v>
      </c>
      <c r="Y25" s="54">
        <v>2.3855</v>
      </c>
      <c r="Z25" s="54">
        <v>5.86</v>
      </c>
      <c r="AA25" s="49">
        <f>(LN(Y25/X25)+0.5*W25^2*V25)/(W25*SQRT(V25))</f>
        <v>4.7820930997948867E-2</v>
      </c>
      <c r="AB25" s="49">
        <f>NORMSDIST(ABS(AA25))</f>
        <v>0.5190705890174333</v>
      </c>
      <c r="AC25" s="49">
        <f>AA25-W25*SQRT(V25)</f>
        <v>-4.3215716748311615E-2</v>
      </c>
      <c r="AD25" s="49">
        <f>NORMSDIST(ABS(AC25))</f>
        <v>0.51723527582449869</v>
      </c>
      <c r="AE25" s="49">
        <f>IF(AA25&lt;0, (1-AB25),AB25)</f>
        <v>0.5190705890174333</v>
      </c>
      <c r="AF25" s="49">
        <f>IF(AC25&lt;0, (1-AD25),AD25)</f>
        <v>0.48276472417550131</v>
      </c>
      <c r="AG25" s="49">
        <f>EXP(-Z25*V25/100)*(Y25*AE25 -X25*AF25)</f>
        <v>8.6709700490344391E-2</v>
      </c>
      <c r="AH25" s="41">
        <f>AG25*J25</f>
        <v>8.6518028870036012E-2</v>
      </c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</row>
    <row r="26" spans="1:104" x14ac:dyDescent="0.25">
      <c r="A26" s="35" t="s">
        <v>20</v>
      </c>
      <c r="B26" s="35" t="s">
        <v>38</v>
      </c>
      <c r="C26" s="35" t="s">
        <v>22</v>
      </c>
      <c r="D26" s="2" t="s">
        <v>23</v>
      </c>
      <c r="E26" s="35" t="s">
        <v>24</v>
      </c>
      <c r="F26" s="2">
        <v>36586</v>
      </c>
      <c r="G26" s="2">
        <v>36581</v>
      </c>
      <c r="H26" s="3">
        <v>-150000</v>
      </c>
      <c r="I26" s="4">
        <v>2.3850001000000001</v>
      </c>
      <c r="J26" s="45">
        <v>0.993075526745679</v>
      </c>
      <c r="K26" s="5">
        <v>0.47</v>
      </c>
      <c r="L26" s="6">
        <v>-23388.195199999998</v>
      </c>
      <c r="M26" s="46">
        <v>0.14319999999999999</v>
      </c>
      <c r="N26" s="8">
        <f>AG26*H26</f>
        <v>-23668.359478680621</v>
      </c>
      <c r="O26" s="8">
        <f>M26*H26</f>
        <v>-21480</v>
      </c>
      <c r="T26" s="8" t="s">
        <v>55</v>
      </c>
      <c r="U26" s="51">
        <f>$G26-$A$1+1</f>
        <v>39</v>
      </c>
      <c r="V26" s="47">
        <f>U26/365</f>
        <v>0.10684931506849316</v>
      </c>
      <c r="W26" s="52">
        <f>K26</f>
        <v>0.47</v>
      </c>
      <c r="X26" s="53">
        <v>2.3849999999999998</v>
      </c>
      <c r="Y26" s="54">
        <v>2.4085000000000001</v>
      </c>
      <c r="Z26" s="54">
        <v>5.99</v>
      </c>
      <c r="AA26" s="49">
        <f>(LN(Y26/X26)+0.5*W26^2*V26)/(W26*SQRT(V26))</f>
        <v>0.14063754855924238</v>
      </c>
      <c r="AB26" s="49">
        <f>NORMSDIST(ABS(AA26))</f>
        <v>0.55592188546339827</v>
      </c>
      <c r="AC26" s="49">
        <f>AA26-W26*SQRT(V26)</f>
        <v>-1.2995174838574597E-2</v>
      </c>
      <c r="AD26" s="49">
        <f>NORMSDIST(ABS(AC26))</f>
        <v>0.50518420712345735</v>
      </c>
      <c r="AE26" s="49">
        <f>IF(AA26&lt;0, (1-AB26),AB26)</f>
        <v>0.55592188546339827</v>
      </c>
      <c r="AF26" s="49">
        <f>IF(AC26&lt;0, (1-AD26),AD26)</f>
        <v>0.49481579287654265</v>
      </c>
      <c r="AG26" s="49">
        <f>EXP(-Z26*V26/100)*(Y26*AE26 -X26*AF26)</f>
        <v>0.15778906319120414</v>
      </c>
      <c r="AH26" s="41">
        <f>AG26*J26</f>
        <v>0.15669645704331228</v>
      </c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</row>
    <row r="27" spans="1:104" x14ac:dyDescent="0.25">
      <c r="A27" s="35" t="s">
        <v>20</v>
      </c>
      <c r="B27" s="35" t="s">
        <v>38</v>
      </c>
      <c r="C27" s="35" t="s">
        <v>22</v>
      </c>
      <c r="D27" s="2" t="s">
        <v>23</v>
      </c>
      <c r="E27" s="35" t="s">
        <v>24</v>
      </c>
      <c r="F27" s="2">
        <v>36617</v>
      </c>
      <c r="G27" s="2">
        <v>36614</v>
      </c>
      <c r="H27" s="3">
        <v>-150000</v>
      </c>
      <c r="I27" s="4">
        <v>2.3850001000000001</v>
      </c>
      <c r="J27" s="45">
        <v>0.987899090872838</v>
      </c>
      <c r="K27" s="5">
        <v>0.39</v>
      </c>
      <c r="L27" s="6">
        <v>-27420.568899999998</v>
      </c>
      <c r="M27" s="46">
        <v>0.14319999999999999</v>
      </c>
      <c r="N27" s="8">
        <f>AG27*H27</f>
        <v>-27592.216386148189</v>
      </c>
      <c r="O27" s="8">
        <f>M27*H27</f>
        <v>-21480</v>
      </c>
      <c r="T27" s="8" t="s">
        <v>55</v>
      </c>
      <c r="U27" s="51">
        <f>$G27-$A$1+1</f>
        <v>72</v>
      </c>
      <c r="V27" s="47">
        <f>U27/365</f>
        <v>0.19726027397260273</v>
      </c>
      <c r="W27" s="52">
        <f>K27</f>
        <v>0.39</v>
      </c>
      <c r="X27" s="53">
        <v>2.3849999999999998</v>
      </c>
      <c r="Y27" s="54">
        <v>2.4239999999999999</v>
      </c>
      <c r="Z27" s="54">
        <v>6.1</v>
      </c>
      <c r="AA27" s="49">
        <f>(LN(Y27/X27)+0.5*W27^2*V27)/(W27*SQRT(V27))</f>
        <v>0.18024804431037492</v>
      </c>
      <c r="AB27" s="49">
        <f>NORMSDIST(ABS(AA27))</f>
        <v>0.57152107214146719</v>
      </c>
      <c r="AC27" s="49">
        <f>AA27-W27*SQRT(V27)</f>
        <v>7.0334731241352699E-3</v>
      </c>
      <c r="AD27" s="49">
        <f>NORMSDIST(ABS(AC27))</f>
        <v>0.50280594306106252</v>
      </c>
      <c r="AE27" s="49">
        <f>IF(AA27&lt;0, (1-AB27),AB27)</f>
        <v>0.57152107214146719</v>
      </c>
      <c r="AF27" s="49">
        <f>IF(AC27&lt;0, (1-AD27),AD27)</f>
        <v>0.50280594306106252</v>
      </c>
      <c r="AG27" s="49">
        <f>EXP(-Z27*V27/100)*(Y27*AE27 -X27*AF27)</f>
        <v>0.18394810924098792</v>
      </c>
      <c r="AH27" s="41">
        <f>AG27*J27</f>
        <v>0.18172216988694945</v>
      </c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</row>
    <row r="28" spans="1:104" x14ac:dyDescent="0.25">
      <c r="A28" s="35"/>
      <c r="B28" s="35"/>
      <c r="C28" s="35"/>
      <c r="E28" s="35"/>
      <c r="U28" s="57"/>
      <c r="V28" s="57"/>
      <c r="W28" s="58"/>
      <c r="X28" s="59"/>
      <c r="Y28" s="60"/>
      <c r="Z28" s="60"/>
      <c r="AA28" s="49"/>
      <c r="AB28" s="49"/>
      <c r="AC28" s="49"/>
      <c r="AD28" s="49"/>
      <c r="AE28" s="49"/>
      <c r="AG28" s="61">
        <f>AVERAGE(AG25:AG27)</f>
        <v>0.14281562430751216</v>
      </c>
      <c r="AH28" s="60">
        <f>AVERAGE(AH25:AH27)</f>
        <v>0.14164555193343256</v>
      </c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</row>
    <row r="29" spans="1:104" x14ac:dyDescent="0.25">
      <c r="A29" s="35" t="s">
        <v>20</v>
      </c>
      <c r="B29" s="35" t="s">
        <v>58</v>
      </c>
      <c r="C29" s="35" t="s">
        <v>22</v>
      </c>
      <c r="D29" s="2" t="s">
        <v>59</v>
      </c>
      <c r="E29" s="35" t="s">
        <v>24</v>
      </c>
      <c r="F29" s="2">
        <v>36647</v>
      </c>
      <c r="G29" s="2">
        <v>36636</v>
      </c>
      <c r="H29" s="65">
        <v>150000</v>
      </c>
      <c r="I29" s="64" t="s">
        <v>60</v>
      </c>
      <c r="J29" s="45">
        <v>0.98281854483511599</v>
      </c>
      <c r="K29" s="5">
        <v>0.55000000000000004</v>
      </c>
      <c r="L29" s="6">
        <v>28163.727599999998</v>
      </c>
      <c r="M29" s="46">
        <v>0.2</v>
      </c>
      <c r="N29" s="8">
        <f t="shared" ref="N29:N34" si="0">M29*H29</f>
        <v>30000</v>
      </c>
      <c r="O29" s="8">
        <f t="shared" ref="O29:O34" si="1">M29*H29</f>
        <v>30000</v>
      </c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</row>
    <row r="30" spans="1:104" x14ac:dyDescent="0.25">
      <c r="A30" s="35" t="s">
        <v>20</v>
      </c>
      <c r="B30" s="35" t="s">
        <v>58</v>
      </c>
      <c r="C30" s="35" t="s">
        <v>22</v>
      </c>
      <c r="D30" s="2" t="s">
        <v>59</v>
      </c>
      <c r="E30" s="35" t="s">
        <v>24</v>
      </c>
      <c r="F30" s="2">
        <v>36678</v>
      </c>
      <c r="G30" s="2">
        <v>36636</v>
      </c>
      <c r="H30" s="65">
        <v>150000</v>
      </c>
      <c r="I30" s="64" t="s">
        <v>60</v>
      </c>
      <c r="J30" s="45">
        <v>0.97760117417863723</v>
      </c>
      <c r="K30" s="5">
        <v>0.47</v>
      </c>
      <c r="L30" s="6">
        <v>37827.457999999999</v>
      </c>
      <c r="M30" s="46">
        <v>0.2</v>
      </c>
      <c r="N30" s="8">
        <f t="shared" si="0"/>
        <v>30000</v>
      </c>
      <c r="O30" s="8">
        <f t="shared" si="1"/>
        <v>30000</v>
      </c>
      <c r="Y30" s="37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</row>
    <row r="31" spans="1:104" x14ac:dyDescent="0.25">
      <c r="A31" s="35" t="s">
        <v>20</v>
      </c>
      <c r="B31" s="35" t="s">
        <v>58</v>
      </c>
      <c r="C31" s="35" t="s">
        <v>22</v>
      </c>
      <c r="D31" s="2" t="s">
        <v>59</v>
      </c>
      <c r="E31" s="35" t="s">
        <v>24</v>
      </c>
      <c r="F31" s="2">
        <v>36708</v>
      </c>
      <c r="G31" s="2">
        <v>36636</v>
      </c>
      <c r="H31" s="65">
        <v>150000</v>
      </c>
      <c r="I31" s="64" t="s">
        <v>60</v>
      </c>
      <c r="J31" s="45">
        <v>0.97243628289026118</v>
      </c>
      <c r="K31" s="5">
        <v>0.39</v>
      </c>
      <c r="L31" s="6">
        <v>41707.599699999999</v>
      </c>
      <c r="M31" s="46">
        <v>0.2</v>
      </c>
      <c r="N31" s="8">
        <f t="shared" si="0"/>
        <v>30000</v>
      </c>
      <c r="O31" s="8">
        <f t="shared" si="1"/>
        <v>30000</v>
      </c>
      <c r="Y31" s="37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</row>
    <row r="32" spans="1:104" x14ac:dyDescent="0.25">
      <c r="A32" s="35" t="s">
        <v>20</v>
      </c>
      <c r="B32" s="35" t="s">
        <v>58</v>
      </c>
      <c r="C32" s="35" t="s">
        <v>22</v>
      </c>
      <c r="D32" s="2" t="s">
        <v>59</v>
      </c>
      <c r="E32" s="35" t="s">
        <v>24</v>
      </c>
      <c r="F32" s="2">
        <v>36739</v>
      </c>
      <c r="G32" s="2">
        <v>36636</v>
      </c>
      <c r="H32" s="65">
        <v>150000</v>
      </c>
      <c r="I32" s="64" t="s">
        <v>60</v>
      </c>
      <c r="J32" s="45">
        <v>0.96704383429418561</v>
      </c>
      <c r="K32" s="5">
        <v>0.55000000000000004</v>
      </c>
      <c r="L32" s="6">
        <v>-12344.374</v>
      </c>
      <c r="M32" s="46">
        <v>0.2</v>
      </c>
      <c r="N32" s="8">
        <f t="shared" si="0"/>
        <v>30000</v>
      </c>
      <c r="O32" s="8">
        <f t="shared" si="1"/>
        <v>30000</v>
      </c>
      <c r="Y32" s="37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</row>
    <row r="33" spans="1:84" x14ac:dyDescent="0.25">
      <c r="A33" s="35" t="s">
        <v>20</v>
      </c>
      <c r="B33" s="35" t="s">
        <v>58</v>
      </c>
      <c r="C33" s="35" t="s">
        <v>22</v>
      </c>
      <c r="D33" s="2" t="s">
        <v>59</v>
      </c>
      <c r="E33" s="35" t="s">
        <v>24</v>
      </c>
      <c r="F33" s="2">
        <v>36770</v>
      </c>
      <c r="G33" s="2">
        <v>36636</v>
      </c>
      <c r="H33" s="65">
        <v>150000</v>
      </c>
      <c r="I33" s="64" t="s">
        <v>60</v>
      </c>
      <c r="J33" s="45">
        <v>0.96158727673566891</v>
      </c>
      <c r="K33" s="5">
        <v>0.47</v>
      </c>
      <c r="L33" s="6">
        <v>-23388.195199999998</v>
      </c>
      <c r="M33" s="46">
        <v>0.2</v>
      </c>
      <c r="N33" s="8">
        <f t="shared" si="0"/>
        <v>30000</v>
      </c>
      <c r="O33" s="8">
        <f t="shared" si="1"/>
        <v>30000</v>
      </c>
      <c r="Y33" s="37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</row>
    <row r="34" spans="1:84" x14ac:dyDescent="0.25">
      <c r="A34" s="35" t="s">
        <v>20</v>
      </c>
      <c r="B34" s="35" t="s">
        <v>58</v>
      </c>
      <c r="C34" s="35" t="s">
        <v>22</v>
      </c>
      <c r="D34" s="2" t="s">
        <v>59</v>
      </c>
      <c r="E34" s="35" t="s">
        <v>24</v>
      </c>
      <c r="F34" s="2">
        <v>36800</v>
      </c>
      <c r="G34" s="2">
        <v>36636</v>
      </c>
      <c r="H34" s="65">
        <v>150000</v>
      </c>
      <c r="I34" s="64" t="s">
        <v>60</v>
      </c>
      <c r="J34" s="45">
        <v>0.95626713398158714</v>
      </c>
      <c r="K34" s="5">
        <v>0.39</v>
      </c>
      <c r="L34" s="6">
        <v>-27420.568899999998</v>
      </c>
      <c r="M34" s="46">
        <v>0.2</v>
      </c>
      <c r="N34" s="8">
        <f t="shared" si="0"/>
        <v>30000</v>
      </c>
      <c r="O34" s="8">
        <f t="shared" si="1"/>
        <v>30000</v>
      </c>
      <c r="Y34" s="37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</row>
    <row r="35" spans="1:84" x14ac:dyDescent="0.25">
      <c r="A35" s="35"/>
      <c r="B35" s="35"/>
      <c r="C35" s="35"/>
      <c r="E35" s="35"/>
      <c r="Y35" s="37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</row>
    <row r="36" spans="1:84" x14ac:dyDescent="0.25">
      <c r="A36" s="35"/>
      <c r="B36" s="35"/>
      <c r="C36" s="35"/>
      <c r="E36" s="35"/>
      <c r="Y36" s="37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</row>
    <row r="37" spans="1:84" x14ac:dyDescent="0.25">
      <c r="A37" s="35"/>
      <c r="B37" s="35"/>
      <c r="C37" s="35"/>
      <c r="E37" s="35"/>
      <c r="Y37" s="37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</row>
    <row r="38" spans="1:84" x14ac:dyDescent="0.25">
      <c r="A38" s="35"/>
      <c r="B38" s="35"/>
      <c r="C38" s="35"/>
      <c r="E38" s="35"/>
      <c r="Y38" s="37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</row>
    <row r="39" spans="1:84" x14ac:dyDescent="0.25">
      <c r="A39" s="35"/>
      <c r="B39" s="35"/>
      <c r="C39" s="35"/>
      <c r="E39" s="35"/>
      <c r="Y39" s="37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</row>
    <row r="40" spans="1:84" x14ac:dyDescent="0.25">
      <c r="A40" s="35"/>
      <c r="B40" s="35"/>
      <c r="C40" s="35"/>
      <c r="E40" s="35"/>
      <c r="Y40" s="37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</row>
    <row r="41" spans="1:84" x14ac:dyDescent="0.25">
      <c r="A41" s="35"/>
      <c r="B41" s="35"/>
      <c r="C41" s="35"/>
      <c r="E41" s="35"/>
      <c r="Y41" s="37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</row>
    <row r="42" spans="1:84" x14ac:dyDescent="0.25">
      <c r="A42" s="35"/>
      <c r="B42" s="35"/>
      <c r="C42" s="35"/>
      <c r="E42" s="35"/>
      <c r="Y42" s="37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</row>
    <row r="43" spans="1:84" x14ac:dyDescent="0.25">
      <c r="A43" s="35"/>
      <c r="B43" s="35"/>
      <c r="C43" s="35"/>
      <c r="E43" s="35"/>
      <c r="Y43" s="37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</row>
    <row r="44" spans="1:84" x14ac:dyDescent="0.25">
      <c r="A44" s="35"/>
      <c r="B44" s="35"/>
      <c r="C44" s="35"/>
      <c r="E44" s="35"/>
      <c r="Y44" s="37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</row>
    <row r="45" spans="1:84" x14ac:dyDescent="0.25">
      <c r="A45" s="35"/>
      <c r="B45" s="35"/>
      <c r="C45" s="35"/>
      <c r="E45" s="35"/>
      <c r="Y45" s="37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</row>
    <row r="46" spans="1:84" x14ac:dyDescent="0.25">
      <c r="A46" s="35"/>
      <c r="B46" s="35"/>
      <c r="C46" s="35"/>
      <c r="E46" s="35"/>
      <c r="Y46" s="37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</row>
    <row r="47" spans="1:84" x14ac:dyDescent="0.25">
      <c r="A47" s="35"/>
      <c r="B47" s="35"/>
      <c r="C47" s="35"/>
      <c r="E47" s="35"/>
      <c r="Y47" s="37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</row>
    <row r="48" spans="1:84" x14ac:dyDescent="0.25">
      <c r="A48" s="35"/>
      <c r="B48" s="35"/>
      <c r="C48" s="35"/>
      <c r="E48" s="35"/>
      <c r="Y48" s="37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</row>
    <row r="49" spans="1:84" x14ac:dyDescent="0.25">
      <c r="A49" s="35"/>
      <c r="B49" s="35"/>
      <c r="C49" s="35"/>
      <c r="E49" s="35"/>
      <c r="Y49" s="37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</row>
    <row r="50" spans="1:84" x14ac:dyDescent="0.25">
      <c r="A50" s="35"/>
      <c r="B50" s="35"/>
      <c r="C50" s="35"/>
      <c r="E50" s="35"/>
      <c r="Y50" s="37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</row>
    <row r="51" spans="1:84" x14ac:dyDescent="0.25">
      <c r="A51" s="35"/>
      <c r="B51" s="35"/>
      <c r="C51" s="35"/>
      <c r="E51" s="35"/>
      <c r="Y51" s="37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</row>
    <row r="52" spans="1:84" x14ac:dyDescent="0.25">
      <c r="A52" s="35"/>
      <c r="B52" s="35"/>
      <c r="C52" s="35"/>
      <c r="E52" s="35"/>
      <c r="Y52" s="37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</row>
    <row r="53" spans="1:84" x14ac:dyDescent="0.25">
      <c r="A53" s="35"/>
      <c r="B53" s="35"/>
      <c r="C53" s="35"/>
      <c r="E53" s="35"/>
      <c r="Y53" s="37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</row>
    <row r="54" spans="1:84" x14ac:dyDescent="0.25">
      <c r="A54" s="35"/>
      <c r="B54" s="35"/>
      <c r="C54" s="35"/>
      <c r="E54" s="35"/>
      <c r="Y54" s="37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</row>
    <row r="55" spans="1:84" x14ac:dyDescent="0.25">
      <c r="A55" s="35"/>
      <c r="B55" s="35"/>
      <c r="C55" s="35"/>
      <c r="E55" s="35"/>
      <c r="Y55" s="37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</row>
    <row r="56" spans="1:84" x14ac:dyDescent="0.25">
      <c r="A56" s="35"/>
      <c r="B56" s="35"/>
      <c r="C56" s="35"/>
      <c r="E56" s="35"/>
      <c r="Y56" s="37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</row>
    <row r="57" spans="1:84" x14ac:dyDescent="0.25">
      <c r="A57" s="35"/>
      <c r="B57" s="35"/>
      <c r="C57" s="35"/>
      <c r="E57" s="35"/>
      <c r="Y57" s="37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</row>
    <row r="58" spans="1:84" x14ac:dyDescent="0.25">
      <c r="A58" s="35"/>
      <c r="B58" s="35"/>
      <c r="C58" s="35"/>
      <c r="E58" s="35"/>
      <c r="Y58" s="37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</row>
    <row r="59" spans="1:84" x14ac:dyDescent="0.25">
      <c r="A59" s="35"/>
      <c r="B59" s="35"/>
      <c r="C59" s="35"/>
      <c r="E59" s="35"/>
      <c r="Y59" s="37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</row>
    <row r="60" spans="1:84" x14ac:dyDescent="0.25">
      <c r="A60" s="35"/>
      <c r="B60" s="35"/>
      <c r="C60" s="35"/>
      <c r="E60" s="35"/>
      <c r="Y60" s="37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</row>
    <row r="61" spans="1:84" x14ac:dyDescent="0.25">
      <c r="A61" s="35"/>
      <c r="B61" s="35"/>
      <c r="C61" s="35"/>
      <c r="E61" s="35"/>
      <c r="Y61" s="37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</row>
    <row r="62" spans="1:84" x14ac:dyDescent="0.25">
      <c r="A62" s="35"/>
      <c r="B62" s="35"/>
      <c r="C62" s="35"/>
      <c r="E62" s="35"/>
      <c r="Y62" s="37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</row>
    <row r="63" spans="1:84" x14ac:dyDescent="0.25">
      <c r="A63" s="35"/>
      <c r="B63" s="35"/>
      <c r="C63" s="35"/>
      <c r="E63" s="35"/>
      <c r="Y63" s="37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</row>
    <row r="64" spans="1:84" x14ac:dyDescent="0.25">
      <c r="A64" s="35"/>
      <c r="B64" s="35"/>
      <c r="C64" s="35"/>
      <c r="E64" s="35"/>
      <c r="Y64" s="37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</row>
    <row r="65" spans="1:84" x14ac:dyDescent="0.25">
      <c r="A65" s="35"/>
      <c r="B65" s="35"/>
      <c r="C65" s="35"/>
      <c r="E65" s="35"/>
      <c r="Y65" s="37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</row>
    <row r="66" spans="1:84" x14ac:dyDescent="0.25">
      <c r="A66" s="35"/>
      <c r="B66" s="35"/>
      <c r="C66" s="35"/>
      <c r="E66" s="35"/>
      <c r="Y66" s="37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</row>
    <row r="67" spans="1:84" x14ac:dyDescent="0.25">
      <c r="A67" s="35"/>
      <c r="B67" s="35"/>
      <c r="C67" s="35"/>
      <c r="E67" s="35"/>
      <c r="Y67" s="37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</row>
    <row r="68" spans="1:84" x14ac:dyDescent="0.25">
      <c r="A68" s="35"/>
      <c r="B68" s="35"/>
      <c r="C68" s="35"/>
      <c r="E68" s="35"/>
      <c r="Y68" s="37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</row>
    <row r="69" spans="1:84" x14ac:dyDescent="0.25">
      <c r="A69" s="35"/>
      <c r="B69" s="35"/>
      <c r="C69" s="35"/>
      <c r="E69" s="35"/>
      <c r="Y69" s="37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</row>
    <row r="70" spans="1:84" x14ac:dyDescent="0.25">
      <c r="A70" s="35"/>
      <c r="B70" s="35"/>
      <c r="C70" s="35"/>
      <c r="E70" s="35"/>
      <c r="Y70" s="37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</row>
    <row r="71" spans="1:84" x14ac:dyDescent="0.25">
      <c r="A71" s="35"/>
      <c r="B71" s="35"/>
      <c r="C71" s="35"/>
      <c r="E71" s="35"/>
      <c r="Y71" s="37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</row>
    <row r="72" spans="1:84" x14ac:dyDescent="0.25">
      <c r="A72" s="35"/>
      <c r="B72" s="35"/>
      <c r="C72" s="35"/>
      <c r="E72" s="35"/>
      <c r="Y72" s="37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</row>
    <row r="73" spans="1:84" x14ac:dyDescent="0.25">
      <c r="A73" s="35"/>
      <c r="B73" s="35"/>
      <c r="C73" s="35"/>
      <c r="E73" s="35"/>
      <c r="Y73" s="37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</row>
    <row r="74" spans="1:84" x14ac:dyDescent="0.25">
      <c r="A74" s="35"/>
      <c r="B74" s="35"/>
      <c r="C74" s="35"/>
      <c r="E74" s="35"/>
      <c r="Y74" s="37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</row>
    <row r="75" spans="1:84" x14ac:dyDescent="0.25">
      <c r="A75" s="35"/>
      <c r="B75" s="35"/>
      <c r="C75" s="35"/>
      <c r="E75" s="35"/>
      <c r="Y75" s="37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</row>
    <row r="76" spans="1:84" x14ac:dyDescent="0.25">
      <c r="A76" s="35"/>
      <c r="B76" s="35"/>
      <c r="C76" s="35"/>
      <c r="E76" s="35"/>
      <c r="Y76" s="37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</row>
    <row r="77" spans="1:84" x14ac:dyDescent="0.25">
      <c r="A77" s="35"/>
      <c r="B77" s="35"/>
      <c r="C77" s="35"/>
      <c r="E77" s="35"/>
      <c r="Y77" s="37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</row>
    <row r="78" spans="1:84" x14ac:dyDescent="0.25">
      <c r="A78" s="35"/>
      <c r="B78" s="35"/>
      <c r="C78" s="35"/>
      <c r="E78" s="35"/>
      <c r="Y78" s="37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</row>
    <row r="79" spans="1:84" x14ac:dyDescent="0.25">
      <c r="A79" s="35"/>
      <c r="B79" s="35"/>
      <c r="C79" s="35"/>
      <c r="E79" s="35"/>
      <c r="Y79" s="37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</row>
    <row r="80" spans="1:84" x14ac:dyDescent="0.25">
      <c r="A80" s="35"/>
      <c r="B80" s="35"/>
      <c r="C80" s="35"/>
      <c r="E80" s="35"/>
      <c r="Y80" s="37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</row>
    <row r="81" spans="1:84" x14ac:dyDescent="0.25">
      <c r="A81" s="35"/>
      <c r="B81" s="35"/>
      <c r="C81" s="35"/>
      <c r="E81" s="35"/>
      <c r="Y81" s="37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</row>
    <row r="82" spans="1:84" x14ac:dyDescent="0.25">
      <c r="A82" s="35"/>
      <c r="B82" s="35"/>
      <c r="C82" s="35"/>
      <c r="E82" s="35"/>
      <c r="Y82" s="37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</row>
    <row r="83" spans="1:84" x14ac:dyDescent="0.25">
      <c r="A83" s="35"/>
      <c r="B83" s="35"/>
      <c r="C83" s="35"/>
      <c r="E83" s="35"/>
      <c r="Y83" s="37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</row>
    <row r="84" spans="1:84" x14ac:dyDescent="0.25">
      <c r="A84" s="35"/>
      <c r="B84" s="35"/>
      <c r="C84" s="35"/>
      <c r="E84" s="35"/>
      <c r="Y84" s="37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</row>
    <row r="85" spans="1:84" x14ac:dyDescent="0.25">
      <c r="A85" s="35"/>
      <c r="B85" s="35"/>
      <c r="C85" s="35"/>
      <c r="E85" s="35"/>
      <c r="Y85" s="37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</row>
    <row r="86" spans="1:84" x14ac:dyDescent="0.25">
      <c r="A86" s="35"/>
      <c r="B86" s="35"/>
      <c r="C86" s="35"/>
      <c r="E86" s="35"/>
      <c r="Y86" s="37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</row>
    <row r="87" spans="1:84" x14ac:dyDescent="0.25">
      <c r="A87" s="35"/>
      <c r="B87" s="35"/>
      <c r="C87" s="35"/>
      <c r="E87" s="35"/>
      <c r="Y87" s="37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</row>
    <row r="88" spans="1:84" x14ac:dyDescent="0.25">
      <c r="A88" s="35"/>
      <c r="B88" s="35"/>
      <c r="C88" s="35"/>
      <c r="E88" s="35"/>
      <c r="Y88" s="37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</row>
    <row r="89" spans="1:84" x14ac:dyDescent="0.25">
      <c r="A89" s="35"/>
      <c r="B89" s="35"/>
      <c r="C89" s="35"/>
      <c r="E89" s="35"/>
      <c r="Y89" s="37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</row>
    <row r="90" spans="1:84" x14ac:dyDescent="0.25">
      <c r="A90" s="35"/>
      <c r="B90" s="35"/>
      <c r="C90" s="35"/>
      <c r="E90" s="35"/>
      <c r="Y90" s="37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</row>
    <row r="91" spans="1:84" x14ac:dyDescent="0.25">
      <c r="A91" s="35"/>
      <c r="B91" s="35"/>
      <c r="C91" s="35"/>
      <c r="E91" s="35"/>
      <c r="Y91" s="37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</row>
    <row r="92" spans="1:84" x14ac:dyDescent="0.25">
      <c r="A92" s="35"/>
      <c r="B92" s="35"/>
      <c r="C92" s="35"/>
      <c r="E92" s="35"/>
      <c r="Y92" s="37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</row>
    <row r="93" spans="1:84" x14ac:dyDescent="0.25">
      <c r="A93" s="35"/>
      <c r="B93" s="35"/>
      <c r="C93" s="35"/>
      <c r="E93" s="35"/>
      <c r="Y93" s="37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</row>
    <row r="94" spans="1:84" x14ac:dyDescent="0.25">
      <c r="A94" s="35"/>
      <c r="B94" s="35"/>
      <c r="C94" s="35"/>
      <c r="E94" s="35"/>
      <c r="Y94" s="37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</row>
    <row r="95" spans="1:84" x14ac:dyDescent="0.25">
      <c r="A95" s="35"/>
      <c r="B95" s="35"/>
      <c r="C95" s="35"/>
      <c r="E95" s="35"/>
      <c r="Y95" s="37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</row>
    <row r="96" spans="1:84" x14ac:dyDescent="0.25">
      <c r="A96" s="35"/>
      <c r="B96" s="35"/>
      <c r="C96" s="35"/>
      <c r="E96" s="35"/>
      <c r="Y96" s="37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</row>
    <row r="97" spans="1:84" x14ac:dyDescent="0.25">
      <c r="A97" s="35"/>
      <c r="B97" s="35"/>
      <c r="C97" s="35"/>
      <c r="E97" s="35"/>
      <c r="Y97" s="37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</row>
    <row r="98" spans="1:84" x14ac:dyDescent="0.25">
      <c r="A98" s="35"/>
      <c r="B98" s="35"/>
      <c r="C98" s="35"/>
      <c r="E98" s="35"/>
      <c r="Y98" s="37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</row>
    <row r="99" spans="1:84" x14ac:dyDescent="0.25">
      <c r="A99" s="35"/>
      <c r="B99" s="35"/>
      <c r="C99" s="35"/>
      <c r="E99" s="35"/>
      <c r="Y99" s="37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</row>
    <row r="100" spans="1:84" x14ac:dyDescent="0.25">
      <c r="A100" s="35"/>
      <c r="B100" s="35"/>
      <c r="C100" s="35"/>
      <c r="E100" s="35"/>
      <c r="Y100" s="37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</row>
    <row r="101" spans="1:84" x14ac:dyDescent="0.25">
      <c r="A101" s="35"/>
      <c r="B101" s="35"/>
      <c r="C101" s="35"/>
      <c r="E101" s="35"/>
      <c r="Y101" s="37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</row>
    <row r="102" spans="1:84" x14ac:dyDescent="0.25">
      <c r="A102" s="35"/>
      <c r="B102" s="35"/>
      <c r="C102" s="35"/>
      <c r="E102" s="35"/>
      <c r="Y102" s="37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</row>
    <row r="103" spans="1:84" x14ac:dyDescent="0.25">
      <c r="A103" s="35"/>
      <c r="B103" s="35"/>
      <c r="C103" s="35"/>
      <c r="E103" s="35"/>
      <c r="Y103" s="37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</row>
    <row r="104" spans="1:84" x14ac:dyDescent="0.25">
      <c r="A104" s="35"/>
      <c r="B104" s="35"/>
      <c r="C104" s="35"/>
      <c r="E104" s="35"/>
      <c r="Y104" s="37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</row>
    <row r="105" spans="1:84" x14ac:dyDescent="0.25">
      <c r="A105" s="35"/>
      <c r="B105" s="35"/>
      <c r="C105" s="35"/>
      <c r="E105" s="35"/>
      <c r="Y105" s="37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</row>
    <row r="106" spans="1:84" x14ac:dyDescent="0.25">
      <c r="A106" s="35"/>
      <c r="B106" s="35"/>
      <c r="C106" s="35"/>
      <c r="E106" s="35"/>
      <c r="Y106" s="37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</row>
    <row r="107" spans="1:84" x14ac:dyDescent="0.25">
      <c r="A107" s="35"/>
      <c r="B107" s="35"/>
      <c r="C107" s="35"/>
      <c r="E107" s="35"/>
      <c r="Y107" s="37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</row>
    <row r="108" spans="1:84" x14ac:dyDescent="0.25">
      <c r="A108" s="35"/>
      <c r="B108" s="35"/>
      <c r="C108" s="35"/>
      <c r="E108" s="35"/>
      <c r="Y108" s="37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</row>
    <row r="109" spans="1:84" x14ac:dyDescent="0.25">
      <c r="A109" s="35"/>
      <c r="B109" s="35"/>
      <c r="C109" s="35"/>
      <c r="E109" s="35"/>
      <c r="Y109" s="37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</row>
    <row r="110" spans="1:84" x14ac:dyDescent="0.25">
      <c r="A110" s="35"/>
      <c r="B110" s="35"/>
      <c r="C110" s="35"/>
      <c r="E110" s="35"/>
      <c r="Y110" s="37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</row>
    <row r="111" spans="1:84" x14ac:dyDescent="0.25">
      <c r="A111" s="35"/>
      <c r="B111" s="35"/>
      <c r="C111" s="35"/>
      <c r="E111" s="35"/>
      <c r="Y111" s="37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</row>
    <row r="112" spans="1:84" x14ac:dyDescent="0.25">
      <c r="A112" s="35"/>
      <c r="B112" s="35"/>
      <c r="C112" s="35"/>
      <c r="E112" s="35"/>
      <c r="Y112" s="37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</row>
    <row r="113" spans="1:84" x14ac:dyDescent="0.25">
      <c r="A113" s="35"/>
      <c r="B113" s="35"/>
      <c r="C113" s="35"/>
      <c r="E113" s="35"/>
      <c r="Y113" s="37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</row>
    <row r="114" spans="1:84" x14ac:dyDescent="0.25">
      <c r="A114" s="35"/>
      <c r="B114" s="35"/>
      <c r="C114" s="35"/>
      <c r="E114" s="35"/>
      <c r="Y114" s="37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</row>
    <row r="115" spans="1:84" x14ac:dyDescent="0.25">
      <c r="A115" s="35"/>
      <c r="B115" s="35"/>
      <c r="C115" s="35"/>
      <c r="E115" s="35"/>
      <c r="Y115" s="37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</row>
    <row r="116" spans="1:84" x14ac:dyDescent="0.25">
      <c r="A116" s="35"/>
      <c r="B116" s="35"/>
      <c r="C116" s="35"/>
      <c r="E116" s="35"/>
      <c r="Y116" s="37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</row>
    <row r="117" spans="1:84" x14ac:dyDescent="0.25">
      <c r="A117" s="35"/>
      <c r="B117" s="35"/>
      <c r="C117" s="35"/>
      <c r="E117" s="35"/>
      <c r="Y117" s="37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</row>
    <row r="118" spans="1:84" x14ac:dyDescent="0.25">
      <c r="A118" s="35"/>
      <c r="B118" s="35"/>
      <c r="C118" s="35"/>
      <c r="E118" s="35"/>
      <c r="Y118" s="37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</row>
    <row r="119" spans="1:84" x14ac:dyDescent="0.25">
      <c r="A119" s="35"/>
      <c r="B119" s="35"/>
      <c r="C119" s="35"/>
      <c r="E119" s="35"/>
      <c r="Y119" s="37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</row>
    <row r="120" spans="1:84" x14ac:dyDescent="0.25">
      <c r="A120" s="35"/>
      <c r="B120" s="35"/>
      <c r="C120" s="35"/>
      <c r="E120" s="35"/>
      <c r="Y120" s="37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</row>
    <row r="121" spans="1:84" x14ac:dyDescent="0.25">
      <c r="A121" s="35"/>
      <c r="B121" s="35"/>
      <c r="C121" s="35"/>
      <c r="E121" s="35"/>
      <c r="Y121" s="37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</row>
    <row r="122" spans="1:84" x14ac:dyDescent="0.25">
      <c r="A122" s="35"/>
      <c r="B122" s="35"/>
      <c r="C122" s="35"/>
      <c r="E122" s="35"/>
      <c r="Y122" s="37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</row>
    <row r="123" spans="1:84" x14ac:dyDescent="0.25">
      <c r="A123" s="35"/>
      <c r="B123" s="35"/>
      <c r="C123" s="35"/>
      <c r="E123" s="35"/>
      <c r="Y123" s="37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</row>
    <row r="124" spans="1:84" x14ac:dyDescent="0.25">
      <c r="A124" s="35"/>
      <c r="B124" s="35"/>
      <c r="C124" s="35"/>
      <c r="E124" s="35"/>
      <c r="Y124" s="37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</row>
    <row r="125" spans="1:84" x14ac:dyDescent="0.25">
      <c r="A125" s="35"/>
      <c r="B125" s="35"/>
      <c r="C125" s="35"/>
      <c r="E125" s="35"/>
      <c r="Y125" s="37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</row>
    <row r="126" spans="1:84" x14ac:dyDescent="0.25">
      <c r="A126" s="35"/>
      <c r="B126" s="35"/>
      <c r="C126" s="35"/>
      <c r="E126" s="35"/>
      <c r="Y126" s="37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</row>
    <row r="127" spans="1:84" x14ac:dyDescent="0.25">
      <c r="A127" s="35"/>
      <c r="B127" s="35"/>
      <c r="C127" s="35"/>
      <c r="E127" s="35"/>
      <c r="Y127" s="37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</row>
    <row r="128" spans="1:84" x14ac:dyDescent="0.25">
      <c r="A128" s="35"/>
      <c r="B128" s="35"/>
      <c r="C128" s="35"/>
      <c r="E128" s="35"/>
      <c r="Y128" s="37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</row>
    <row r="129" spans="1:84" x14ac:dyDescent="0.25">
      <c r="A129" s="35"/>
      <c r="B129" s="35"/>
      <c r="C129" s="35"/>
      <c r="E129" s="35"/>
      <c r="Y129" s="37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</row>
    <row r="130" spans="1:84" x14ac:dyDescent="0.25">
      <c r="A130" s="35"/>
      <c r="B130" s="35"/>
      <c r="C130" s="35"/>
      <c r="E130" s="35"/>
      <c r="Y130" s="37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</row>
    <row r="131" spans="1:84" x14ac:dyDescent="0.25">
      <c r="A131" s="35"/>
      <c r="B131" s="35"/>
      <c r="C131" s="35"/>
      <c r="E131" s="35"/>
      <c r="Y131" s="37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</row>
    <row r="132" spans="1:84" x14ac:dyDescent="0.25">
      <c r="A132" s="35"/>
      <c r="B132" s="35"/>
      <c r="C132" s="35"/>
      <c r="E132" s="35"/>
      <c r="Y132" s="37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</row>
    <row r="133" spans="1:84" x14ac:dyDescent="0.25">
      <c r="A133" s="35"/>
      <c r="B133" s="35"/>
      <c r="C133" s="35"/>
      <c r="E133" s="35"/>
      <c r="Y133" s="37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</row>
    <row r="134" spans="1:84" x14ac:dyDescent="0.25">
      <c r="A134" s="35"/>
      <c r="B134" s="35"/>
      <c r="C134" s="35"/>
      <c r="E134" s="35"/>
      <c r="Y134" s="37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</row>
    <row r="135" spans="1:84" x14ac:dyDescent="0.25">
      <c r="A135" s="35"/>
      <c r="B135" s="35"/>
      <c r="C135" s="35"/>
      <c r="E135" s="35"/>
      <c r="Y135" s="37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</row>
    <row r="136" spans="1:84" x14ac:dyDescent="0.25">
      <c r="A136" s="35"/>
      <c r="B136" s="35"/>
      <c r="C136" s="35"/>
      <c r="E136" s="35"/>
      <c r="Y136" s="37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</row>
    <row r="137" spans="1:84" x14ac:dyDescent="0.25">
      <c r="A137" s="35"/>
      <c r="B137" s="35"/>
      <c r="C137" s="35"/>
      <c r="E137" s="35"/>
      <c r="Y137" s="37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</row>
    <row r="138" spans="1:84" x14ac:dyDescent="0.25">
      <c r="A138" s="35"/>
      <c r="B138" s="35"/>
      <c r="C138" s="35"/>
      <c r="E138" s="35"/>
      <c r="Y138" s="37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</row>
    <row r="139" spans="1:84" x14ac:dyDescent="0.25">
      <c r="A139" s="35"/>
      <c r="B139" s="35"/>
      <c r="C139" s="35"/>
      <c r="E139" s="35"/>
      <c r="Y139" s="37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</row>
    <row r="140" spans="1:84" x14ac:dyDescent="0.25">
      <c r="A140" s="35"/>
      <c r="B140" s="35"/>
      <c r="C140" s="35"/>
      <c r="E140" s="35"/>
      <c r="Y140" s="37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</row>
    <row r="141" spans="1:84" x14ac:dyDescent="0.25">
      <c r="A141" s="35"/>
      <c r="B141" s="35"/>
      <c r="C141" s="35"/>
      <c r="E141" s="35"/>
      <c r="Y141" s="37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</row>
    <row r="142" spans="1:84" x14ac:dyDescent="0.25">
      <c r="A142" s="35"/>
      <c r="B142" s="35"/>
      <c r="C142" s="35"/>
      <c r="E142" s="35"/>
      <c r="Y142" s="37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</row>
    <row r="143" spans="1:84" x14ac:dyDescent="0.25">
      <c r="A143" s="35"/>
      <c r="B143" s="35"/>
      <c r="C143" s="35"/>
      <c r="E143" s="35"/>
      <c r="Y143" s="37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</row>
    <row r="144" spans="1:84" x14ac:dyDescent="0.25">
      <c r="A144" s="35"/>
      <c r="B144" s="35"/>
      <c r="C144" s="35"/>
      <c r="E144" s="35"/>
      <c r="Y144" s="37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</row>
    <row r="145" spans="1:84" x14ac:dyDescent="0.25">
      <c r="A145" s="35"/>
      <c r="B145" s="35"/>
      <c r="C145" s="35"/>
      <c r="E145" s="35"/>
      <c r="Y145" s="37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</row>
    <row r="146" spans="1:84" x14ac:dyDescent="0.25">
      <c r="A146" s="35"/>
      <c r="B146" s="35"/>
      <c r="C146" s="35"/>
      <c r="E146" s="35"/>
      <c r="Y146" s="37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</row>
    <row r="147" spans="1:84" x14ac:dyDescent="0.25">
      <c r="A147" s="35"/>
      <c r="B147" s="35"/>
      <c r="C147" s="35"/>
      <c r="E147" s="35"/>
      <c r="Y147" s="37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</row>
    <row r="148" spans="1:84" x14ac:dyDescent="0.25">
      <c r="A148" s="35"/>
      <c r="B148" s="35"/>
      <c r="C148" s="35"/>
      <c r="E148" s="35"/>
      <c r="Y148" s="37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</row>
    <row r="149" spans="1:84" x14ac:dyDescent="0.25">
      <c r="A149" s="35"/>
      <c r="B149" s="35"/>
      <c r="C149" s="35"/>
      <c r="E149" s="35"/>
      <c r="Y149" s="37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</row>
    <row r="150" spans="1:84" x14ac:dyDescent="0.25">
      <c r="A150" s="35"/>
      <c r="B150" s="35"/>
      <c r="C150" s="35"/>
      <c r="E150" s="35"/>
      <c r="Y150" s="37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</row>
    <row r="151" spans="1:84" x14ac:dyDescent="0.25">
      <c r="A151" s="35"/>
      <c r="B151" s="35"/>
      <c r="C151" s="35"/>
      <c r="E151" s="35"/>
      <c r="Y151" s="37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</row>
    <row r="152" spans="1:84" x14ac:dyDescent="0.25">
      <c r="A152" s="35"/>
      <c r="B152" s="35"/>
      <c r="C152" s="35"/>
      <c r="E152" s="35"/>
      <c r="Y152" s="37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</row>
    <row r="153" spans="1:84" x14ac:dyDescent="0.25">
      <c r="A153" s="35"/>
      <c r="B153" s="35"/>
      <c r="C153" s="35"/>
      <c r="E153" s="35"/>
      <c r="Y153" s="37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</row>
    <row r="154" spans="1:84" x14ac:dyDescent="0.25">
      <c r="A154" s="35"/>
      <c r="B154" s="35"/>
      <c r="C154" s="35"/>
      <c r="E154" s="35"/>
      <c r="Y154" s="37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</row>
    <row r="155" spans="1:84" x14ac:dyDescent="0.25">
      <c r="A155" s="35"/>
      <c r="B155" s="35"/>
      <c r="C155" s="35"/>
      <c r="E155" s="35"/>
      <c r="Y155" s="37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</row>
    <row r="156" spans="1:84" x14ac:dyDescent="0.25">
      <c r="A156" s="35"/>
      <c r="B156" s="35"/>
      <c r="C156" s="35"/>
      <c r="E156" s="35"/>
      <c r="Y156" s="37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</row>
    <row r="157" spans="1:84" x14ac:dyDescent="0.25">
      <c r="A157" s="35"/>
      <c r="B157" s="35"/>
      <c r="C157" s="35"/>
      <c r="E157" s="35"/>
      <c r="Y157" s="37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</row>
    <row r="158" spans="1:84" x14ac:dyDescent="0.25">
      <c r="A158" s="35"/>
      <c r="B158" s="35"/>
      <c r="C158" s="35"/>
      <c r="E158" s="35"/>
      <c r="Y158" s="37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</row>
    <row r="159" spans="1:84" x14ac:dyDescent="0.25">
      <c r="A159" s="35"/>
      <c r="B159" s="35"/>
      <c r="C159" s="35"/>
      <c r="E159" s="35"/>
      <c r="Y159" s="37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</row>
    <row r="160" spans="1:84" x14ac:dyDescent="0.25">
      <c r="A160" s="35"/>
      <c r="B160" s="35"/>
      <c r="C160" s="35"/>
      <c r="E160" s="35"/>
      <c r="Y160" s="37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</row>
    <row r="161" spans="1:84" x14ac:dyDescent="0.25">
      <c r="A161" s="35"/>
      <c r="B161" s="35"/>
      <c r="C161" s="35"/>
      <c r="E161" s="35"/>
      <c r="Y161" s="37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</row>
    <row r="162" spans="1:84" x14ac:dyDescent="0.25">
      <c r="A162" s="35"/>
      <c r="B162" s="35"/>
      <c r="C162" s="35"/>
      <c r="E162" s="35"/>
      <c r="Y162" s="37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</row>
    <row r="163" spans="1:84" x14ac:dyDescent="0.25">
      <c r="A163" s="35"/>
      <c r="B163" s="35"/>
      <c r="C163" s="35"/>
      <c r="E163" s="35"/>
      <c r="Y163" s="37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</row>
    <row r="164" spans="1:84" x14ac:dyDescent="0.25">
      <c r="A164" s="35"/>
      <c r="B164" s="35"/>
      <c r="C164" s="35"/>
      <c r="E164" s="35"/>
      <c r="Y164" s="37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</row>
    <row r="165" spans="1:84" x14ac:dyDescent="0.25">
      <c r="Y165" s="37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</row>
    <row r="166" spans="1:84" x14ac:dyDescent="0.25">
      <c r="Y166" s="37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</row>
    <row r="167" spans="1:84" x14ac:dyDescent="0.25">
      <c r="Y167" s="37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</row>
    <row r="168" spans="1:84" x14ac:dyDescent="0.25">
      <c r="Y168" s="37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</row>
    <row r="169" spans="1:84" x14ac:dyDescent="0.25">
      <c r="Y169" s="37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</row>
    <row r="170" spans="1:84" x14ac:dyDescent="0.25">
      <c r="Y170" s="37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</row>
    <row r="171" spans="1:84" x14ac:dyDescent="0.25">
      <c r="Y171" s="37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</row>
    <row r="172" spans="1:84" x14ac:dyDescent="0.25">
      <c r="Y172" s="37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</row>
    <row r="173" spans="1:84" x14ac:dyDescent="0.25">
      <c r="Y173" s="37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</row>
    <row r="174" spans="1:84" x14ac:dyDescent="0.25">
      <c r="Y174" s="37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</row>
    <row r="175" spans="1:84" x14ac:dyDescent="0.25">
      <c r="Y175" s="37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</row>
    <row r="176" spans="1:84" x14ac:dyDescent="0.25">
      <c r="Y176" s="37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</row>
    <row r="177" spans="25:84" x14ac:dyDescent="0.25">
      <c r="Y177" s="37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</row>
    <row r="178" spans="25:84" x14ac:dyDescent="0.25">
      <c r="Y178" s="37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</row>
    <row r="179" spans="25:84" x14ac:dyDescent="0.25">
      <c r="Y179" s="37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</row>
    <row r="180" spans="25:84" x14ac:dyDescent="0.25">
      <c r="Y180" s="37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</row>
    <row r="181" spans="25:84" x14ac:dyDescent="0.25">
      <c r="Y181" s="37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</row>
    <row r="182" spans="25:84" x14ac:dyDescent="0.25">
      <c r="Y182" s="37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</row>
    <row r="183" spans="25:84" x14ac:dyDescent="0.25">
      <c r="Y183" s="37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</row>
    <row r="184" spans="25:84" x14ac:dyDescent="0.25">
      <c r="Y184" s="37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</row>
    <row r="185" spans="25:84" x14ac:dyDescent="0.25">
      <c r="Y185" s="37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</row>
    <row r="186" spans="25:84" x14ac:dyDescent="0.25">
      <c r="Y186" s="37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</row>
    <row r="187" spans="25:84" x14ac:dyDescent="0.25">
      <c r="Y187" s="37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</row>
    <row r="188" spans="25:84" x14ac:dyDescent="0.25">
      <c r="Y188" s="37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</row>
    <row r="189" spans="25:84" x14ac:dyDescent="0.25">
      <c r="Y189" s="37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</row>
    <row r="190" spans="25:84" x14ac:dyDescent="0.25">
      <c r="Y190" s="37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</row>
    <row r="191" spans="25:84" x14ac:dyDescent="0.25">
      <c r="Y191" s="37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</row>
    <row r="192" spans="25:84" x14ac:dyDescent="0.25">
      <c r="Y192" s="37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</row>
    <row r="193" spans="25:84" x14ac:dyDescent="0.25">
      <c r="Y193" s="37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</row>
    <row r="194" spans="25:84" x14ac:dyDescent="0.25">
      <c r="Y194" s="37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</row>
    <row r="195" spans="25:84" x14ac:dyDescent="0.25">
      <c r="Y195" s="37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</row>
    <row r="196" spans="25:84" x14ac:dyDescent="0.25">
      <c r="Y196" s="37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</row>
    <row r="197" spans="25:84" x14ac:dyDescent="0.25">
      <c r="Y197" s="37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</row>
    <row r="198" spans="25:84" x14ac:dyDescent="0.25">
      <c r="Y198" s="37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</row>
    <row r="199" spans="25:84" x14ac:dyDescent="0.25">
      <c r="Y199" s="37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</row>
    <row r="200" spans="25:84" x14ac:dyDescent="0.25">
      <c r="Y200" s="37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</row>
    <row r="201" spans="25:84" x14ac:dyDescent="0.25">
      <c r="Y201" s="37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</row>
    <row r="202" spans="25:84" x14ac:dyDescent="0.25">
      <c r="Y202" s="37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</row>
    <row r="203" spans="25:84" x14ac:dyDescent="0.25">
      <c r="Y203" s="37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</row>
    <row r="204" spans="25:84" x14ac:dyDescent="0.25">
      <c r="Y204" s="37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</row>
    <row r="205" spans="25:84" x14ac:dyDescent="0.25">
      <c r="Y205" s="37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</row>
    <row r="206" spans="25:84" x14ac:dyDescent="0.25">
      <c r="Y206" s="37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</row>
    <row r="207" spans="25:84" x14ac:dyDescent="0.25">
      <c r="Y207" s="37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</row>
    <row r="208" spans="25:84" x14ac:dyDescent="0.25">
      <c r="Y208" s="37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</row>
    <row r="209" spans="25:84" x14ac:dyDescent="0.25">
      <c r="Y209" s="36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</row>
    <row r="210" spans="25:84" x14ac:dyDescent="0.25"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36"/>
      <c r="AY210" s="36"/>
      <c r="AZ210" s="36"/>
      <c r="BA210" s="36"/>
      <c r="BB210" s="36"/>
      <c r="BC210" s="36"/>
      <c r="BD210" s="36"/>
      <c r="BE210" s="36"/>
      <c r="BF210" s="36"/>
      <c r="BG210" s="36"/>
      <c r="BH210" s="36"/>
      <c r="BI210" s="36"/>
    </row>
    <row r="211" spans="25:84" x14ac:dyDescent="0.25"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36"/>
      <c r="AY211" s="36"/>
      <c r="AZ211" s="36"/>
      <c r="BA211" s="36"/>
      <c r="BB211" s="36"/>
      <c r="BC211" s="36"/>
      <c r="BD211" s="36"/>
      <c r="BE211" s="36"/>
      <c r="BF211" s="36"/>
      <c r="BG211" s="36"/>
      <c r="BH211" s="36"/>
      <c r="BI211" s="36"/>
    </row>
    <row r="212" spans="25:84" x14ac:dyDescent="0.25"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36"/>
      <c r="AY212" s="36"/>
      <c r="AZ212" s="36"/>
      <c r="BA212" s="36"/>
      <c r="BB212" s="36"/>
      <c r="BC212" s="36"/>
      <c r="BD212" s="36"/>
      <c r="BE212" s="36"/>
      <c r="BF212" s="36"/>
      <c r="BG212" s="36"/>
      <c r="BH212" s="36"/>
      <c r="BI212" s="36"/>
    </row>
    <row r="213" spans="25:84" x14ac:dyDescent="0.25"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36"/>
      <c r="AY213" s="36"/>
      <c r="AZ213" s="36"/>
      <c r="BA213" s="36"/>
      <c r="BB213" s="36"/>
      <c r="BC213" s="36"/>
      <c r="BD213" s="36"/>
      <c r="BE213" s="36"/>
      <c r="BF213" s="36"/>
      <c r="BG213" s="36"/>
      <c r="BH213" s="36"/>
      <c r="BI213" s="36"/>
    </row>
    <row r="214" spans="25:84" x14ac:dyDescent="0.25"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36"/>
      <c r="AY214" s="36"/>
      <c r="AZ214" s="36"/>
      <c r="BA214" s="36"/>
      <c r="BB214" s="36"/>
      <c r="BC214" s="36"/>
      <c r="BD214" s="36"/>
      <c r="BE214" s="36"/>
      <c r="BF214" s="36"/>
      <c r="BG214" s="36"/>
      <c r="BH214" s="36"/>
      <c r="BI214" s="36"/>
    </row>
    <row r="215" spans="25:84" x14ac:dyDescent="0.25"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36"/>
      <c r="AY215" s="36"/>
      <c r="AZ215" s="36"/>
      <c r="BA215" s="36"/>
      <c r="BB215" s="36"/>
      <c r="BC215" s="36"/>
      <c r="BD215" s="36"/>
      <c r="BE215" s="36"/>
      <c r="BF215" s="36"/>
      <c r="BG215" s="36"/>
      <c r="BH215" s="36"/>
      <c r="BI215" s="36"/>
    </row>
    <row r="216" spans="25:84" x14ac:dyDescent="0.25"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</row>
    <row r="217" spans="25:84" x14ac:dyDescent="0.25"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36"/>
      <c r="AY217" s="36"/>
      <c r="AZ217" s="36"/>
      <c r="BA217" s="36"/>
      <c r="BB217" s="36"/>
      <c r="BC217" s="36"/>
      <c r="BD217" s="36"/>
      <c r="BE217" s="36"/>
      <c r="BF217" s="36"/>
      <c r="BG217" s="36"/>
      <c r="BH217" s="36"/>
      <c r="BI217" s="36"/>
    </row>
    <row r="218" spans="25:84" x14ac:dyDescent="0.25"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36"/>
      <c r="AY218" s="36"/>
      <c r="AZ218" s="36"/>
      <c r="BA218" s="36"/>
      <c r="BB218" s="36"/>
      <c r="BC218" s="36"/>
      <c r="BD218" s="36"/>
      <c r="BE218" s="36"/>
      <c r="BF218" s="36"/>
      <c r="BG218" s="36"/>
      <c r="BH218" s="36"/>
      <c r="BI218" s="36"/>
    </row>
    <row r="219" spans="25:84" x14ac:dyDescent="0.25"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36"/>
      <c r="AY219" s="36"/>
      <c r="AZ219" s="36"/>
      <c r="BA219" s="36"/>
      <c r="BB219" s="36"/>
      <c r="BC219" s="36"/>
      <c r="BD219" s="36"/>
      <c r="BE219" s="36"/>
      <c r="BF219" s="36"/>
      <c r="BG219" s="36"/>
      <c r="BH219" s="36"/>
      <c r="BI219" s="36"/>
    </row>
    <row r="220" spans="25:84" x14ac:dyDescent="0.25"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36"/>
      <c r="AY220" s="36"/>
      <c r="AZ220" s="36"/>
      <c r="BA220" s="36"/>
      <c r="BB220" s="36"/>
      <c r="BC220" s="36"/>
      <c r="BD220" s="36"/>
      <c r="BE220" s="36"/>
      <c r="BF220" s="36"/>
      <c r="BG220" s="36"/>
      <c r="BH220" s="36"/>
      <c r="BI220" s="36"/>
    </row>
    <row r="221" spans="25:84" x14ac:dyDescent="0.25"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36"/>
      <c r="AY221" s="36"/>
      <c r="AZ221" s="36"/>
      <c r="BA221" s="36"/>
      <c r="BB221" s="36"/>
      <c r="BC221" s="36"/>
      <c r="BD221" s="36"/>
      <c r="BE221" s="36"/>
      <c r="BF221" s="36"/>
      <c r="BG221" s="36"/>
      <c r="BH221" s="36"/>
      <c r="BI221" s="36"/>
    </row>
    <row r="222" spans="25:84" x14ac:dyDescent="0.25"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36"/>
      <c r="AY222" s="36"/>
      <c r="AZ222" s="36"/>
      <c r="BA222" s="36"/>
      <c r="BB222" s="36"/>
      <c r="BC222" s="36"/>
      <c r="BD222" s="36"/>
      <c r="BE222" s="36"/>
      <c r="BF222" s="36"/>
      <c r="BG222" s="36"/>
      <c r="BH222" s="36"/>
      <c r="BI222" s="36"/>
    </row>
    <row r="223" spans="25:84" x14ac:dyDescent="0.25"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36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</row>
    <row r="224" spans="25:84" x14ac:dyDescent="0.25"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36"/>
      <c r="AY224" s="36"/>
      <c r="AZ224" s="36"/>
      <c r="BA224" s="36"/>
      <c r="BB224" s="36"/>
      <c r="BC224" s="36"/>
      <c r="BD224" s="36"/>
      <c r="BE224" s="36"/>
      <c r="BF224" s="36"/>
      <c r="BG224" s="36"/>
      <c r="BH224" s="36"/>
      <c r="BI224" s="36"/>
    </row>
    <row r="225" spans="25:61" x14ac:dyDescent="0.25"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36"/>
      <c r="AY225" s="36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</row>
    <row r="226" spans="25:61" x14ac:dyDescent="0.25"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36"/>
      <c r="AY226" s="36"/>
      <c r="AZ226" s="36"/>
      <c r="BA226" s="36"/>
      <c r="BB226" s="36"/>
      <c r="BC226" s="36"/>
      <c r="BD226" s="36"/>
      <c r="BE226" s="36"/>
      <c r="BF226" s="36"/>
      <c r="BG226" s="36"/>
      <c r="BH226" s="36"/>
      <c r="BI226" s="36"/>
    </row>
    <row r="227" spans="25:61" x14ac:dyDescent="0.25"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36"/>
      <c r="AY227" s="36"/>
      <c r="AZ227" s="36"/>
      <c r="BA227" s="36"/>
      <c r="BB227" s="36"/>
      <c r="BC227" s="36"/>
      <c r="BD227" s="36"/>
      <c r="BE227" s="36"/>
      <c r="BF227" s="36"/>
      <c r="BG227" s="36"/>
      <c r="BH227" s="36"/>
      <c r="BI227" s="36"/>
    </row>
    <row r="228" spans="25:61" x14ac:dyDescent="0.25"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36"/>
      <c r="AY228" s="36"/>
      <c r="AZ228" s="36"/>
      <c r="BA228" s="36"/>
      <c r="BB228" s="36"/>
      <c r="BC228" s="36"/>
      <c r="BD228" s="36"/>
      <c r="BE228" s="36"/>
      <c r="BF228" s="36"/>
      <c r="BG228" s="36"/>
      <c r="BH228" s="36"/>
      <c r="BI228" s="36"/>
    </row>
    <row r="229" spans="25:61" x14ac:dyDescent="0.25"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36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</row>
    <row r="230" spans="25:61" x14ac:dyDescent="0.25"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36"/>
      <c r="AY230" s="36"/>
      <c r="AZ230" s="36"/>
      <c r="BA230" s="36"/>
      <c r="BB230" s="36"/>
      <c r="BC230" s="36"/>
      <c r="BD230" s="36"/>
      <c r="BE230" s="36"/>
      <c r="BF230" s="36"/>
      <c r="BG230" s="36"/>
      <c r="BH230" s="36"/>
      <c r="BI230" s="36"/>
    </row>
    <row r="231" spans="25:61" x14ac:dyDescent="0.25"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36"/>
      <c r="AY231" s="36"/>
      <c r="AZ231" s="36"/>
      <c r="BA231" s="36"/>
      <c r="BB231" s="36"/>
      <c r="BC231" s="36"/>
      <c r="BD231" s="36"/>
      <c r="BE231" s="36"/>
      <c r="BF231" s="36"/>
      <c r="BG231" s="36"/>
      <c r="BH231" s="36"/>
      <c r="BI231" s="36"/>
    </row>
    <row r="232" spans="25:61" x14ac:dyDescent="0.25"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36"/>
      <c r="AY232" s="36"/>
      <c r="AZ232" s="36"/>
      <c r="BA232" s="36"/>
      <c r="BB232" s="36"/>
      <c r="BC232" s="36"/>
      <c r="BD232" s="36"/>
      <c r="BE232" s="36"/>
      <c r="BF232" s="36"/>
      <c r="BG232" s="36"/>
      <c r="BH232" s="36"/>
      <c r="BI232" s="36"/>
    </row>
    <row r="233" spans="25:61" x14ac:dyDescent="0.25"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36"/>
      <c r="AY233" s="36"/>
      <c r="AZ233" s="36"/>
      <c r="BA233" s="36"/>
      <c r="BB233" s="36"/>
      <c r="BC233" s="36"/>
      <c r="BD233" s="36"/>
      <c r="BE233" s="36"/>
      <c r="BF233" s="36"/>
      <c r="BG233" s="36"/>
      <c r="BH233" s="36"/>
      <c r="BI233" s="36"/>
    </row>
    <row r="234" spans="25:61" x14ac:dyDescent="0.25"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</row>
    <row r="235" spans="25:61" x14ac:dyDescent="0.25"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</row>
    <row r="236" spans="25:61" x14ac:dyDescent="0.25"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36"/>
      <c r="AY236" s="36"/>
      <c r="AZ236" s="36"/>
      <c r="BA236" s="36"/>
      <c r="BB236" s="36"/>
      <c r="BC236" s="36"/>
      <c r="BD236" s="36"/>
      <c r="BE236" s="36"/>
      <c r="BF236" s="36"/>
      <c r="BG236" s="36"/>
      <c r="BH236" s="36"/>
      <c r="BI236" s="36"/>
    </row>
    <row r="237" spans="25:61" x14ac:dyDescent="0.25"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</row>
    <row r="238" spans="25:61" x14ac:dyDescent="0.25"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</row>
    <row r="239" spans="25:61" x14ac:dyDescent="0.25"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  <c r="BE239" s="36"/>
      <c r="BF239" s="36"/>
      <c r="BG239" s="36"/>
      <c r="BH239" s="36"/>
      <c r="BI239" s="36"/>
    </row>
    <row r="240" spans="25:61" x14ac:dyDescent="0.25"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  <c r="BE240" s="36"/>
      <c r="BF240" s="36"/>
      <c r="BG240" s="36"/>
      <c r="BH240" s="36"/>
      <c r="BI240" s="36"/>
    </row>
    <row r="241" spans="25:61" x14ac:dyDescent="0.25"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  <c r="BE241" s="36"/>
      <c r="BF241" s="36"/>
      <c r="BG241" s="36"/>
      <c r="BH241" s="36"/>
      <c r="BI241" s="36"/>
    </row>
    <row r="242" spans="25:61" x14ac:dyDescent="0.25"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  <c r="BE242" s="36"/>
      <c r="BF242" s="36"/>
      <c r="BG242" s="36"/>
      <c r="BH242" s="36"/>
      <c r="BI242" s="36"/>
    </row>
    <row r="243" spans="25:61" x14ac:dyDescent="0.25"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</row>
    <row r="244" spans="25:61" x14ac:dyDescent="0.25"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  <c r="BE244" s="36"/>
      <c r="BF244" s="36"/>
      <c r="BG244" s="36"/>
      <c r="BH244" s="36"/>
      <c r="BI244" s="36"/>
    </row>
    <row r="245" spans="25:61" x14ac:dyDescent="0.25"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  <c r="BE245" s="36"/>
      <c r="BF245" s="36"/>
      <c r="BG245" s="36"/>
      <c r="BH245" s="36"/>
      <c r="BI245" s="36"/>
    </row>
    <row r="246" spans="25:61" x14ac:dyDescent="0.25"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  <c r="BE246" s="36"/>
      <c r="BF246" s="36"/>
      <c r="BG246" s="36"/>
      <c r="BH246" s="36"/>
      <c r="BI246" s="36"/>
    </row>
    <row r="247" spans="25:61" x14ac:dyDescent="0.25"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  <c r="BE247" s="36"/>
      <c r="BF247" s="36"/>
      <c r="BG247" s="36"/>
      <c r="BH247" s="36"/>
      <c r="BI247" s="36"/>
    </row>
    <row r="248" spans="25:61" x14ac:dyDescent="0.25"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  <c r="BE248" s="36"/>
      <c r="BF248" s="36"/>
      <c r="BG248" s="36"/>
      <c r="BH248" s="36"/>
      <c r="BI248" s="36"/>
    </row>
    <row r="249" spans="25:61" x14ac:dyDescent="0.25"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  <c r="BE249" s="36"/>
      <c r="BF249" s="36"/>
      <c r="BG249" s="36"/>
      <c r="BH249" s="36"/>
      <c r="BI249" s="36"/>
    </row>
    <row r="250" spans="25:61" x14ac:dyDescent="0.25"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  <c r="BE250" s="36"/>
      <c r="BF250" s="36"/>
      <c r="BG250" s="36"/>
      <c r="BH250" s="36"/>
      <c r="BI250" s="36"/>
    </row>
    <row r="251" spans="25:61" x14ac:dyDescent="0.25"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  <c r="BE251" s="36"/>
      <c r="BF251" s="36"/>
      <c r="BG251" s="36"/>
      <c r="BH251" s="36"/>
      <c r="BI251" s="36"/>
    </row>
    <row r="252" spans="25:61" x14ac:dyDescent="0.25"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  <c r="BE252" s="36"/>
      <c r="BF252" s="36"/>
      <c r="BG252" s="36"/>
      <c r="BH252" s="36"/>
      <c r="BI252" s="36"/>
    </row>
    <row r="253" spans="25:61" x14ac:dyDescent="0.25"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</row>
    <row r="254" spans="25:61" x14ac:dyDescent="0.25"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  <c r="BE254" s="36"/>
      <c r="BF254" s="36"/>
      <c r="BG254" s="36"/>
      <c r="BH254" s="36"/>
      <c r="BI254" s="36"/>
    </row>
    <row r="255" spans="25:61" x14ac:dyDescent="0.25"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</row>
    <row r="256" spans="25:61" x14ac:dyDescent="0.25"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  <c r="BE256" s="36"/>
      <c r="BF256" s="36"/>
      <c r="BG256" s="36"/>
      <c r="BH256" s="36"/>
      <c r="BI256" s="36"/>
    </row>
    <row r="257" spans="25:61" x14ac:dyDescent="0.25"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  <c r="BE257" s="36"/>
      <c r="BF257" s="36"/>
      <c r="BG257" s="36"/>
      <c r="BH257" s="36"/>
      <c r="BI257" s="36"/>
    </row>
    <row r="258" spans="25:61" x14ac:dyDescent="0.25"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  <c r="BE258" s="36"/>
      <c r="BF258" s="36"/>
      <c r="BG258" s="36"/>
      <c r="BH258" s="36"/>
      <c r="BI258" s="36"/>
    </row>
    <row r="259" spans="25:61" x14ac:dyDescent="0.25"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  <c r="BE259" s="36"/>
      <c r="BF259" s="36"/>
      <c r="BG259" s="36"/>
      <c r="BH259" s="36"/>
      <c r="BI259" s="36"/>
    </row>
    <row r="260" spans="25:61" x14ac:dyDescent="0.25"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  <c r="BE260" s="36"/>
      <c r="BF260" s="36"/>
      <c r="BG260" s="36"/>
      <c r="BH260" s="36"/>
      <c r="BI260" s="36"/>
    </row>
    <row r="261" spans="25:61" x14ac:dyDescent="0.25"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  <c r="BE261" s="36"/>
      <c r="BF261" s="36"/>
      <c r="BG261" s="36"/>
      <c r="BH261" s="36"/>
      <c r="BI261" s="36"/>
    </row>
    <row r="262" spans="25:61" x14ac:dyDescent="0.25"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</row>
    <row r="263" spans="25:61" x14ac:dyDescent="0.25"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  <c r="BE263" s="36"/>
      <c r="BF263" s="36"/>
      <c r="BG263" s="36"/>
      <c r="BH263" s="36"/>
      <c r="BI263" s="36"/>
    </row>
    <row r="264" spans="25:61" x14ac:dyDescent="0.25"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</row>
    <row r="265" spans="25:61" x14ac:dyDescent="0.25"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</row>
    <row r="266" spans="25:61" x14ac:dyDescent="0.25"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</row>
    <row r="267" spans="25:61" x14ac:dyDescent="0.25"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</row>
    <row r="268" spans="25:61" x14ac:dyDescent="0.25"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</row>
    <row r="269" spans="25:61" x14ac:dyDescent="0.25"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</row>
    <row r="270" spans="25:61" x14ac:dyDescent="0.25"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</row>
    <row r="271" spans="25:61" x14ac:dyDescent="0.25"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  <c r="BE271" s="36"/>
      <c r="BF271" s="36"/>
      <c r="BG271" s="36"/>
      <c r="BH271" s="36"/>
      <c r="BI271" s="36"/>
    </row>
    <row r="272" spans="25:61" x14ac:dyDescent="0.25"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  <c r="BE272" s="36"/>
      <c r="BF272" s="36"/>
      <c r="BG272" s="36"/>
      <c r="BH272" s="36"/>
      <c r="BI272" s="36"/>
    </row>
    <row r="273" spans="25:61" x14ac:dyDescent="0.25"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  <c r="BE273" s="36"/>
      <c r="BF273" s="36"/>
      <c r="BG273" s="36"/>
      <c r="BH273" s="36"/>
      <c r="BI273" s="36"/>
    </row>
    <row r="274" spans="25:61" x14ac:dyDescent="0.25"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  <c r="BE274" s="36"/>
      <c r="BF274" s="36"/>
      <c r="BG274" s="36"/>
      <c r="BH274" s="36"/>
      <c r="BI274" s="36"/>
    </row>
    <row r="275" spans="25:61" x14ac:dyDescent="0.25"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  <c r="BE275" s="36"/>
      <c r="BF275" s="36"/>
      <c r="BG275" s="36"/>
      <c r="BH275" s="36"/>
      <c r="BI275" s="36"/>
    </row>
    <row r="276" spans="25:61" x14ac:dyDescent="0.25"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  <c r="BE276" s="36"/>
      <c r="BF276" s="36"/>
      <c r="BG276" s="36"/>
      <c r="BH276" s="36"/>
      <c r="BI276" s="36"/>
    </row>
    <row r="277" spans="25:61" x14ac:dyDescent="0.25"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  <c r="BE277" s="36"/>
      <c r="BF277" s="36"/>
      <c r="BG277" s="36"/>
      <c r="BH277" s="36"/>
      <c r="BI277" s="36"/>
    </row>
    <row r="278" spans="25:61" x14ac:dyDescent="0.25"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  <c r="BE278" s="36"/>
      <c r="BF278" s="36"/>
      <c r="BG278" s="36"/>
      <c r="BH278" s="36"/>
      <c r="BI278" s="36"/>
    </row>
    <row r="279" spans="25:61" x14ac:dyDescent="0.25"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  <c r="BE279" s="36"/>
      <c r="BF279" s="36"/>
      <c r="BG279" s="36"/>
      <c r="BH279" s="36"/>
      <c r="BI279" s="36"/>
    </row>
    <row r="280" spans="25:61" x14ac:dyDescent="0.25"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  <c r="BE280" s="36"/>
      <c r="BF280" s="36"/>
      <c r="BG280" s="36"/>
      <c r="BH280" s="36"/>
      <c r="BI280" s="36"/>
    </row>
    <row r="281" spans="25:61" x14ac:dyDescent="0.25"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  <c r="BE281" s="36"/>
      <c r="BF281" s="36"/>
      <c r="BG281" s="36"/>
      <c r="BH281" s="36"/>
      <c r="BI281" s="36"/>
    </row>
    <row r="282" spans="25:61" x14ac:dyDescent="0.25"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  <c r="BE282" s="36"/>
      <c r="BF282" s="36"/>
      <c r="BG282" s="36"/>
      <c r="BH282" s="36"/>
      <c r="BI282" s="36"/>
    </row>
    <row r="283" spans="25:61" x14ac:dyDescent="0.25"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</row>
    <row r="284" spans="25:61" x14ac:dyDescent="0.25"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  <c r="BE284" s="36"/>
      <c r="BF284" s="36"/>
      <c r="BG284" s="36"/>
      <c r="BH284" s="36"/>
      <c r="BI284" s="36"/>
    </row>
    <row r="285" spans="25:61" x14ac:dyDescent="0.25"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  <c r="BE285" s="36"/>
      <c r="BF285" s="36"/>
      <c r="BG285" s="36"/>
      <c r="BH285" s="36"/>
      <c r="BI285" s="36"/>
    </row>
    <row r="286" spans="25:61" x14ac:dyDescent="0.25"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  <c r="BE286" s="36"/>
      <c r="BF286" s="36"/>
      <c r="BG286" s="36"/>
      <c r="BH286" s="36"/>
      <c r="BI286" s="36"/>
    </row>
    <row r="287" spans="25:61" x14ac:dyDescent="0.25"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</row>
    <row r="288" spans="25:61" x14ac:dyDescent="0.25"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</row>
    <row r="289" spans="25:61" x14ac:dyDescent="0.25"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  <c r="BE289" s="36"/>
      <c r="BF289" s="36"/>
      <c r="BG289" s="36"/>
      <c r="BH289" s="36"/>
      <c r="BI289" s="36"/>
    </row>
    <row r="290" spans="25:61" x14ac:dyDescent="0.25"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  <c r="BE290" s="36"/>
      <c r="BF290" s="36"/>
      <c r="BG290" s="36"/>
      <c r="BH290" s="36"/>
      <c r="BI290" s="36"/>
    </row>
    <row r="291" spans="25:61" x14ac:dyDescent="0.25"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  <c r="BE291" s="36"/>
      <c r="BF291" s="36"/>
      <c r="BG291" s="36"/>
      <c r="BH291" s="36"/>
      <c r="BI291" s="36"/>
    </row>
    <row r="292" spans="25:61" x14ac:dyDescent="0.25"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  <c r="BE292" s="36"/>
      <c r="BF292" s="36"/>
      <c r="BG292" s="36"/>
      <c r="BH292" s="36"/>
      <c r="BI292" s="36"/>
    </row>
    <row r="293" spans="25:61" x14ac:dyDescent="0.25"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  <c r="BE293" s="36"/>
      <c r="BF293" s="36"/>
      <c r="BG293" s="36"/>
      <c r="BH293" s="36"/>
      <c r="BI293" s="36"/>
    </row>
    <row r="294" spans="25:61" x14ac:dyDescent="0.25"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  <c r="BE294" s="36"/>
      <c r="BF294" s="36"/>
      <c r="BG294" s="36"/>
      <c r="BH294" s="36"/>
      <c r="BI294" s="36"/>
    </row>
    <row r="295" spans="25:61" x14ac:dyDescent="0.25"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  <c r="BE295" s="36"/>
      <c r="BF295" s="36"/>
      <c r="BG295" s="36"/>
      <c r="BH295" s="36"/>
      <c r="BI295" s="36"/>
    </row>
    <row r="296" spans="25:61" x14ac:dyDescent="0.25"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  <c r="BE296" s="36"/>
      <c r="BF296" s="36"/>
      <c r="BG296" s="36"/>
      <c r="BH296" s="36"/>
      <c r="BI296" s="36"/>
    </row>
    <row r="297" spans="25:61" x14ac:dyDescent="0.25"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  <c r="BE297" s="36"/>
      <c r="BF297" s="36"/>
      <c r="BG297" s="36"/>
      <c r="BH297" s="36"/>
      <c r="BI297" s="36"/>
    </row>
    <row r="298" spans="25:61" x14ac:dyDescent="0.25"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  <c r="BE298" s="36"/>
      <c r="BF298" s="36"/>
      <c r="BG298" s="36"/>
      <c r="BH298" s="36"/>
      <c r="BI298" s="36"/>
    </row>
    <row r="299" spans="25:61" x14ac:dyDescent="0.25"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</row>
    <row r="300" spans="25:61" x14ac:dyDescent="0.25"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  <c r="BE300" s="36"/>
      <c r="BF300" s="36"/>
      <c r="BG300" s="36"/>
      <c r="BH300" s="36"/>
      <c r="BI300" s="36"/>
    </row>
    <row r="301" spans="25:61" x14ac:dyDescent="0.25"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  <c r="BE301" s="36"/>
      <c r="BF301" s="36"/>
      <c r="BG301" s="36"/>
      <c r="BH301" s="36"/>
      <c r="BI301" s="36"/>
    </row>
    <row r="302" spans="25:61" x14ac:dyDescent="0.25"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  <c r="BE302" s="36"/>
      <c r="BF302" s="36"/>
      <c r="BG302" s="36"/>
      <c r="BH302" s="36"/>
      <c r="BI302" s="36"/>
    </row>
    <row r="303" spans="25:61" x14ac:dyDescent="0.25"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  <c r="BE303" s="36"/>
      <c r="BF303" s="36"/>
      <c r="BG303" s="36"/>
      <c r="BH303" s="36"/>
      <c r="BI303" s="36"/>
    </row>
    <row r="304" spans="25:61" x14ac:dyDescent="0.25"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  <c r="BE304" s="36"/>
      <c r="BF304" s="36"/>
      <c r="BG304" s="36"/>
      <c r="BH304" s="36"/>
      <c r="BI304" s="36"/>
    </row>
    <row r="305" spans="25:61" x14ac:dyDescent="0.25"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  <c r="BE305" s="36"/>
      <c r="BF305" s="36"/>
      <c r="BG305" s="36"/>
      <c r="BH305" s="36"/>
      <c r="BI305" s="36"/>
    </row>
    <row r="306" spans="25:61" x14ac:dyDescent="0.25"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  <c r="BE306" s="36"/>
      <c r="BF306" s="36"/>
      <c r="BG306" s="36"/>
      <c r="BH306" s="36"/>
      <c r="BI306" s="36"/>
    </row>
    <row r="307" spans="25:61" x14ac:dyDescent="0.25"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</row>
    <row r="308" spans="25:61" x14ac:dyDescent="0.25"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  <c r="BE308" s="36"/>
      <c r="BF308" s="36"/>
      <c r="BG308" s="36"/>
      <c r="BH308" s="36"/>
      <c r="BI308" s="36"/>
    </row>
    <row r="309" spans="25:61" x14ac:dyDescent="0.25"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  <c r="BE309" s="36"/>
      <c r="BF309" s="36"/>
      <c r="BG309" s="36"/>
      <c r="BH309" s="36"/>
      <c r="BI309" s="36"/>
    </row>
    <row r="310" spans="25:61" x14ac:dyDescent="0.25"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</row>
    <row r="311" spans="25:61" x14ac:dyDescent="0.25"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  <c r="BE311" s="36"/>
      <c r="BF311" s="36"/>
      <c r="BG311" s="36"/>
      <c r="BH311" s="36"/>
      <c r="BI311" s="36"/>
    </row>
    <row r="312" spans="25:61" x14ac:dyDescent="0.25"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  <c r="BE312" s="36"/>
      <c r="BF312" s="36"/>
      <c r="BG312" s="36"/>
      <c r="BH312" s="36"/>
      <c r="BI312" s="36"/>
    </row>
    <row r="313" spans="25:61" x14ac:dyDescent="0.25"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  <c r="BE313" s="36"/>
      <c r="BF313" s="36"/>
      <c r="BG313" s="36"/>
      <c r="BH313" s="36"/>
      <c r="BI313" s="36"/>
    </row>
    <row r="314" spans="25:61" x14ac:dyDescent="0.25"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  <c r="BE314" s="36"/>
      <c r="BF314" s="36"/>
      <c r="BG314" s="36"/>
      <c r="BH314" s="36"/>
      <c r="BI314" s="36"/>
    </row>
    <row r="315" spans="25:61" x14ac:dyDescent="0.25"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  <c r="BE315" s="36"/>
      <c r="BF315" s="36"/>
      <c r="BG315" s="36"/>
      <c r="BH315" s="36"/>
      <c r="BI315" s="36"/>
    </row>
    <row r="316" spans="25:61" x14ac:dyDescent="0.25"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  <c r="BE316" s="36"/>
      <c r="BF316" s="36"/>
      <c r="BG316" s="36"/>
      <c r="BH316" s="36"/>
      <c r="BI316" s="36"/>
    </row>
    <row r="317" spans="25:61" x14ac:dyDescent="0.25"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  <c r="BE317" s="36"/>
      <c r="BF317" s="36"/>
      <c r="BG317" s="36"/>
      <c r="BH317" s="36"/>
      <c r="BI317" s="36"/>
    </row>
    <row r="318" spans="25:61" x14ac:dyDescent="0.25"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  <c r="BE318" s="36"/>
      <c r="BF318" s="36"/>
      <c r="BG318" s="36"/>
      <c r="BH318" s="36"/>
      <c r="BI318" s="36"/>
    </row>
    <row r="319" spans="25:61" x14ac:dyDescent="0.25"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  <c r="BE319" s="36"/>
      <c r="BF319" s="36"/>
      <c r="BG319" s="36"/>
      <c r="BH319" s="36"/>
      <c r="BI319" s="36"/>
    </row>
    <row r="320" spans="25:61" x14ac:dyDescent="0.25"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</row>
    <row r="321" spans="25:61" x14ac:dyDescent="0.25"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  <c r="BE321" s="36"/>
      <c r="BF321" s="36"/>
      <c r="BG321" s="36"/>
      <c r="BH321" s="36"/>
      <c r="BI321" s="36"/>
    </row>
    <row r="322" spans="25:61" x14ac:dyDescent="0.25"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  <c r="BE322" s="36"/>
      <c r="BF322" s="36"/>
      <c r="BG322" s="36"/>
      <c r="BH322" s="36"/>
      <c r="BI322" s="36"/>
    </row>
    <row r="323" spans="25:61" x14ac:dyDescent="0.25"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  <c r="BE323" s="36"/>
      <c r="BF323" s="36"/>
      <c r="BG323" s="36"/>
      <c r="BH323" s="36"/>
      <c r="BI323" s="36"/>
    </row>
    <row r="324" spans="25:61" x14ac:dyDescent="0.25"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  <c r="BE324" s="36"/>
      <c r="BF324" s="36"/>
      <c r="BG324" s="36"/>
      <c r="BH324" s="36"/>
      <c r="BI324" s="36"/>
    </row>
    <row r="325" spans="25:61" x14ac:dyDescent="0.25"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  <c r="BE325" s="36"/>
      <c r="BF325" s="36"/>
      <c r="BG325" s="36"/>
      <c r="BH325" s="36"/>
      <c r="BI325" s="36"/>
    </row>
    <row r="326" spans="25:61" x14ac:dyDescent="0.25"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  <c r="BE326" s="36"/>
      <c r="BF326" s="36"/>
      <c r="BG326" s="36"/>
      <c r="BH326" s="36"/>
      <c r="BI326" s="36"/>
    </row>
    <row r="327" spans="25:61" x14ac:dyDescent="0.25"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</row>
    <row r="328" spans="25:61" x14ac:dyDescent="0.25"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  <c r="BE328" s="36"/>
      <c r="BF328" s="36"/>
      <c r="BG328" s="36"/>
      <c r="BH328" s="36"/>
      <c r="BI328" s="36"/>
    </row>
    <row r="329" spans="25:61" x14ac:dyDescent="0.25"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  <c r="BE329" s="36"/>
      <c r="BF329" s="36"/>
      <c r="BG329" s="36"/>
      <c r="BH329" s="36"/>
      <c r="BI329" s="36"/>
    </row>
    <row r="330" spans="25:61" x14ac:dyDescent="0.25"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</row>
    <row r="331" spans="25:61" x14ac:dyDescent="0.25"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  <c r="BE331" s="36"/>
      <c r="BF331" s="36"/>
      <c r="BG331" s="36"/>
      <c r="BH331" s="36"/>
      <c r="BI331" s="36"/>
    </row>
    <row r="332" spans="25:61" x14ac:dyDescent="0.25"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  <c r="BE332" s="36"/>
      <c r="BF332" s="36"/>
      <c r="BG332" s="36"/>
      <c r="BH332" s="36"/>
      <c r="BI332" s="36"/>
    </row>
    <row r="333" spans="25:61" x14ac:dyDescent="0.25"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  <c r="BE333" s="36"/>
      <c r="BF333" s="36"/>
      <c r="BG333" s="36"/>
      <c r="BH333" s="36"/>
      <c r="BI333" s="36"/>
    </row>
    <row r="334" spans="25:61" x14ac:dyDescent="0.25"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  <c r="BE334" s="36"/>
      <c r="BF334" s="36"/>
      <c r="BG334" s="36"/>
      <c r="BH334" s="36"/>
      <c r="BI334" s="36"/>
    </row>
    <row r="335" spans="25:61" x14ac:dyDescent="0.25"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  <c r="BE335" s="36"/>
      <c r="BF335" s="36"/>
      <c r="BG335" s="36"/>
      <c r="BH335" s="36"/>
      <c r="BI335" s="36"/>
    </row>
    <row r="336" spans="25:61" x14ac:dyDescent="0.25"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  <c r="BE336" s="36"/>
      <c r="BF336" s="36"/>
      <c r="BG336" s="36"/>
      <c r="BH336" s="36"/>
      <c r="BI336" s="36"/>
    </row>
    <row r="337" spans="25:61" x14ac:dyDescent="0.25"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  <c r="BE337" s="36"/>
      <c r="BF337" s="36"/>
      <c r="BG337" s="36"/>
      <c r="BH337" s="36"/>
      <c r="BI337" s="36"/>
    </row>
    <row r="338" spans="25:61" x14ac:dyDescent="0.25"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</row>
    <row r="339" spans="25:61" x14ac:dyDescent="0.25"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  <c r="BE339" s="36"/>
      <c r="BF339" s="36"/>
      <c r="BG339" s="36"/>
      <c r="BH339" s="36"/>
      <c r="BI339" s="36"/>
    </row>
    <row r="340" spans="25:61" x14ac:dyDescent="0.25"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  <c r="BE340" s="36"/>
      <c r="BF340" s="36"/>
      <c r="BG340" s="36"/>
      <c r="BH340" s="36"/>
      <c r="BI340" s="36"/>
    </row>
    <row r="341" spans="25:61" x14ac:dyDescent="0.25"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</row>
    <row r="342" spans="25:61" x14ac:dyDescent="0.25"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  <c r="BE342" s="36"/>
      <c r="BF342" s="36"/>
      <c r="BG342" s="36"/>
      <c r="BH342" s="36"/>
      <c r="BI342" s="36"/>
    </row>
    <row r="343" spans="25:61" x14ac:dyDescent="0.25"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  <c r="BE343" s="36"/>
      <c r="BF343" s="36"/>
      <c r="BG343" s="36"/>
      <c r="BH343" s="36"/>
      <c r="BI343" s="36"/>
    </row>
    <row r="344" spans="25:61" x14ac:dyDescent="0.25"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  <c r="BE344" s="36"/>
      <c r="BF344" s="36"/>
      <c r="BG344" s="36"/>
      <c r="BH344" s="36"/>
      <c r="BI344" s="36"/>
    </row>
    <row r="345" spans="25:61" x14ac:dyDescent="0.25"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  <c r="BE345" s="36"/>
      <c r="BF345" s="36"/>
      <c r="BG345" s="36"/>
      <c r="BH345" s="36"/>
      <c r="BI345" s="36"/>
    </row>
    <row r="346" spans="25:61" x14ac:dyDescent="0.25"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  <c r="BE346" s="36"/>
      <c r="BF346" s="36"/>
      <c r="BG346" s="36"/>
      <c r="BH346" s="36"/>
      <c r="BI346" s="36"/>
    </row>
    <row r="347" spans="25:61" x14ac:dyDescent="0.25"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  <c r="BE347" s="36"/>
      <c r="BF347" s="36"/>
      <c r="BG347" s="36"/>
      <c r="BH347" s="36"/>
      <c r="BI347" s="36"/>
    </row>
    <row r="348" spans="25:61" x14ac:dyDescent="0.25"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</row>
    <row r="349" spans="25:61" x14ac:dyDescent="0.25"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  <c r="BE349" s="36"/>
      <c r="BF349" s="36"/>
      <c r="BG349" s="36"/>
      <c r="BH349" s="36"/>
      <c r="BI349" s="36"/>
    </row>
    <row r="350" spans="25:61" x14ac:dyDescent="0.25"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  <c r="BE350" s="36"/>
      <c r="BF350" s="36"/>
      <c r="BG350" s="36"/>
      <c r="BH350" s="36"/>
      <c r="BI350" s="36"/>
    </row>
    <row r="351" spans="25:61" x14ac:dyDescent="0.25"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  <c r="BE351" s="36"/>
      <c r="BF351" s="36"/>
      <c r="BG351" s="36"/>
      <c r="BH351" s="36"/>
      <c r="BI351" s="36"/>
    </row>
    <row r="352" spans="25:61" x14ac:dyDescent="0.25"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  <c r="BE352" s="36"/>
      <c r="BF352" s="36"/>
      <c r="BG352" s="36"/>
      <c r="BH352" s="36"/>
      <c r="BI352" s="36"/>
    </row>
    <row r="353" spans="25:61" x14ac:dyDescent="0.25"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  <c r="BE353" s="36"/>
      <c r="BF353" s="36"/>
      <c r="BG353" s="36"/>
      <c r="BH353" s="36"/>
      <c r="BI353" s="36"/>
    </row>
    <row r="354" spans="25:61" x14ac:dyDescent="0.25"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  <c r="BE354" s="36"/>
      <c r="BF354" s="36"/>
      <c r="BG354" s="36"/>
      <c r="BH354" s="36"/>
      <c r="BI354" s="36"/>
    </row>
    <row r="355" spans="25:61" x14ac:dyDescent="0.25"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  <c r="BE355" s="36"/>
      <c r="BF355" s="36"/>
      <c r="BG355" s="36"/>
      <c r="BH355" s="36"/>
      <c r="BI355" s="36"/>
    </row>
    <row r="356" spans="25:61" x14ac:dyDescent="0.25"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</row>
    <row r="357" spans="25:61" x14ac:dyDescent="0.25"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  <c r="BE357" s="36"/>
      <c r="BF357" s="36"/>
      <c r="BG357" s="36"/>
      <c r="BH357" s="36"/>
      <c r="BI357" s="36"/>
    </row>
    <row r="358" spans="25:61" x14ac:dyDescent="0.25"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  <c r="BE358" s="36"/>
      <c r="BF358" s="36"/>
      <c r="BG358" s="36"/>
      <c r="BH358" s="36"/>
      <c r="BI358" s="36"/>
    </row>
    <row r="359" spans="25:61" x14ac:dyDescent="0.25"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  <c r="BE359" s="36"/>
      <c r="BF359" s="36"/>
      <c r="BG359" s="36"/>
      <c r="BH359" s="36"/>
      <c r="BI359" s="36"/>
    </row>
    <row r="360" spans="25:61" x14ac:dyDescent="0.25"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  <c r="BE360" s="36"/>
      <c r="BF360" s="36"/>
      <c r="BG360" s="36"/>
      <c r="BH360" s="36"/>
      <c r="BI360" s="36"/>
    </row>
    <row r="361" spans="25:61" x14ac:dyDescent="0.25"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  <c r="BE361" s="36"/>
      <c r="BF361" s="36"/>
      <c r="BG361" s="36"/>
      <c r="BH361" s="36"/>
      <c r="BI361" s="36"/>
    </row>
    <row r="362" spans="25:61" x14ac:dyDescent="0.25"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  <c r="BE362" s="36"/>
      <c r="BF362" s="36"/>
      <c r="BG362" s="36"/>
      <c r="BH362" s="36"/>
      <c r="BI362" s="36"/>
    </row>
    <row r="363" spans="25:61" x14ac:dyDescent="0.25"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</row>
    <row r="364" spans="25:61" x14ac:dyDescent="0.25"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  <c r="BE364" s="36"/>
      <c r="BF364" s="36"/>
      <c r="BG364" s="36"/>
      <c r="BH364" s="36"/>
      <c r="BI364" s="36"/>
    </row>
    <row r="365" spans="25:61" x14ac:dyDescent="0.25"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  <c r="BE365" s="36"/>
      <c r="BF365" s="36"/>
      <c r="BG365" s="36"/>
      <c r="BH365" s="36"/>
      <c r="BI365" s="36"/>
    </row>
    <row r="366" spans="25:61" x14ac:dyDescent="0.25"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</row>
    <row r="367" spans="25:61" x14ac:dyDescent="0.25"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</row>
    <row r="368" spans="25:61" x14ac:dyDescent="0.25"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</row>
    <row r="369" spans="25:61" x14ac:dyDescent="0.25"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</row>
    <row r="370" spans="25:61" x14ac:dyDescent="0.25"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</row>
    <row r="371" spans="25:61" x14ac:dyDescent="0.25"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</row>
    <row r="372" spans="25:61" x14ac:dyDescent="0.25"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  <c r="BE372" s="36"/>
      <c r="BF372" s="36"/>
      <c r="BG372" s="36"/>
      <c r="BH372" s="36"/>
      <c r="BI372" s="36"/>
    </row>
    <row r="373" spans="25:61" x14ac:dyDescent="0.25"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  <c r="BE373" s="36"/>
      <c r="BF373" s="36"/>
      <c r="BG373" s="36"/>
      <c r="BH373" s="36"/>
      <c r="BI373" s="36"/>
    </row>
    <row r="374" spans="25:61" x14ac:dyDescent="0.25"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  <c r="BE374" s="36"/>
      <c r="BF374" s="36"/>
      <c r="BG374" s="36"/>
      <c r="BH374" s="36"/>
      <c r="BI374" s="36"/>
    </row>
    <row r="375" spans="25:61" x14ac:dyDescent="0.25"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</row>
    <row r="376" spans="25:61" x14ac:dyDescent="0.25"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  <c r="BE376" s="36"/>
      <c r="BF376" s="36"/>
      <c r="BG376" s="36"/>
      <c r="BH376" s="36"/>
      <c r="BI376" s="36"/>
    </row>
    <row r="377" spans="25:61" x14ac:dyDescent="0.25"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  <c r="BE377" s="36"/>
      <c r="BF377" s="36"/>
      <c r="BG377" s="36"/>
      <c r="BH377" s="36"/>
      <c r="BI377" s="36"/>
    </row>
    <row r="378" spans="25:61" x14ac:dyDescent="0.25"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  <c r="BE378" s="36"/>
      <c r="BF378" s="36"/>
      <c r="BG378" s="36"/>
      <c r="BH378" s="36"/>
      <c r="BI378" s="36"/>
    </row>
    <row r="379" spans="25:61" x14ac:dyDescent="0.25"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  <c r="BE379" s="36"/>
      <c r="BF379" s="36"/>
      <c r="BG379" s="36"/>
      <c r="BH379" s="36"/>
      <c r="BI379" s="36"/>
    </row>
    <row r="380" spans="25:61" x14ac:dyDescent="0.25"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  <c r="BE380" s="36"/>
      <c r="BF380" s="36"/>
      <c r="BG380" s="36"/>
      <c r="BH380" s="36"/>
      <c r="BI380" s="36"/>
    </row>
    <row r="381" spans="25:61" x14ac:dyDescent="0.25"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  <c r="BE381" s="36"/>
      <c r="BF381" s="36"/>
      <c r="BG381" s="36"/>
      <c r="BH381" s="36"/>
      <c r="BI381" s="36"/>
    </row>
    <row r="382" spans="25:61" x14ac:dyDescent="0.25"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  <c r="BE382" s="36"/>
      <c r="BF382" s="36"/>
      <c r="BG382" s="36"/>
      <c r="BH382" s="36"/>
      <c r="BI382" s="36"/>
    </row>
    <row r="383" spans="25:61" x14ac:dyDescent="0.25"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  <c r="BE383" s="36"/>
      <c r="BF383" s="36"/>
      <c r="BG383" s="36"/>
      <c r="BH383" s="36"/>
      <c r="BI383" s="36"/>
    </row>
    <row r="384" spans="25:61" x14ac:dyDescent="0.25"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  <c r="BE384" s="36"/>
      <c r="BF384" s="36"/>
      <c r="BG384" s="36"/>
      <c r="BH384" s="36"/>
      <c r="BI384" s="36"/>
    </row>
    <row r="385" spans="25:61" x14ac:dyDescent="0.25"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  <c r="BE385" s="36"/>
      <c r="BF385" s="36"/>
      <c r="BG385" s="36"/>
      <c r="BH385" s="36"/>
      <c r="BI385" s="36"/>
    </row>
    <row r="386" spans="25:61" x14ac:dyDescent="0.25"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  <c r="BE386" s="36"/>
      <c r="BF386" s="36"/>
      <c r="BG386" s="36"/>
      <c r="BH386" s="36"/>
      <c r="BI386" s="36"/>
    </row>
    <row r="387" spans="25:61" x14ac:dyDescent="0.25"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</row>
    <row r="388" spans="25:61" x14ac:dyDescent="0.25"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  <c r="BE388" s="36"/>
      <c r="BF388" s="36"/>
      <c r="BG388" s="36"/>
      <c r="BH388" s="36"/>
      <c r="BI388" s="36"/>
    </row>
    <row r="389" spans="25:61" x14ac:dyDescent="0.25"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  <c r="BE389" s="36"/>
      <c r="BF389" s="36"/>
      <c r="BG389" s="36"/>
      <c r="BH389" s="36"/>
      <c r="BI389" s="36"/>
    </row>
    <row r="390" spans="25:61" x14ac:dyDescent="0.25"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  <c r="BE390" s="36"/>
      <c r="BF390" s="36"/>
      <c r="BG390" s="36"/>
      <c r="BH390" s="36"/>
      <c r="BI390" s="36"/>
    </row>
    <row r="391" spans="25:61" x14ac:dyDescent="0.25"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  <c r="BE391" s="36"/>
      <c r="BF391" s="36"/>
      <c r="BG391" s="36"/>
      <c r="BH391" s="36"/>
      <c r="BI391" s="36"/>
    </row>
    <row r="392" spans="25:61" x14ac:dyDescent="0.25"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  <c r="BE392" s="36"/>
      <c r="BF392" s="36"/>
      <c r="BG392" s="36"/>
      <c r="BH392" s="36"/>
      <c r="BI392" s="36"/>
    </row>
    <row r="393" spans="25:61" x14ac:dyDescent="0.25"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  <c r="BE393" s="36"/>
      <c r="BF393" s="36"/>
      <c r="BG393" s="36"/>
      <c r="BH393" s="36"/>
      <c r="BI393" s="36"/>
    </row>
    <row r="394" spans="25:61" x14ac:dyDescent="0.25"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</row>
    <row r="395" spans="25:61" x14ac:dyDescent="0.25"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  <c r="BE395" s="36"/>
      <c r="BF395" s="36"/>
      <c r="BG395" s="36"/>
      <c r="BH395" s="36"/>
      <c r="BI395" s="36"/>
    </row>
    <row r="396" spans="25:61" x14ac:dyDescent="0.25"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  <c r="BE396" s="36"/>
      <c r="BF396" s="36"/>
      <c r="BG396" s="36"/>
      <c r="BH396" s="36"/>
      <c r="BI396" s="36"/>
    </row>
    <row r="397" spans="25:61" x14ac:dyDescent="0.25"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  <c r="BE397" s="36"/>
      <c r="BF397" s="36"/>
      <c r="BG397" s="36"/>
      <c r="BH397" s="36"/>
      <c r="BI397" s="36"/>
    </row>
    <row r="398" spans="25:61" x14ac:dyDescent="0.25"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  <c r="BE398" s="36"/>
      <c r="BF398" s="36"/>
      <c r="BG398" s="36"/>
      <c r="BH398" s="36"/>
      <c r="BI398" s="36"/>
    </row>
    <row r="399" spans="25:61" x14ac:dyDescent="0.25"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  <c r="BE399" s="36"/>
      <c r="BF399" s="36"/>
      <c r="BG399" s="36"/>
      <c r="BH399" s="36"/>
      <c r="BI399" s="36"/>
    </row>
    <row r="400" spans="25:61" x14ac:dyDescent="0.25"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  <c r="BE400" s="36"/>
      <c r="BF400" s="36"/>
      <c r="BG400" s="36"/>
      <c r="BH400" s="36"/>
      <c r="BI400" s="36"/>
    </row>
    <row r="401" spans="25:61" x14ac:dyDescent="0.25"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  <c r="BE401" s="36"/>
      <c r="BF401" s="36"/>
      <c r="BG401" s="36"/>
      <c r="BH401" s="36"/>
      <c r="BI401" s="36"/>
    </row>
    <row r="402" spans="25:61" x14ac:dyDescent="0.25"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  <c r="BE402" s="36"/>
      <c r="BF402" s="36"/>
      <c r="BG402" s="36"/>
      <c r="BH402" s="36"/>
      <c r="BI402" s="36"/>
    </row>
    <row r="403" spans="25:61" x14ac:dyDescent="0.25"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  <c r="BE403" s="36"/>
      <c r="BF403" s="36"/>
      <c r="BG403" s="36"/>
      <c r="BH403" s="36"/>
      <c r="BI403" s="36"/>
    </row>
    <row r="404" spans="25:61" x14ac:dyDescent="0.25"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</row>
    <row r="405" spans="25:61" x14ac:dyDescent="0.25"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  <c r="BE405" s="36"/>
      <c r="BF405" s="36"/>
      <c r="BG405" s="36"/>
      <c r="BH405" s="36"/>
      <c r="BI405" s="36"/>
    </row>
    <row r="406" spans="25:61" x14ac:dyDescent="0.25"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  <c r="BE406" s="36"/>
      <c r="BF406" s="36"/>
      <c r="BG406" s="36"/>
      <c r="BH406" s="36"/>
      <c r="BI406" s="36"/>
    </row>
    <row r="407" spans="25:61" x14ac:dyDescent="0.25"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  <c r="BE407" s="36"/>
      <c r="BF407" s="36"/>
      <c r="BG407" s="36"/>
      <c r="BH407" s="36"/>
      <c r="BI407" s="36"/>
    </row>
    <row r="408" spans="25:61" x14ac:dyDescent="0.25"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  <c r="BE408" s="36"/>
      <c r="BF408" s="36"/>
      <c r="BG408" s="36"/>
      <c r="BH408" s="36"/>
      <c r="BI408" s="36"/>
    </row>
    <row r="409" spans="25:61" x14ac:dyDescent="0.25"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  <c r="BE409" s="36"/>
      <c r="BF409" s="36"/>
      <c r="BG409" s="36"/>
      <c r="BH409" s="36"/>
      <c r="BI409" s="36"/>
    </row>
    <row r="410" spans="25:61" x14ac:dyDescent="0.25"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  <c r="BE410" s="36"/>
      <c r="BF410" s="36"/>
      <c r="BG410" s="36"/>
      <c r="BH410" s="36"/>
      <c r="BI410" s="36"/>
    </row>
    <row r="411" spans="25:61" x14ac:dyDescent="0.25"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  <c r="BE411" s="36"/>
      <c r="BF411" s="36"/>
      <c r="BG411" s="36"/>
      <c r="BH411" s="36"/>
      <c r="BI411" s="36"/>
    </row>
    <row r="412" spans="25:61" x14ac:dyDescent="0.25"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  <c r="BE412" s="36"/>
      <c r="BF412" s="36"/>
      <c r="BG412" s="36"/>
      <c r="BH412" s="36"/>
      <c r="BI412" s="36"/>
    </row>
    <row r="413" spans="25:61" x14ac:dyDescent="0.25"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  <c r="BE413" s="36"/>
      <c r="BF413" s="36"/>
      <c r="BG413" s="36"/>
      <c r="BH413" s="36"/>
      <c r="BI413" s="36"/>
    </row>
    <row r="414" spans="25:61" x14ac:dyDescent="0.25"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  <c r="BE414" s="36"/>
      <c r="BF414" s="36"/>
      <c r="BG414" s="36"/>
      <c r="BH414" s="36"/>
      <c r="BI414" s="36"/>
    </row>
    <row r="415" spans="25:61" x14ac:dyDescent="0.25"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  <c r="BE415" s="36"/>
      <c r="BF415" s="36"/>
      <c r="BG415" s="36"/>
      <c r="BH415" s="36"/>
      <c r="BI415" s="36"/>
    </row>
    <row r="416" spans="25:61" x14ac:dyDescent="0.25"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  <c r="BE416" s="36"/>
      <c r="BF416" s="36"/>
      <c r="BG416" s="36"/>
      <c r="BH416" s="36"/>
      <c r="BI416" s="36"/>
    </row>
    <row r="417" spans="25:61" x14ac:dyDescent="0.25"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  <c r="BE417" s="36"/>
      <c r="BF417" s="36"/>
      <c r="BG417" s="36"/>
      <c r="BH417" s="36"/>
      <c r="BI417" s="36"/>
    </row>
    <row r="418" spans="25:61" x14ac:dyDescent="0.25"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  <c r="BE418" s="36"/>
      <c r="BF418" s="36"/>
      <c r="BG418" s="36"/>
      <c r="BH418" s="36"/>
      <c r="BI418" s="36"/>
    </row>
    <row r="419" spans="25:61" x14ac:dyDescent="0.25"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  <c r="BE419" s="36"/>
      <c r="BF419" s="36"/>
      <c r="BG419" s="36"/>
      <c r="BH419" s="36"/>
      <c r="BI419" s="36"/>
    </row>
    <row r="420" spans="25:61" x14ac:dyDescent="0.25"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  <c r="BE420" s="36"/>
      <c r="BF420" s="36"/>
      <c r="BG420" s="36"/>
      <c r="BH420" s="36"/>
      <c r="BI420" s="36"/>
    </row>
    <row r="421" spans="25:61" x14ac:dyDescent="0.25"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  <c r="BE421" s="36"/>
      <c r="BF421" s="36"/>
      <c r="BG421" s="36"/>
      <c r="BH421" s="36"/>
      <c r="BI421" s="36"/>
    </row>
    <row r="422" spans="25:61" x14ac:dyDescent="0.25"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  <c r="BE422" s="36"/>
      <c r="BF422" s="36"/>
      <c r="BG422" s="36"/>
      <c r="BH422" s="36"/>
      <c r="BI422" s="36"/>
    </row>
    <row r="423" spans="25:61" x14ac:dyDescent="0.25"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  <c r="BE423" s="36"/>
      <c r="BF423" s="36"/>
      <c r="BG423" s="36"/>
      <c r="BH423" s="36"/>
      <c r="BI423" s="36"/>
    </row>
    <row r="424" spans="25:61" x14ac:dyDescent="0.25"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  <c r="BE424" s="36"/>
      <c r="BF424" s="36"/>
      <c r="BG424" s="36"/>
      <c r="BH424" s="36"/>
      <c r="BI424" s="36"/>
    </row>
    <row r="425" spans="25:61" x14ac:dyDescent="0.25"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  <c r="BE425" s="36"/>
      <c r="BF425" s="36"/>
      <c r="BG425" s="36"/>
      <c r="BH425" s="36"/>
      <c r="BI425" s="36"/>
    </row>
    <row r="426" spans="25:61" x14ac:dyDescent="0.25"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  <c r="BE426" s="36"/>
      <c r="BF426" s="36"/>
      <c r="BG426" s="36"/>
      <c r="BH426" s="36"/>
      <c r="BI426" s="36"/>
    </row>
    <row r="427" spans="25:61" x14ac:dyDescent="0.25"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  <c r="BE427" s="36"/>
      <c r="BF427" s="36"/>
      <c r="BG427" s="36"/>
      <c r="BH427" s="36"/>
      <c r="BI427" s="36"/>
    </row>
    <row r="428" spans="25:61" x14ac:dyDescent="0.25"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</row>
    <row r="429" spans="25:61" x14ac:dyDescent="0.25"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  <c r="BE429" s="36"/>
      <c r="BF429" s="36"/>
      <c r="BG429" s="36"/>
      <c r="BH429" s="36"/>
      <c r="BI429" s="36"/>
    </row>
    <row r="430" spans="25:61" x14ac:dyDescent="0.25"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  <c r="BE430" s="36"/>
      <c r="BF430" s="36"/>
      <c r="BG430" s="36"/>
      <c r="BH430" s="36"/>
      <c r="BI430" s="36"/>
    </row>
    <row r="431" spans="25:61" x14ac:dyDescent="0.25"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  <c r="BE431" s="36"/>
      <c r="BF431" s="36"/>
      <c r="BG431" s="36"/>
      <c r="BH431" s="36"/>
      <c r="BI431" s="36"/>
    </row>
    <row r="432" spans="25:61" x14ac:dyDescent="0.25"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  <c r="BE432" s="36"/>
      <c r="BF432" s="36"/>
      <c r="BG432" s="36"/>
      <c r="BH432" s="36"/>
      <c r="BI432" s="36"/>
    </row>
    <row r="433" spans="25:61" x14ac:dyDescent="0.25"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  <c r="BE433" s="36"/>
      <c r="BF433" s="36"/>
      <c r="BG433" s="36"/>
      <c r="BH433" s="36"/>
      <c r="BI433" s="36"/>
    </row>
    <row r="434" spans="25:61" x14ac:dyDescent="0.25"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  <c r="BE434" s="36"/>
      <c r="BF434" s="36"/>
      <c r="BG434" s="36"/>
      <c r="BH434" s="36"/>
      <c r="BI434" s="36"/>
    </row>
    <row r="435" spans="25:61" x14ac:dyDescent="0.25"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  <c r="BE435" s="36"/>
      <c r="BF435" s="36"/>
      <c r="BG435" s="36"/>
      <c r="BH435" s="36"/>
      <c r="BI435" s="36"/>
    </row>
    <row r="436" spans="25:61" x14ac:dyDescent="0.25"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  <c r="BE436" s="36"/>
      <c r="BF436" s="36"/>
      <c r="BG436" s="36"/>
      <c r="BH436" s="36"/>
      <c r="BI436" s="36"/>
    </row>
    <row r="437" spans="25:61" x14ac:dyDescent="0.25"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  <c r="BE437" s="36"/>
      <c r="BF437" s="36"/>
      <c r="BG437" s="36"/>
      <c r="BH437" s="36"/>
      <c r="BI437" s="36"/>
    </row>
    <row r="438" spans="25:61" x14ac:dyDescent="0.25"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  <c r="BE438" s="36"/>
      <c r="BF438" s="36"/>
      <c r="BG438" s="36"/>
      <c r="BH438" s="36"/>
      <c r="BI438" s="36"/>
    </row>
    <row r="439" spans="25:61" x14ac:dyDescent="0.25"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  <c r="BE439" s="36"/>
      <c r="BF439" s="36"/>
      <c r="BG439" s="36"/>
      <c r="BH439" s="36"/>
      <c r="BI439" s="36"/>
    </row>
    <row r="440" spans="25:61" x14ac:dyDescent="0.25"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  <c r="BE440" s="36"/>
      <c r="BF440" s="36"/>
      <c r="BG440" s="36"/>
      <c r="BH440" s="36"/>
      <c r="BI440" s="36"/>
    </row>
    <row r="441" spans="25:61" x14ac:dyDescent="0.25"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</row>
    <row r="442" spans="25:61" x14ac:dyDescent="0.25"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  <c r="BE442" s="36"/>
      <c r="BF442" s="36"/>
      <c r="BG442" s="36"/>
      <c r="BH442" s="36"/>
      <c r="BI442" s="36"/>
    </row>
    <row r="443" spans="25:61" x14ac:dyDescent="0.25"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  <c r="BE443" s="36"/>
      <c r="BF443" s="36"/>
      <c r="BG443" s="36"/>
      <c r="BH443" s="36"/>
      <c r="BI443" s="36"/>
    </row>
    <row r="444" spans="25:61" x14ac:dyDescent="0.25"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  <c r="BE444" s="36"/>
      <c r="BF444" s="36"/>
      <c r="BG444" s="36"/>
      <c r="BH444" s="36"/>
      <c r="BI444" s="36"/>
    </row>
    <row r="445" spans="25:61" x14ac:dyDescent="0.25"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  <c r="BE445" s="36"/>
      <c r="BF445" s="36"/>
      <c r="BG445" s="36"/>
      <c r="BH445" s="36"/>
      <c r="BI445" s="36"/>
    </row>
    <row r="446" spans="25:61" x14ac:dyDescent="0.25"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  <c r="BE446" s="36"/>
      <c r="BF446" s="36"/>
      <c r="BG446" s="36"/>
      <c r="BH446" s="36"/>
      <c r="BI446" s="36"/>
    </row>
    <row r="447" spans="25:61" x14ac:dyDescent="0.25"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</row>
    <row r="448" spans="25:61" x14ac:dyDescent="0.25"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  <c r="BE448" s="36"/>
      <c r="BF448" s="36"/>
      <c r="BG448" s="36"/>
      <c r="BH448" s="36"/>
      <c r="BI448" s="36"/>
    </row>
    <row r="449" spans="25:61" x14ac:dyDescent="0.25"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  <c r="BE449" s="36"/>
      <c r="BF449" s="36"/>
      <c r="BG449" s="36"/>
      <c r="BH449" s="36"/>
      <c r="BI449" s="36"/>
    </row>
    <row r="450" spans="25:61" x14ac:dyDescent="0.25"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  <c r="BE450" s="36"/>
      <c r="BF450" s="36"/>
      <c r="BG450" s="36"/>
      <c r="BH450" s="36"/>
      <c r="BI450" s="36"/>
    </row>
    <row r="451" spans="25:61" x14ac:dyDescent="0.25"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  <c r="BE451" s="36"/>
      <c r="BF451" s="36"/>
      <c r="BG451" s="36"/>
      <c r="BH451" s="36"/>
      <c r="BI451" s="36"/>
    </row>
    <row r="452" spans="25:61" x14ac:dyDescent="0.25"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  <c r="BE452" s="36"/>
      <c r="BF452" s="36"/>
      <c r="BG452" s="36"/>
      <c r="BH452" s="36"/>
      <c r="BI452" s="36"/>
    </row>
    <row r="453" spans="25:61" x14ac:dyDescent="0.25"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  <c r="BE453" s="36"/>
      <c r="BF453" s="36"/>
      <c r="BG453" s="36"/>
      <c r="BH453" s="36"/>
      <c r="BI453" s="36"/>
    </row>
    <row r="454" spans="25:61" x14ac:dyDescent="0.25"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  <c r="BE454" s="36"/>
      <c r="BF454" s="36"/>
      <c r="BG454" s="36"/>
      <c r="BH454" s="36"/>
      <c r="BI454" s="36"/>
    </row>
    <row r="455" spans="25:61" x14ac:dyDescent="0.25"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  <c r="BE455" s="36"/>
      <c r="BF455" s="36"/>
      <c r="BG455" s="36"/>
      <c r="BH455" s="36"/>
      <c r="BI455" s="36"/>
    </row>
    <row r="456" spans="25:61" x14ac:dyDescent="0.25"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  <c r="BE456" s="36"/>
      <c r="BF456" s="36"/>
      <c r="BG456" s="36"/>
      <c r="BH456" s="36"/>
      <c r="BI456" s="36"/>
    </row>
    <row r="457" spans="25:61" x14ac:dyDescent="0.25"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  <c r="BE457" s="36"/>
      <c r="BF457" s="36"/>
      <c r="BG457" s="36"/>
      <c r="BH457" s="36"/>
      <c r="BI457" s="36"/>
    </row>
    <row r="458" spans="25:61" x14ac:dyDescent="0.25"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  <c r="BE458" s="36"/>
      <c r="BF458" s="36"/>
      <c r="BG458" s="36"/>
      <c r="BH458" s="36"/>
      <c r="BI458" s="36"/>
    </row>
    <row r="459" spans="25:61" x14ac:dyDescent="0.25"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  <c r="BE459" s="36"/>
      <c r="BF459" s="36"/>
      <c r="BG459" s="36"/>
      <c r="BH459" s="36"/>
      <c r="BI459" s="36"/>
    </row>
    <row r="460" spans="25:61" x14ac:dyDescent="0.25"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  <c r="BE460" s="36"/>
      <c r="BF460" s="36"/>
      <c r="BG460" s="36"/>
      <c r="BH460" s="36"/>
      <c r="BI460" s="36"/>
    </row>
    <row r="461" spans="25:61" x14ac:dyDescent="0.25"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  <c r="BE461" s="36"/>
      <c r="BF461" s="36"/>
      <c r="BG461" s="36"/>
      <c r="BH461" s="36"/>
      <c r="BI461" s="36"/>
    </row>
    <row r="462" spans="25:61" x14ac:dyDescent="0.25"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</row>
    <row r="463" spans="25:61" x14ac:dyDescent="0.25"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  <c r="BE463" s="36"/>
      <c r="BF463" s="36"/>
      <c r="BG463" s="36"/>
      <c r="BH463" s="36"/>
      <c r="BI463" s="36"/>
    </row>
    <row r="464" spans="25:61" x14ac:dyDescent="0.25"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  <c r="BE464" s="36"/>
      <c r="BF464" s="36"/>
      <c r="BG464" s="36"/>
      <c r="BH464" s="36"/>
      <c r="BI464" s="36"/>
    </row>
    <row r="465" spans="25:61" x14ac:dyDescent="0.25"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  <c r="BE465" s="36"/>
      <c r="BF465" s="36"/>
      <c r="BG465" s="36"/>
      <c r="BH465" s="36"/>
      <c r="BI465" s="36"/>
    </row>
    <row r="466" spans="25:61" x14ac:dyDescent="0.25"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  <c r="BE466" s="36"/>
      <c r="BF466" s="36"/>
      <c r="BG466" s="36"/>
      <c r="BH466" s="36"/>
      <c r="BI466" s="36"/>
    </row>
    <row r="467" spans="25:61" x14ac:dyDescent="0.25"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  <c r="BE467" s="36"/>
      <c r="BF467" s="36"/>
      <c r="BG467" s="36"/>
      <c r="BH467" s="36"/>
      <c r="BI467" s="36"/>
    </row>
    <row r="468" spans="25:61" x14ac:dyDescent="0.25"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  <c r="BE468" s="36"/>
      <c r="BF468" s="36"/>
      <c r="BG468" s="36"/>
      <c r="BH468" s="36"/>
      <c r="BI468" s="36"/>
    </row>
    <row r="469" spans="25:61" x14ac:dyDescent="0.25"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  <c r="BE469" s="36"/>
      <c r="BF469" s="36"/>
      <c r="BG469" s="36"/>
      <c r="BH469" s="36"/>
      <c r="BI469" s="36"/>
    </row>
    <row r="470" spans="25:61" x14ac:dyDescent="0.25"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  <c r="BE470" s="36"/>
      <c r="BF470" s="36"/>
      <c r="BG470" s="36"/>
      <c r="BH470" s="36"/>
      <c r="BI470" s="36"/>
    </row>
    <row r="471" spans="25:61" x14ac:dyDescent="0.25"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  <c r="BE471" s="36"/>
      <c r="BF471" s="36"/>
      <c r="BG471" s="36"/>
      <c r="BH471" s="36"/>
      <c r="BI471" s="36"/>
    </row>
    <row r="472" spans="25:61" x14ac:dyDescent="0.25"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  <c r="BE472" s="36"/>
      <c r="BF472" s="36"/>
      <c r="BG472" s="36"/>
      <c r="BH472" s="36"/>
      <c r="BI472" s="36"/>
    </row>
    <row r="473" spans="25:61" x14ac:dyDescent="0.25"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  <c r="BE473" s="36"/>
      <c r="BF473" s="36"/>
      <c r="BG473" s="36"/>
      <c r="BH473" s="36"/>
      <c r="BI473" s="36"/>
    </row>
    <row r="474" spans="25:61" x14ac:dyDescent="0.25"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  <c r="BE474" s="36"/>
      <c r="BF474" s="36"/>
      <c r="BG474" s="36"/>
      <c r="BH474" s="36"/>
      <c r="BI474" s="36"/>
    </row>
    <row r="475" spans="25:61" x14ac:dyDescent="0.25"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  <c r="BE475" s="36"/>
      <c r="BF475" s="36"/>
      <c r="BG475" s="36"/>
      <c r="BH475" s="36"/>
      <c r="BI475" s="36"/>
    </row>
    <row r="476" spans="25:61" x14ac:dyDescent="0.25"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  <c r="BE476" s="36"/>
      <c r="BF476" s="36"/>
      <c r="BG476" s="36"/>
      <c r="BH476" s="36"/>
      <c r="BI476" s="36"/>
    </row>
    <row r="477" spans="25:61" x14ac:dyDescent="0.25"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  <c r="BE477" s="36"/>
      <c r="BF477" s="36"/>
      <c r="BG477" s="36"/>
      <c r="BH477" s="36"/>
      <c r="BI477" s="36"/>
    </row>
    <row r="478" spans="25:61" x14ac:dyDescent="0.25"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  <c r="BE478" s="36"/>
      <c r="BF478" s="36"/>
      <c r="BG478" s="36"/>
      <c r="BH478" s="36"/>
      <c r="BI478" s="36"/>
    </row>
    <row r="479" spans="25:61" x14ac:dyDescent="0.25"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</row>
    <row r="480" spans="25:61" x14ac:dyDescent="0.25"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  <c r="BE480" s="36"/>
      <c r="BF480" s="36"/>
      <c r="BG480" s="36"/>
      <c r="BH480" s="36"/>
      <c r="BI480" s="36"/>
    </row>
    <row r="481" spans="25:61" x14ac:dyDescent="0.25"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  <c r="BE481" s="36"/>
      <c r="BF481" s="36"/>
      <c r="BG481" s="36"/>
      <c r="BH481" s="36"/>
      <c r="BI481" s="36"/>
    </row>
    <row r="482" spans="25:61" x14ac:dyDescent="0.25"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  <c r="BE482" s="36"/>
      <c r="BF482" s="36"/>
      <c r="BG482" s="36"/>
      <c r="BH482" s="36"/>
      <c r="BI482" s="36"/>
    </row>
    <row r="483" spans="25:61" x14ac:dyDescent="0.25"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  <c r="BE483" s="36"/>
      <c r="BF483" s="36"/>
      <c r="BG483" s="36"/>
      <c r="BH483" s="36"/>
      <c r="BI483" s="36"/>
    </row>
    <row r="484" spans="25:61" x14ac:dyDescent="0.25"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  <c r="BE484" s="36"/>
      <c r="BF484" s="36"/>
      <c r="BG484" s="36"/>
      <c r="BH484" s="36"/>
      <c r="BI484" s="36"/>
    </row>
    <row r="485" spans="25:61" x14ac:dyDescent="0.25"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  <c r="BE485" s="36"/>
      <c r="BF485" s="36"/>
      <c r="BG485" s="36"/>
      <c r="BH485" s="36"/>
      <c r="BI485" s="36"/>
    </row>
    <row r="486" spans="25:61" x14ac:dyDescent="0.25"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  <c r="BE486" s="36"/>
      <c r="BF486" s="36"/>
      <c r="BG486" s="36"/>
      <c r="BH486" s="36"/>
      <c r="BI486" s="36"/>
    </row>
    <row r="487" spans="25:61" x14ac:dyDescent="0.25"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  <c r="BE487" s="36"/>
      <c r="BF487" s="36"/>
      <c r="BG487" s="36"/>
      <c r="BH487" s="36"/>
      <c r="BI487" s="36"/>
    </row>
    <row r="488" spans="25:61" x14ac:dyDescent="0.25"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</row>
    <row r="489" spans="25:61" x14ac:dyDescent="0.25"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  <c r="BE489" s="36"/>
      <c r="BF489" s="36"/>
      <c r="BG489" s="36"/>
      <c r="BH489" s="36"/>
      <c r="BI489" s="36"/>
    </row>
    <row r="490" spans="25:61" x14ac:dyDescent="0.25"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  <c r="BE490" s="36"/>
      <c r="BF490" s="36"/>
      <c r="BG490" s="36"/>
      <c r="BH490" s="36"/>
      <c r="BI490" s="36"/>
    </row>
    <row r="491" spans="25:61" x14ac:dyDescent="0.25"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  <c r="BE491" s="36"/>
      <c r="BF491" s="36"/>
      <c r="BG491" s="36"/>
      <c r="BH491" s="36"/>
      <c r="BI491" s="36"/>
    </row>
    <row r="492" spans="25:61" x14ac:dyDescent="0.25"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  <c r="BE492" s="36"/>
      <c r="BF492" s="36"/>
      <c r="BG492" s="36"/>
      <c r="BH492" s="36"/>
      <c r="BI492" s="36"/>
    </row>
    <row r="493" spans="25:61" x14ac:dyDescent="0.25"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  <c r="BE493" s="36"/>
      <c r="BF493" s="36"/>
      <c r="BG493" s="36"/>
      <c r="BH493" s="36"/>
      <c r="BI493" s="36"/>
    </row>
    <row r="494" spans="25:61" x14ac:dyDescent="0.25"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  <c r="BE494" s="36"/>
      <c r="BF494" s="36"/>
      <c r="BG494" s="36"/>
      <c r="BH494" s="36"/>
      <c r="BI494" s="36"/>
    </row>
    <row r="495" spans="25:61" x14ac:dyDescent="0.25"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  <c r="BE495" s="36"/>
      <c r="BF495" s="36"/>
      <c r="BG495" s="36"/>
      <c r="BH495" s="36"/>
      <c r="BI495" s="36"/>
    </row>
    <row r="496" spans="25:61" x14ac:dyDescent="0.25"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  <c r="BE496" s="36"/>
      <c r="BF496" s="36"/>
      <c r="BG496" s="36"/>
      <c r="BH496" s="36"/>
      <c r="BI496" s="36"/>
    </row>
    <row r="497" spans="25:61" x14ac:dyDescent="0.25"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  <c r="BE497" s="36"/>
      <c r="BF497" s="36"/>
      <c r="BG497" s="36"/>
      <c r="BH497" s="36"/>
      <c r="BI497" s="36"/>
    </row>
    <row r="498" spans="25:61" x14ac:dyDescent="0.25"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  <c r="BE498" s="36"/>
      <c r="BF498" s="36"/>
      <c r="BG498" s="36"/>
      <c r="BH498" s="36"/>
      <c r="BI498" s="36"/>
    </row>
    <row r="499" spans="25:61" x14ac:dyDescent="0.25"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</row>
    <row r="500" spans="25:61" x14ac:dyDescent="0.25"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  <c r="BE500" s="36"/>
      <c r="BF500" s="36"/>
      <c r="BG500" s="36"/>
      <c r="BH500" s="36"/>
      <c r="BI500" s="36"/>
    </row>
    <row r="501" spans="25:61" x14ac:dyDescent="0.25"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  <c r="BE501" s="36"/>
      <c r="BF501" s="36"/>
      <c r="BG501" s="36"/>
      <c r="BH501" s="36"/>
      <c r="BI501" s="36"/>
    </row>
    <row r="502" spans="25:61" x14ac:dyDescent="0.25"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  <c r="BE502" s="36"/>
      <c r="BF502" s="36"/>
      <c r="BG502" s="36"/>
      <c r="BH502" s="36"/>
      <c r="BI502" s="36"/>
    </row>
    <row r="503" spans="25:61" x14ac:dyDescent="0.25"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  <c r="BE503" s="36"/>
      <c r="BF503" s="36"/>
      <c r="BG503" s="36"/>
      <c r="BH503" s="36"/>
      <c r="BI503" s="36"/>
    </row>
    <row r="504" spans="25:61" x14ac:dyDescent="0.25"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  <c r="BE504" s="36"/>
      <c r="BF504" s="36"/>
      <c r="BG504" s="36"/>
      <c r="BH504" s="36"/>
      <c r="BI504" s="36"/>
    </row>
    <row r="505" spans="25:61" x14ac:dyDescent="0.25"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  <c r="BE505" s="36"/>
      <c r="BF505" s="36"/>
      <c r="BG505" s="36"/>
      <c r="BH505" s="36"/>
      <c r="BI505" s="36"/>
    </row>
    <row r="506" spans="25:61" x14ac:dyDescent="0.25"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  <c r="BE506" s="36"/>
      <c r="BF506" s="36"/>
      <c r="BG506" s="36"/>
      <c r="BH506" s="36"/>
      <c r="BI506" s="36"/>
    </row>
    <row r="507" spans="25:61" x14ac:dyDescent="0.25"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  <c r="BE507" s="36"/>
      <c r="BF507" s="36"/>
      <c r="BG507" s="36"/>
      <c r="BH507" s="36"/>
      <c r="BI507" s="36"/>
    </row>
    <row r="508" spans="25:61" x14ac:dyDescent="0.25"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  <c r="BE508" s="36"/>
      <c r="BF508" s="36"/>
      <c r="BG508" s="36"/>
      <c r="BH508" s="36"/>
      <c r="BI508" s="36"/>
    </row>
    <row r="509" spans="25:61" x14ac:dyDescent="0.25"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  <c r="BE509" s="36"/>
      <c r="BF509" s="36"/>
      <c r="BG509" s="36"/>
      <c r="BH509" s="36"/>
      <c r="BI509" s="36"/>
    </row>
    <row r="510" spans="25:61" x14ac:dyDescent="0.25"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</row>
    <row r="511" spans="25:61" x14ac:dyDescent="0.25"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  <c r="BE511" s="36"/>
      <c r="BF511" s="36"/>
      <c r="BG511" s="36"/>
      <c r="BH511" s="36"/>
      <c r="BI511" s="36"/>
    </row>
    <row r="512" spans="25:61" x14ac:dyDescent="0.25"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  <c r="BE512" s="36"/>
      <c r="BF512" s="36"/>
      <c r="BG512" s="36"/>
      <c r="BH512" s="36"/>
      <c r="BI512" s="36"/>
    </row>
    <row r="513" spans="25:61" x14ac:dyDescent="0.25"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  <c r="BE513" s="36"/>
      <c r="BF513" s="36"/>
      <c r="BG513" s="36"/>
      <c r="BH513" s="36"/>
      <c r="BI513" s="36"/>
    </row>
    <row r="514" spans="25:61" x14ac:dyDescent="0.25"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</row>
    <row r="515" spans="25:61" x14ac:dyDescent="0.25"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  <c r="BE515" s="36"/>
      <c r="BF515" s="36"/>
      <c r="BG515" s="36"/>
      <c r="BH515" s="36"/>
      <c r="BI515" s="36"/>
    </row>
    <row r="516" spans="25:61" x14ac:dyDescent="0.25"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  <c r="BE516" s="36"/>
      <c r="BF516" s="36"/>
      <c r="BG516" s="36"/>
      <c r="BH516" s="36"/>
      <c r="BI516" s="36"/>
    </row>
    <row r="517" spans="25:61" x14ac:dyDescent="0.25"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  <c r="BE517" s="36"/>
      <c r="BF517" s="36"/>
      <c r="BG517" s="36"/>
      <c r="BH517" s="36"/>
      <c r="BI517" s="36"/>
    </row>
    <row r="518" spans="25:61" x14ac:dyDescent="0.25"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  <c r="BE518" s="36"/>
      <c r="BF518" s="36"/>
      <c r="BG518" s="36"/>
      <c r="BH518" s="36"/>
      <c r="BI518" s="36"/>
    </row>
    <row r="519" spans="25:61" x14ac:dyDescent="0.25"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  <c r="BE519" s="36"/>
      <c r="BF519" s="36"/>
      <c r="BG519" s="36"/>
      <c r="BH519" s="36"/>
      <c r="BI519" s="36"/>
    </row>
    <row r="520" spans="25:61" x14ac:dyDescent="0.25"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  <c r="BE520" s="36"/>
      <c r="BF520" s="36"/>
      <c r="BG520" s="36"/>
      <c r="BH520" s="36"/>
      <c r="BI520" s="36"/>
    </row>
    <row r="521" spans="25:61" x14ac:dyDescent="0.25"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  <c r="BE521" s="36"/>
      <c r="BF521" s="36"/>
      <c r="BG521" s="36"/>
      <c r="BH521" s="36"/>
      <c r="BI521" s="36"/>
    </row>
    <row r="522" spans="25:61" x14ac:dyDescent="0.25"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  <c r="BE522" s="36"/>
      <c r="BF522" s="36"/>
      <c r="BG522" s="36"/>
      <c r="BH522" s="36"/>
      <c r="BI522" s="36"/>
    </row>
    <row r="523" spans="25:61" x14ac:dyDescent="0.25"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  <c r="BE523" s="36"/>
      <c r="BF523" s="36"/>
      <c r="BG523" s="36"/>
      <c r="BH523" s="36"/>
      <c r="BI523" s="36"/>
    </row>
    <row r="524" spans="25:61" x14ac:dyDescent="0.25"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  <c r="BE524" s="36"/>
      <c r="BF524" s="36"/>
      <c r="BG524" s="36"/>
      <c r="BH524" s="36"/>
      <c r="BI524" s="36"/>
    </row>
    <row r="525" spans="25:61" x14ac:dyDescent="0.25"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  <c r="BE525" s="36"/>
      <c r="BF525" s="36"/>
      <c r="BG525" s="36"/>
      <c r="BH525" s="36"/>
      <c r="BI525" s="36"/>
    </row>
    <row r="526" spans="25:61" x14ac:dyDescent="0.25"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  <c r="BE526" s="36"/>
      <c r="BF526" s="36"/>
      <c r="BG526" s="36"/>
      <c r="BH526" s="36"/>
      <c r="BI526" s="36"/>
    </row>
    <row r="527" spans="25:61" x14ac:dyDescent="0.25"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  <c r="BE527" s="36"/>
      <c r="BF527" s="36"/>
      <c r="BG527" s="36"/>
      <c r="BH527" s="36"/>
      <c r="BI527" s="36"/>
    </row>
    <row r="528" spans="25:61" x14ac:dyDescent="0.25"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  <c r="BE528" s="36"/>
      <c r="BF528" s="36"/>
      <c r="BG528" s="36"/>
      <c r="BH528" s="36"/>
      <c r="BI528" s="36"/>
    </row>
    <row r="529" spans="25:61" x14ac:dyDescent="0.25"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  <c r="BE529" s="36"/>
      <c r="BF529" s="36"/>
      <c r="BG529" s="36"/>
      <c r="BH529" s="36"/>
      <c r="BI529" s="36"/>
    </row>
    <row r="530" spans="25:61" x14ac:dyDescent="0.25"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  <c r="BE530" s="36"/>
      <c r="BF530" s="36"/>
      <c r="BG530" s="36"/>
      <c r="BH530" s="36"/>
      <c r="BI530" s="36"/>
    </row>
    <row r="531" spans="25:61" x14ac:dyDescent="0.25"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  <c r="BE531" s="36"/>
      <c r="BF531" s="36"/>
      <c r="BG531" s="36"/>
      <c r="BH531" s="36"/>
      <c r="BI531" s="36"/>
    </row>
    <row r="532" spans="25:61" x14ac:dyDescent="0.25"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  <c r="BE532" s="36"/>
      <c r="BF532" s="36"/>
      <c r="BG532" s="36"/>
      <c r="BH532" s="36"/>
      <c r="BI532" s="36"/>
    </row>
    <row r="533" spans="25:61" x14ac:dyDescent="0.25"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  <c r="BE533" s="36"/>
      <c r="BF533" s="36"/>
      <c r="BG533" s="36"/>
      <c r="BH533" s="36"/>
      <c r="BI533" s="36"/>
    </row>
    <row r="534" spans="25:61" x14ac:dyDescent="0.25"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</row>
    <row r="535" spans="25:61" x14ac:dyDescent="0.25"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  <c r="BE535" s="36"/>
      <c r="BF535" s="36"/>
      <c r="BG535" s="36"/>
      <c r="BH535" s="36"/>
      <c r="BI535" s="36"/>
    </row>
    <row r="536" spans="25:61" x14ac:dyDescent="0.25"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  <c r="BE536" s="36"/>
      <c r="BF536" s="36"/>
      <c r="BG536" s="36"/>
      <c r="BH536" s="36"/>
      <c r="BI536" s="36"/>
    </row>
    <row r="537" spans="25:61" x14ac:dyDescent="0.25"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  <c r="BE537" s="36"/>
      <c r="BF537" s="36"/>
      <c r="BG537" s="36"/>
      <c r="BH537" s="36"/>
      <c r="BI537" s="36"/>
    </row>
    <row r="538" spans="25:61" x14ac:dyDescent="0.25"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  <c r="BE538" s="36"/>
      <c r="BF538" s="36"/>
      <c r="BG538" s="36"/>
      <c r="BH538" s="36"/>
      <c r="BI538" s="36"/>
    </row>
    <row r="539" spans="25:61" x14ac:dyDescent="0.25"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  <c r="BE539" s="36"/>
      <c r="BF539" s="36"/>
      <c r="BG539" s="36"/>
      <c r="BH539" s="36"/>
      <c r="BI539" s="36"/>
    </row>
    <row r="540" spans="25:61" x14ac:dyDescent="0.25"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  <c r="BE540" s="36"/>
      <c r="BF540" s="36"/>
      <c r="BG540" s="36"/>
      <c r="BH540" s="36"/>
      <c r="BI540" s="36"/>
    </row>
    <row r="541" spans="25:61" x14ac:dyDescent="0.25"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</row>
    <row r="542" spans="25:61" x14ac:dyDescent="0.25"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  <c r="BE542" s="36"/>
      <c r="BF542" s="36"/>
      <c r="BG542" s="36"/>
      <c r="BH542" s="36"/>
      <c r="BI542" s="36"/>
    </row>
    <row r="543" spans="25:61" x14ac:dyDescent="0.25"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  <c r="BE543" s="36"/>
      <c r="BF543" s="36"/>
      <c r="BG543" s="36"/>
      <c r="BH543" s="36"/>
      <c r="BI543" s="36"/>
    </row>
    <row r="544" spans="25:61" x14ac:dyDescent="0.25"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  <c r="BE544" s="36"/>
      <c r="BF544" s="36"/>
      <c r="BG544" s="36"/>
      <c r="BH544" s="36"/>
      <c r="BI544" s="36"/>
    </row>
    <row r="545" spans="25:61" x14ac:dyDescent="0.25"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</row>
    <row r="546" spans="25:61" x14ac:dyDescent="0.25"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</row>
    <row r="547" spans="25:61" x14ac:dyDescent="0.25"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</row>
    <row r="548" spans="25:61" x14ac:dyDescent="0.25"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  <c r="BE548" s="36"/>
      <c r="BF548" s="36"/>
      <c r="BG548" s="36"/>
      <c r="BH548" s="36"/>
      <c r="BI548" s="36"/>
    </row>
    <row r="549" spans="25:61" x14ac:dyDescent="0.25"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  <c r="BE549" s="36"/>
      <c r="BF549" s="36"/>
      <c r="BG549" s="36"/>
      <c r="BH549" s="36"/>
      <c r="BI549" s="36"/>
    </row>
    <row r="550" spans="25:61" x14ac:dyDescent="0.25"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  <c r="BE550" s="36"/>
      <c r="BF550" s="36"/>
      <c r="BG550" s="36"/>
      <c r="BH550" s="36"/>
      <c r="BI550" s="36"/>
    </row>
    <row r="551" spans="25:61" x14ac:dyDescent="0.25">
      <c r="Y551" s="36"/>
      <c r="Z551" s="36"/>
      <c r="AA551" s="36"/>
      <c r="AB551" s="36"/>
      <c r="AC551" s="36"/>
      <c r="AD551" s="36"/>
    </row>
    <row r="552" spans="25:61" x14ac:dyDescent="0.25">
      <c r="Y552" s="36"/>
      <c r="Z552" s="36"/>
      <c r="AA552" s="36"/>
      <c r="AB552" s="36"/>
      <c r="AC552" s="36"/>
      <c r="AD552" s="36"/>
    </row>
    <row r="553" spans="25:61" x14ac:dyDescent="0.25">
      <c r="Y553" s="36"/>
      <c r="Z553" s="36"/>
      <c r="AA553" s="36"/>
      <c r="AB553" s="36"/>
      <c r="AC553" s="36"/>
      <c r="AD553" s="36"/>
    </row>
    <row r="554" spans="25:61" x14ac:dyDescent="0.25">
      <c r="Y554" s="36"/>
      <c r="Z554" s="36"/>
      <c r="AA554" s="36"/>
      <c r="AB554" s="36"/>
      <c r="AC554" s="36"/>
      <c r="AD554" s="36"/>
    </row>
    <row r="555" spans="25:61" x14ac:dyDescent="0.25">
      <c r="Y555" s="36"/>
      <c r="Z555" s="36"/>
      <c r="AA555" s="36"/>
      <c r="AB555" s="36"/>
      <c r="AC555" s="36"/>
      <c r="AD555" s="36"/>
    </row>
    <row r="556" spans="25:61" x14ac:dyDescent="0.25">
      <c r="Y556" s="36"/>
      <c r="Z556" s="36"/>
      <c r="AA556" s="36"/>
      <c r="AB556" s="36"/>
      <c r="AC556" s="36"/>
      <c r="AD556" s="36"/>
    </row>
    <row r="557" spans="25:61" x14ac:dyDescent="0.25">
      <c r="Y557" s="36"/>
      <c r="Z557" s="36"/>
      <c r="AA557" s="36"/>
      <c r="AB557" s="36"/>
      <c r="AC557" s="36"/>
      <c r="AD557" s="36"/>
    </row>
    <row r="558" spans="25:61" x14ac:dyDescent="0.25">
      <c r="Y558" s="36"/>
      <c r="Z558" s="36"/>
      <c r="AA558" s="36"/>
      <c r="AB558" s="36"/>
      <c r="AC558" s="36"/>
      <c r="AD558" s="36"/>
    </row>
    <row r="559" spans="25:61" x14ac:dyDescent="0.25">
      <c r="Y559" s="36"/>
      <c r="Z559" s="36"/>
      <c r="AA559" s="36"/>
      <c r="AB559" s="36"/>
      <c r="AC559" s="36"/>
      <c r="AD559" s="36"/>
    </row>
    <row r="560" spans="25:61" x14ac:dyDescent="0.25">
      <c r="Y560" s="36"/>
      <c r="Z560" s="36"/>
      <c r="AA560" s="36"/>
      <c r="AB560" s="36"/>
      <c r="AC560" s="36"/>
      <c r="AD560" s="36"/>
    </row>
    <row r="561" spans="25:30" x14ac:dyDescent="0.25">
      <c r="Y561" s="36"/>
      <c r="Z561" s="36"/>
      <c r="AA561" s="36"/>
      <c r="AB561" s="36"/>
      <c r="AC561" s="36"/>
      <c r="AD561" s="36"/>
    </row>
    <row r="562" spans="25:30" x14ac:dyDescent="0.25">
      <c r="Y562" s="36"/>
      <c r="Z562" s="36"/>
      <c r="AA562" s="36"/>
      <c r="AB562" s="36"/>
      <c r="AC562" s="36"/>
      <c r="AD562" s="36"/>
    </row>
    <row r="563" spans="25:30" x14ac:dyDescent="0.25">
      <c r="Y563" s="36"/>
      <c r="Z563" s="36"/>
      <c r="AA563" s="36"/>
      <c r="AB563" s="36"/>
      <c r="AC563" s="36"/>
      <c r="AD563" s="36"/>
    </row>
    <row r="564" spans="25:30" x14ac:dyDescent="0.25">
      <c r="Y564" s="36"/>
      <c r="Z564" s="36"/>
      <c r="AA564" s="36"/>
      <c r="AB564" s="36"/>
      <c r="AC564" s="36"/>
      <c r="AD564" s="36"/>
    </row>
    <row r="565" spans="25:30" x14ac:dyDescent="0.25">
      <c r="Y565" s="36"/>
      <c r="Z565" s="36"/>
      <c r="AA565" s="36"/>
      <c r="AB565" s="36"/>
      <c r="AC565" s="36"/>
      <c r="AD565" s="36"/>
    </row>
    <row r="566" spans="25:30" x14ac:dyDescent="0.25">
      <c r="Y566" s="36"/>
      <c r="Z566" s="36"/>
      <c r="AA566" s="36"/>
      <c r="AB566" s="36"/>
      <c r="AC566" s="36"/>
      <c r="AD566" s="36"/>
    </row>
    <row r="567" spans="25:30" x14ac:dyDescent="0.25">
      <c r="Y567" s="36"/>
      <c r="Z567" s="36"/>
      <c r="AA567" s="36"/>
      <c r="AB567" s="36"/>
      <c r="AC567" s="36"/>
      <c r="AD567" s="36"/>
    </row>
    <row r="568" spans="25:30" x14ac:dyDescent="0.25">
      <c r="Y568" s="36"/>
      <c r="Z568" s="36"/>
      <c r="AA568" s="36"/>
      <c r="AB568" s="36"/>
      <c r="AC568" s="36"/>
      <c r="AD568" s="36"/>
    </row>
    <row r="569" spans="25:30" x14ac:dyDescent="0.25">
      <c r="Y569" s="36"/>
      <c r="Z569" s="36"/>
      <c r="AA569" s="36"/>
      <c r="AB569" s="36"/>
      <c r="AC569" s="36"/>
      <c r="AD569" s="36"/>
    </row>
    <row r="570" spans="25:30" x14ac:dyDescent="0.25">
      <c r="Y570" s="36"/>
      <c r="Z570" s="36"/>
      <c r="AA570" s="36"/>
      <c r="AB570" s="36"/>
      <c r="AC570" s="36"/>
      <c r="AD570" s="36"/>
    </row>
    <row r="571" spans="25:30" x14ac:dyDescent="0.25">
      <c r="Y571" s="36"/>
      <c r="Z571" s="36"/>
      <c r="AA571" s="36"/>
      <c r="AB571" s="36"/>
      <c r="AC571" s="36"/>
      <c r="AD571" s="36"/>
    </row>
    <row r="572" spans="25:30" x14ac:dyDescent="0.25">
      <c r="Y572" s="36"/>
      <c r="Z572" s="36"/>
      <c r="AA572" s="36"/>
      <c r="AB572" s="36"/>
      <c r="AC572" s="36"/>
      <c r="AD572" s="36"/>
    </row>
    <row r="573" spans="25:30" x14ac:dyDescent="0.25">
      <c r="Y573" s="36"/>
      <c r="Z573" s="36"/>
      <c r="AA573" s="36"/>
      <c r="AB573" s="36"/>
      <c r="AC573" s="36"/>
      <c r="AD573" s="36"/>
    </row>
    <row r="574" spans="25:30" x14ac:dyDescent="0.25">
      <c r="Y574" s="36"/>
      <c r="Z574" s="36"/>
      <c r="AA574" s="36"/>
      <c r="AB574" s="36"/>
      <c r="AC574" s="36"/>
      <c r="AD574" s="36"/>
    </row>
    <row r="575" spans="25:30" x14ac:dyDescent="0.25">
      <c r="Y575" s="36"/>
      <c r="Z575" s="36"/>
      <c r="AA575" s="36"/>
      <c r="AB575" s="36"/>
      <c r="AC575" s="36"/>
      <c r="AD575" s="36"/>
    </row>
    <row r="576" spans="25:30" x14ac:dyDescent="0.25">
      <c r="Y576" s="36"/>
      <c r="Z576" s="36"/>
      <c r="AA576" s="36"/>
      <c r="AB576" s="36"/>
      <c r="AC576" s="36"/>
      <c r="AD576" s="36"/>
    </row>
    <row r="577" spans="25:30" x14ac:dyDescent="0.25">
      <c r="Y577" s="36"/>
      <c r="Z577" s="36"/>
      <c r="AA577" s="36"/>
      <c r="AB577" s="36"/>
      <c r="AC577" s="36"/>
      <c r="AD577" s="36"/>
    </row>
    <row r="578" spans="25:30" x14ac:dyDescent="0.25">
      <c r="Y578" s="36"/>
      <c r="Z578" s="36"/>
      <c r="AA578" s="36"/>
      <c r="AB578" s="36"/>
      <c r="AC578" s="36"/>
      <c r="AD578" s="36"/>
    </row>
    <row r="579" spans="25:30" x14ac:dyDescent="0.25">
      <c r="Y579" s="36"/>
      <c r="Z579" s="36"/>
      <c r="AA579" s="36"/>
      <c r="AB579" s="36"/>
      <c r="AC579" s="36"/>
      <c r="AD579" s="36"/>
    </row>
    <row r="580" spans="25:30" x14ac:dyDescent="0.25">
      <c r="Y580" s="36"/>
      <c r="Z580" s="36"/>
      <c r="AA580" s="36"/>
      <c r="AB580" s="36"/>
      <c r="AC580" s="36"/>
      <c r="AD580" s="36"/>
    </row>
    <row r="581" spans="25:30" x14ac:dyDescent="0.25">
      <c r="Y581" s="36"/>
      <c r="Z581" s="36"/>
      <c r="AA581" s="36"/>
      <c r="AB581" s="36"/>
      <c r="AC581" s="36"/>
      <c r="AD581" s="36"/>
    </row>
    <row r="582" spans="25:30" x14ac:dyDescent="0.25">
      <c r="Y582" s="36"/>
      <c r="Z582" s="36"/>
      <c r="AA582" s="36"/>
      <c r="AB582" s="36"/>
      <c r="AC582" s="36"/>
      <c r="AD582" s="36"/>
    </row>
    <row r="583" spans="25:30" x14ac:dyDescent="0.25">
      <c r="Y583" s="36"/>
      <c r="Z583" s="36"/>
      <c r="AA583" s="36"/>
      <c r="AB583" s="36"/>
      <c r="AC583" s="36"/>
      <c r="AD583" s="36"/>
    </row>
    <row r="584" spans="25:30" x14ac:dyDescent="0.25">
      <c r="Y584" s="36"/>
      <c r="Z584" s="36"/>
      <c r="AA584" s="36"/>
      <c r="AB584" s="36"/>
      <c r="AC584" s="36"/>
      <c r="AD584" s="36"/>
    </row>
    <row r="585" spans="25:30" x14ac:dyDescent="0.25">
      <c r="Y585" s="36"/>
      <c r="Z585" s="36"/>
      <c r="AA585" s="36"/>
      <c r="AB585" s="36"/>
      <c r="AC585" s="36"/>
      <c r="AD585" s="36"/>
    </row>
    <row r="586" spans="25:30" x14ac:dyDescent="0.25">
      <c r="Y586" s="36"/>
      <c r="Z586" s="36"/>
      <c r="AA586" s="36"/>
      <c r="AB586" s="36"/>
      <c r="AC586" s="36"/>
      <c r="AD586" s="36"/>
    </row>
    <row r="587" spans="25:30" x14ac:dyDescent="0.25">
      <c r="Y587" s="36"/>
      <c r="Z587" s="36"/>
      <c r="AA587" s="36"/>
      <c r="AB587" s="36"/>
      <c r="AC587" s="36"/>
      <c r="AD587" s="36"/>
    </row>
    <row r="588" spans="25:30" x14ac:dyDescent="0.25">
      <c r="Y588" s="36"/>
      <c r="Z588" s="36"/>
      <c r="AA588" s="36"/>
      <c r="AB588" s="36"/>
      <c r="AC588" s="36"/>
      <c r="AD588" s="36"/>
    </row>
    <row r="589" spans="25:30" x14ac:dyDescent="0.25">
      <c r="Y589" s="36"/>
      <c r="Z589" s="36"/>
      <c r="AA589" s="36"/>
      <c r="AB589" s="36"/>
      <c r="AC589" s="36"/>
      <c r="AD589" s="36"/>
    </row>
    <row r="590" spans="25:30" x14ac:dyDescent="0.25">
      <c r="Y590" s="36"/>
      <c r="Z590" s="36"/>
      <c r="AA590" s="36"/>
      <c r="AB590" s="36"/>
      <c r="AC590" s="36"/>
      <c r="AD590" s="36"/>
    </row>
    <row r="591" spans="25:30" x14ac:dyDescent="0.25">
      <c r="Y591" s="36"/>
      <c r="Z591" s="36"/>
      <c r="AA591" s="36"/>
      <c r="AB591" s="36"/>
      <c r="AC591" s="36"/>
      <c r="AD591" s="36"/>
    </row>
    <row r="592" spans="25:30" x14ac:dyDescent="0.25">
      <c r="Y592" s="36"/>
      <c r="Z592" s="36"/>
      <c r="AA592" s="36"/>
      <c r="AB592" s="36"/>
      <c r="AC592" s="36"/>
      <c r="AD592" s="36"/>
    </row>
    <row r="593" spans="25:30" x14ac:dyDescent="0.25">
      <c r="Y593" s="36"/>
      <c r="Z593" s="36"/>
      <c r="AA593" s="36"/>
      <c r="AB593" s="36"/>
      <c r="AC593" s="36"/>
      <c r="AD593" s="36"/>
    </row>
    <row r="594" spans="25:30" x14ac:dyDescent="0.25">
      <c r="Y594" s="36"/>
      <c r="Z594" s="36"/>
      <c r="AA594" s="36"/>
      <c r="AB594" s="36"/>
      <c r="AC594" s="36"/>
      <c r="AD594" s="36"/>
    </row>
    <row r="595" spans="25:30" x14ac:dyDescent="0.25">
      <c r="Y595" s="36"/>
      <c r="Z595" s="36"/>
      <c r="AA595" s="36"/>
      <c r="AB595" s="36"/>
      <c r="AC595" s="36"/>
      <c r="AD595" s="36"/>
    </row>
    <row r="596" spans="25:30" x14ac:dyDescent="0.25">
      <c r="Y596" s="36"/>
      <c r="Z596" s="36"/>
      <c r="AA596" s="36"/>
      <c r="AB596" s="36"/>
      <c r="AC596" s="36"/>
      <c r="AD596" s="36"/>
    </row>
    <row r="597" spans="25:30" x14ac:dyDescent="0.25">
      <c r="Y597" s="36"/>
      <c r="Z597" s="36"/>
      <c r="AA597" s="36"/>
      <c r="AB597" s="36"/>
      <c r="AC597" s="36"/>
      <c r="AD597" s="36"/>
    </row>
    <row r="598" spans="25:30" x14ac:dyDescent="0.25">
      <c r="Y598" s="36"/>
      <c r="Z598" s="36"/>
      <c r="AA598" s="36"/>
      <c r="AB598" s="36"/>
      <c r="AC598" s="36"/>
      <c r="AD598" s="36"/>
    </row>
    <row r="599" spans="25:30" x14ac:dyDescent="0.25">
      <c r="Y599" s="36"/>
      <c r="Z599" s="36"/>
      <c r="AA599" s="36"/>
      <c r="AB599" s="36"/>
      <c r="AC599" s="36"/>
      <c r="AD599" s="36"/>
    </row>
    <row r="600" spans="25:30" x14ac:dyDescent="0.25">
      <c r="Y600" s="36"/>
      <c r="Z600" s="36"/>
      <c r="AA600" s="36"/>
      <c r="AB600" s="36"/>
      <c r="AC600" s="36"/>
      <c r="AD600" s="36"/>
    </row>
    <row r="601" spans="25:30" x14ac:dyDescent="0.25">
      <c r="Y601" s="36"/>
      <c r="Z601" s="36"/>
      <c r="AA601" s="36"/>
      <c r="AB601" s="36"/>
      <c r="AC601" s="36"/>
      <c r="AD601" s="36"/>
    </row>
    <row r="602" spans="25:30" x14ac:dyDescent="0.25">
      <c r="Y602" s="36"/>
      <c r="Z602" s="36"/>
      <c r="AA602" s="36"/>
      <c r="AB602" s="36"/>
      <c r="AC602" s="36"/>
      <c r="AD602" s="36"/>
    </row>
    <row r="603" spans="25:30" x14ac:dyDescent="0.25">
      <c r="Y603" s="36"/>
      <c r="Z603" s="36"/>
      <c r="AA603" s="36"/>
      <c r="AB603" s="36"/>
      <c r="AC603" s="36"/>
      <c r="AD603" s="36"/>
    </row>
    <row r="604" spans="25:30" x14ac:dyDescent="0.25">
      <c r="Y604" s="36"/>
      <c r="Z604" s="36"/>
      <c r="AA604" s="36"/>
      <c r="AB604" s="36"/>
      <c r="AC604" s="36"/>
      <c r="AD604" s="36"/>
    </row>
    <row r="605" spans="25:30" x14ac:dyDescent="0.25">
      <c r="Y605" s="36"/>
      <c r="Z605" s="36"/>
      <c r="AA605" s="36"/>
      <c r="AB605" s="36"/>
      <c r="AC605" s="36"/>
      <c r="AD605" s="36"/>
    </row>
    <row r="606" spans="25:30" x14ac:dyDescent="0.25">
      <c r="Y606" s="36"/>
      <c r="Z606" s="36"/>
      <c r="AA606" s="36"/>
      <c r="AB606" s="36"/>
      <c r="AC606" s="36"/>
      <c r="AD606" s="36"/>
    </row>
    <row r="607" spans="25:30" x14ac:dyDescent="0.25">
      <c r="Y607" s="36"/>
      <c r="Z607" s="36"/>
      <c r="AA607" s="36"/>
      <c r="AB607" s="36"/>
      <c r="AC607" s="36"/>
      <c r="AD607" s="36"/>
    </row>
    <row r="608" spans="25:30" x14ac:dyDescent="0.25">
      <c r="Y608" s="36"/>
      <c r="Z608" s="36"/>
      <c r="AA608" s="36"/>
      <c r="AB608" s="36"/>
      <c r="AC608" s="36"/>
      <c r="AD608" s="36"/>
    </row>
    <row r="609" spans="25:30" x14ac:dyDescent="0.25">
      <c r="Y609" s="36"/>
      <c r="Z609" s="36"/>
      <c r="AA609" s="36"/>
      <c r="AB609" s="36"/>
      <c r="AC609" s="36"/>
      <c r="AD609" s="36"/>
    </row>
    <row r="610" spans="25:30" x14ac:dyDescent="0.25">
      <c r="Y610" s="36"/>
      <c r="Z610" s="36"/>
      <c r="AA610" s="36"/>
      <c r="AB610" s="36"/>
      <c r="AC610" s="36"/>
      <c r="AD610" s="36"/>
    </row>
    <row r="611" spans="25:30" x14ac:dyDescent="0.25">
      <c r="Y611" s="36"/>
      <c r="Z611" s="36"/>
      <c r="AA611" s="36"/>
      <c r="AB611" s="36"/>
      <c r="AC611" s="36"/>
      <c r="AD611" s="36"/>
    </row>
    <row r="612" spans="25:30" x14ac:dyDescent="0.25">
      <c r="Y612" s="36"/>
      <c r="Z612" s="36"/>
      <c r="AA612" s="36"/>
      <c r="AB612" s="36"/>
      <c r="AC612" s="36"/>
      <c r="AD612" s="36"/>
    </row>
    <row r="613" spans="25:30" x14ac:dyDescent="0.25">
      <c r="Y613" s="36"/>
      <c r="Z613" s="36"/>
      <c r="AA613" s="36"/>
      <c r="AB613" s="36"/>
      <c r="AC613" s="36"/>
      <c r="AD613" s="36"/>
    </row>
    <row r="614" spans="25:30" x14ac:dyDescent="0.25">
      <c r="Y614" s="36"/>
      <c r="Z614" s="36"/>
      <c r="AA614" s="36"/>
      <c r="AB614" s="36"/>
      <c r="AC614" s="36"/>
      <c r="AD614" s="36"/>
    </row>
    <row r="615" spans="25:30" x14ac:dyDescent="0.25">
      <c r="Y615" s="36"/>
      <c r="Z615" s="36"/>
      <c r="AA615" s="36"/>
      <c r="AB615" s="36"/>
      <c r="AC615" s="36"/>
      <c r="AD615" s="36"/>
    </row>
    <row r="616" spans="25:30" x14ac:dyDescent="0.25">
      <c r="Y616" s="36"/>
      <c r="Z616" s="36"/>
      <c r="AA616" s="36"/>
      <c r="AB616" s="36"/>
      <c r="AC616" s="36"/>
      <c r="AD616" s="36"/>
    </row>
    <row r="617" spans="25:30" x14ac:dyDescent="0.25">
      <c r="Y617" s="36"/>
      <c r="Z617" s="36"/>
      <c r="AA617" s="36"/>
      <c r="AB617" s="36"/>
      <c r="AC617" s="36"/>
      <c r="AD617" s="36"/>
    </row>
    <row r="618" spans="25:30" x14ac:dyDescent="0.25">
      <c r="Y618" s="36"/>
      <c r="Z618" s="36"/>
      <c r="AA618" s="36"/>
      <c r="AB618" s="36"/>
      <c r="AC618" s="36"/>
      <c r="AD618" s="36"/>
    </row>
    <row r="619" spans="25:30" x14ac:dyDescent="0.25">
      <c r="Y619" s="36"/>
      <c r="Z619" s="36"/>
      <c r="AA619" s="36"/>
      <c r="AB619" s="36"/>
      <c r="AC619" s="36"/>
      <c r="AD619" s="36"/>
    </row>
    <row r="620" spans="25:30" x14ac:dyDescent="0.25">
      <c r="Y620" s="36"/>
      <c r="Z620" s="36"/>
      <c r="AA620" s="36"/>
      <c r="AB620" s="36"/>
      <c r="AC620" s="36"/>
      <c r="AD620" s="36"/>
    </row>
    <row r="621" spans="25:30" x14ac:dyDescent="0.25">
      <c r="Y621" s="36"/>
      <c r="Z621" s="36"/>
      <c r="AA621" s="36"/>
      <c r="AB621" s="36"/>
      <c r="AC621" s="36"/>
      <c r="AD621" s="36"/>
    </row>
    <row r="622" spans="25:30" x14ac:dyDescent="0.25">
      <c r="Y622" s="36"/>
      <c r="Z622" s="36"/>
      <c r="AA622" s="36"/>
      <c r="AB622" s="36"/>
      <c r="AC622" s="36"/>
      <c r="AD622" s="36"/>
    </row>
    <row r="623" spans="25:30" x14ac:dyDescent="0.25">
      <c r="Y623" s="36"/>
      <c r="Z623" s="36"/>
      <c r="AA623" s="36"/>
      <c r="AB623" s="36"/>
      <c r="AC623" s="36"/>
      <c r="AD623" s="36"/>
    </row>
    <row r="624" spans="25:30" x14ac:dyDescent="0.25">
      <c r="Y624" s="36"/>
      <c r="Z624" s="36"/>
      <c r="AA624" s="36"/>
      <c r="AB624" s="36"/>
      <c r="AC624" s="36"/>
      <c r="AD624" s="36"/>
    </row>
    <row r="625" spans="25:30" x14ac:dyDescent="0.25">
      <c r="Y625" s="36"/>
      <c r="Z625" s="36"/>
      <c r="AA625" s="36"/>
      <c r="AB625" s="36"/>
      <c r="AC625" s="36"/>
      <c r="AD625" s="36"/>
    </row>
    <row r="626" spans="25:30" x14ac:dyDescent="0.25">
      <c r="Y626" s="36"/>
      <c r="Z626" s="36"/>
      <c r="AA626" s="36"/>
      <c r="AB626" s="36"/>
      <c r="AC626" s="36"/>
      <c r="AD626" s="36"/>
    </row>
    <row r="627" spans="25:30" x14ac:dyDescent="0.25">
      <c r="Y627" s="36"/>
      <c r="Z627" s="36"/>
      <c r="AA627" s="36"/>
      <c r="AB627" s="36"/>
      <c r="AC627" s="36"/>
      <c r="AD627" s="36"/>
    </row>
    <row r="628" spans="25:30" x14ac:dyDescent="0.25">
      <c r="Y628" s="36"/>
      <c r="Z628" s="36"/>
      <c r="AA628" s="36"/>
      <c r="AB628" s="36"/>
      <c r="AC628" s="36"/>
      <c r="AD628" s="36"/>
    </row>
    <row r="629" spans="25:30" x14ac:dyDescent="0.25">
      <c r="Y629" s="36"/>
      <c r="Z629" s="36"/>
      <c r="AA629" s="36"/>
      <c r="AB629" s="36"/>
      <c r="AC629" s="36"/>
      <c r="AD629" s="36"/>
    </row>
    <row r="630" spans="25:30" x14ac:dyDescent="0.25">
      <c r="Y630" s="36"/>
      <c r="Z630" s="36"/>
      <c r="AA630" s="36"/>
      <c r="AB630" s="36"/>
      <c r="AC630" s="36"/>
      <c r="AD630" s="36"/>
    </row>
    <row r="631" spans="25:30" x14ac:dyDescent="0.25">
      <c r="Y631" s="36"/>
      <c r="Z631" s="36"/>
      <c r="AA631" s="36"/>
      <c r="AB631" s="36"/>
      <c r="AC631" s="36"/>
      <c r="AD631" s="36"/>
    </row>
    <row r="632" spans="25:30" x14ac:dyDescent="0.25">
      <c r="Y632" s="36"/>
      <c r="Z632" s="36"/>
      <c r="AA632" s="36"/>
      <c r="AB632" s="36"/>
      <c r="AC632" s="36"/>
      <c r="AD632" s="36"/>
    </row>
    <row r="633" spans="25:30" x14ac:dyDescent="0.25">
      <c r="Y633" s="36"/>
      <c r="Z633" s="36"/>
      <c r="AA633" s="36"/>
      <c r="AB633" s="36"/>
      <c r="AC633" s="36"/>
      <c r="AD633" s="36"/>
    </row>
    <row r="634" spans="25:30" x14ac:dyDescent="0.25">
      <c r="Y634" s="36"/>
      <c r="Z634" s="36"/>
      <c r="AA634" s="36"/>
      <c r="AB634" s="36"/>
      <c r="AC634" s="36"/>
      <c r="AD634" s="36"/>
    </row>
    <row r="635" spans="25:30" x14ac:dyDescent="0.25">
      <c r="Y635" s="36"/>
      <c r="Z635" s="36"/>
      <c r="AA635" s="36"/>
      <c r="AB635" s="36"/>
      <c r="AC635" s="36"/>
      <c r="AD635" s="36"/>
    </row>
    <row r="636" spans="25:30" x14ac:dyDescent="0.25">
      <c r="Y636" s="36"/>
      <c r="Z636" s="36"/>
      <c r="AA636" s="36"/>
      <c r="AB636" s="36"/>
      <c r="AC636" s="36"/>
      <c r="AD636" s="36"/>
    </row>
    <row r="637" spans="25:30" x14ac:dyDescent="0.25">
      <c r="Y637" s="36"/>
      <c r="Z637" s="36"/>
      <c r="AA637" s="36"/>
      <c r="AB637" s="36"/>
      <c r="AC637" s="36"/>
      <c r="AD637" s="36"/>
    </row>
    <row r="638" spans="25:30" x14ac:dyDescent="0.25">
      <c r="Y638" s="36"/>
      <c r="Z638" s="36"/>
      <c r="AA638" s="36"/>
      <c r="AB638" s="36"/>
      <c r="AC638" s="36"/>
      <c r="AD638" s="36"/>
    </row>
    <row r="639" spans="25:30" x14ac:dyDescent="0.25">
      <c r="Y639" s="36"/>
      <c r="Z639" s="36"/>
      <c r="AA639" s="36"/>
      <c r="AB639" s="36"/>
      <c r="AC639" s="36"/>
      <c r="AD639" s="36"/>
    </row>
    <row r="640" spans="25:30" x14ac:dyDescent="0.25">
      <c r="Y640" s="36"/>
      <c r="Z640" s="36"/>
      <c r="AA640" s="36"/>
      <c r="AB640" s="36"/>
      <c r="AC640" s="36"/>
      <c r="AD640" s="36"/>
    </row>
    <row r="641" spans="25:30" x14ac:dyDescent="0.25">
      <c r="Y641" s="36"/>
      <c r="Z641" s="36"/>
      <c r="AA641" s="36"/>
      <c r="AB641" s="36"/>
      <c r="AC641" s="36"/>
      <c r="AD641" s="36"/>
    </row>
    <row r="642" spans="25:30" x14ac:dyDescent="0.25">
      <c r="Y642" s="36"/>
      <c r="Z642" s="36"/>
      <c r="AA642" s="36"/>
      <c r="AB642" s="36"/>
      <c r="AC642" s="36"/>
      <c r="AD642" s="36"/>
    </row>
    <row r="643" spans="25:30" x14ac:dyDescent="0.25">
      <c r="Y643" s="36"/>
      <c r="Z643" s="36"/>
      <c r="AA643" s="36"/>
      <c r="AB643" s="36"/>
      <c r="AC643" s="36"/>
      <c r="AD643" s="36"/>
    </row>
    <row r="644" spans="25:30" x14ac:dyDescent="0.25">
      <c r="Y644" s="36"/>
      <c r="Z644" s="36"/>
      <c r="AA644" s="36"/>
      <c r="AB644" s="36"/>
      <c r="AC644" s="36"/>
      <c r="AD644" s="36"/>
    </row>
    <row r="645" spans="25:30" x14ac:dyDescent="0.25">
      <c r="Y645" s="36"/>
      <c r="Z645" s="36"/>
      <c r="AA645" s="36"/>
      <c r="AB645" s="36"/>
      <c r="AC645" s="36"/>
      <c r="AD645" s="36"/>
    </row>
    <row r="646" spans="25:30" x14ac:dyDescent="0.25">
      <c r="Y646" s="36"/>
      <c r="Z646" s="36"/>
      <c r="AA646" s="36"/>
      <c r="AB646" s="36"/>
      <c r="AC646" s="36"/>
      <c r="AD646" s="36"/>
    </row>
    <row r="647" spans="25:30" x14ac:dyDescent="0.25">
      <c r="Y647" s="36"/>
      <c r="Z647" s="36"/>
      <c r="AA647" s="36"/>
      <c r="AB647" s="36"/>
      <c r="AC647" s="36"/>
      <c r="AD647" s="36"/>
    </row>
    <row r="648" spans="25:30" x14ac:dyDescent="0.25">
      <c r="Y648" s="36"/>
      <c r="Z648" s="36"/>
      <c r="AA648" s="36"/>
      <c r="AB648" s="36"/>
      <c r="AC648" s="36"/>
      <c r="AD648" s="36"/>
    </row>
    <row r="649" spans="25:30" x14ac:dyDescent="0.25">
      <c r="Y649" s="36"/>
      <c r="Z649" s="36"/>
      <c r="AA649" s="36"/>
      <c r="AB649" s="36"/>
      <c r="AC649" s="36"/>
      <c r="AD649" s="36"/>
    </row>
    <row r="650" spans="25:30" x14ac:dyDescent="0.25">
      <c r="Y650" s="36"/>
      <c r="Z650" s="36"/>
      <c r="AA650" s="36"/>
      <c r="AB650" s="36"/>
      <c r="AC650" s="36"/>
      <c r="AD650" s="36"/>
    </row>
    <row r="651" spans="25:30" x14ac:dyDescent="0.25">
      <c r="Y651" s="36"/>
      <c r="Z651" s="36"/>
      <c r="AA651" s="36"/>
      <c r="AB651" s="36"/>
      <c r="AC651" s="36"/>
      <c r="AD651" s="36"/>
    </row>
    <row r="652" spans="25:30" x14ac:dyDescent="0.25">
      <c r="Y652" s="36"/>
      <c r="Z652" s="36"/>
      <c r="AA652" s="36"/>
      <c r="AB652" s="36"/>
      <c r="AC652" s="36"/>
      <c r="AD652" s="36"/>
    </row>
    <row r="653" spans="25:30" x14ac:dyDescent="0.25">
      <c r="Y653" s="36"/>
      <c r="Z653" s="36"/>
      <c r="AA653" s="36"/>
      <c r="AB653" s="36"/>
      <c r="AC653" s="36"/>
      <c r="AD653" s="36"/>
    </row>
    <row r="654" spans="25:30" x14ac:dyDescent="0.25">
      <c r="Y654" s="36"/>
      <c r="Z654" s="36"/>
      <c r="AA654" s="36"/>
      <c r="AB654" s="36"/>
      <c r="AC654" s="36"/>
      <c r="AD654" s="36"/>
    </row>
    <row r="655" spans="25:30" x14ac:dyDescent="0.25">
      <c r="Y655" s="36"/>
      <c r="Z655" s="36"/>
      <c r="AA655" s="36"/>
      <c r="AB655" s="36"/>
      <c r="AC655" s="36"/>
      <c r="AD655" s="36"/>
    </row>
    <row r="656" spans="25:30" x14ac:dyDescent="0.25">
      <c r="Y656" s="36"/>
      <c r="Z656" s="36"/>
      <c r="AA656" s="36"/>
      <c r="AB656" s="36"/>
      <c r="AC656" s="36"/>
      <c r="AD656" s="36"/>
    </row>
    <row r="657" spans="25:30" x14ac:dyDescent="0.25">
      <c r="Y657" s="36"/>
      <c r="Z657" s="36"/>
      <c r="AA657" s="36"/>
      <c r="AB657" s="36"/>
      <c r="AC657" s="36"/>
      <c r="AD657" s="36"/>
    </row>
    <row r="658" spans="25:30" x14ac:dyDescent="0.25">
      <c r="Y658" s="36"/>
      <c r="Z658" s="36"/>
      <c r="AA658" s="36"/>
      <c r="AB658" s="36"/>
      <c r="AC658" s="36"/>
      <c r="AD658" s="36"/>
    </row>
    <row r="659" spans="25:30" x14ac:dyDescent="0.25">
      <c r="Y659" s="36"/>
      <c r="Z659" s="36"/>
      <c r="AA659" s="36"/>
      <c r="AB659" s="36"/>
      <c r="AC659" s="36"/>
      <c r="AD659" s="36"/>
    </row>
    <row r="660" spans="25:30" x14ac:dyDescent="0.25">
      <c r="Y660" s="36"/>
      <c r="Z660" s="36"/>
      <c r="AA660" s="36"/>
      <c r="AB660" s="36"/>
      <c r="AC660" s="36"/>
      <c r="AD660" s="36"/>
    </row>
    <row r="661" spans="25:30" x14ac:dyDescent="0.25">
      <c r="Y661" s="36"/>
      <c r="Z661" s="36"/>
      <c r="AA661" s="36"/>
      <c r="AB661" s="36"/>
      <c r="AC661" s="36"/>
      <c r="AD661" s="36"/>
    </row>
    <row r="662" spans="25:30" x14ac:dyDescent="0.25">
      <c r="Y662" s="36"/>
      <c r="Z662" s="36"/>
      <c r="AA662" s="36"/>
      <c r="AB662" s="36"/>
      <c r="AC662" s="36"/>
      <c r="AD662" s="36"/>
    </row>
    <row r="663" spans="25:30" x14ac:dyDescent="0.25">
      <c r="Y663" s="36"/>
      <c r="Z663" s="36"/>
      <c r="AA663" s="36"/>
      <c r="AB663" s="36"/>
      <c r="AC663" s="36"/>
      <c r="AD663" s="36"/>
    </row>
    <row r="664" spans="25:30" x14ac:dyDescent="0.25">
      <c r="Y664" s="36"/>
      <c r="Z664" s="36"/>
      <c r="AA664" s="36"/>
      <c r="AB664" s="36"/>
      <c r="AC664" s="36"/>
      <c r="AD664" s="36"/>
    </row>
    <row r="665" spans="25:30" x14ac:dyDescent="0.25">
      <c r="Y665" s="36"/>
      <c r="Z665" s="36"/>
      <c r="AA665" s="36"/>
      <c r="AB665" s="36"/>
      <c r="AC665" s="36"/>
      <c r="AD665" s="36"/>
    </row>
    <row r="666" spans="25:30" x14ac:dyDescent="0.25">
      <c r="Y666" s="36"/>
      <c r="Z666" s="36"/>
      <c r="AA666" s="36"/>
      <c r="AB666" s="36"/>
      <c r="AC666" s="36"/>
      <c r="AD666" s="36"/>
    </row>
    <row r="667" spans="25:30" x14ac:dyDescent="0.25">
      <c r="Y667" s="36"/>
      <c r="Z667" s="36"/>
      <c r="AA667" s="36"/>
      <c r="AB667" s="36"/>
      <c r="AC667" s="36"/>
      <c r="AD667" s="36"/>
    </row>
    <row r="668" spans="25:30" x14ac:dyDescent="0.25">
      <c r="Y668" s="36"/>
      <c r="Z668" s="36"/>
      <c r="AA668" s="36"/>
      <c r="AB668" s="36"/>
      <c r="AC668" s="36"/>
      <c r="AD668" s="36"/>
    </row>
    <row r="669" spans="25:30" x14ac:dyDescent="0.25">
      <c r="Y669" s="36"/>
      <c r="Z669" s="36"/>
      <c r="AA669" s="36"/>
      <c r="AB669" s="36"/>
      <c r="AC669" s="36"/>
      <c r="AD669" s="36"/>
    </row>
    <row r="670" spans="25:30" x14ac:dyDescent="0.25">
      <c r="Y670" s="36"/>
      <c r="Z670" s="36"/>
      <c r="AA670" s="36"/>
      <c r="AB670" s="36"/>
      <c r="AC670" s="36"/>
      <c r="AD670" s="36"/>
    </row>
    <row r="671" spans="25:30" x14ac:dyDescent="0.25">
      <c r="Y671" s="36"/>
      <c r="Z671" s="36"/>
      <c r="AA671" s="36"/>
      <c r="AB671" s="36"/>
      <c r="AC671" s="36"/>
      <c r="AD671" s="36"/>
    </row>
    <row r="672" spans="25:30" x14ac:dyDescent="0.25">
      <c r="Y672" s="36"/>
      <c r="Z672" s="36"/>
      <c r="AA672" s="36"/>
      <c r="AB672" s="36"/>
      <c r="AC672" s="36"/>
      <c r="AD672" s="36"/>
    </row>
    <row r="673" spans="25:30" x14ac:dyDescent="0.25">
      <c r="Y673" s="36"/>
      <c r="Z673" s="36"/>
      <c r="AA673" s="36"/>
      <c r="AB673" s="36"/>
      <c r="AC673" s="36"/>
      <c r="AD673" s="36"/>
    </row>
    <row r="674" spans="25:30" x14ac:dyDescent="0.25">
      <c r="Y674" s="36"/>
      <c r="Z674" s="36"/>
      <c r="AA674" s="36"/>
      <c r="AB674" s="36"/>
      <c r="AC674" s="36"/>
      <c r="AD674" s="36"/>
    </row>
    <row r="675" spans="25:30" x14ac:dyDescent="0.25">
      <c r="Y675" s="36"/>
      <c r="Z675" s="36"/>
      <c r="AA675" s="36"/>
      <c r="AB675" s="36"/>
      <c r="AC675" s="36"/>
      <c r="AD675" s="36"/>
    </row>
    <row r="676" spans="25:30" x14ac:dyDescent="0.25">
      <c r="Y676" s="36"/>
      <c r="Z676" s="36"/>
      <c r="AA676" s="36"/>
      <c r="AB676" s="36"/>
      <c r="AC676" s="36"/>
      <c r="AD676" s="36"/>
    </row>
    <row r="677" spans="25:30" x14ac:dyDescent="0.25">
      <c r="Y677" s="36"/>
      <c r="Z677" s="36"/>
      <c r="AA677" s="36"/>
      <c r="AB677" s="36"/>
      <c r="AC677" s="36"/>
      <c r="AD677" s="36"/>
    </row>
    <row r="678" spans="25:30" x14ac:dyDescent="0.25">
      <c r="Y678" s="36"/>
      <c r="Z678" s="36"/>
      <c r="AA678" s="36"/>
      <c r="AB678" s="36"/>
      <c r="AC678" s="36"/>
      <c r="AD678" s="36"/>
    </row>
    <row r="679" spans="25:30" x14ac:dyDescent="0.25">
      <c r="Y679" s="36"/>
      <c r="Z679" s="36"/>
      <c r="AA679" s="36"/>
      <c r="AB679" s="36"/>
      <c r="AC679" s="36"/>
      <c r="AD679" s="36"/>
    </row>
    <row r="680" spans="25:30" x14ac:dyDescent="0.25">
      <c r="Y680" s="36"/>
      <c r="Z680" s="36"/>
      <c r="AA680" s="36"/>
      <c r="AB680" s="36"/>
      <c r="AC680" s="36"/>
      <c r="AD680" s="36"/>
    </row>
    <row r="681" spans="25:30" x14ac:dyDescent="0.25">
      <c r="Y681" s="36"/>
      <c r="Z681" s="36"/>
      <c r="AA681" s="36"/>
      <c r="AB681" s="36"/>
      <c r="AC681" s="36"/>
      <c r="AD681" s="36"/>
    </row>
    <row r="682" spans="25:30" x14ac:dyDescent="0.25">
      <c r="Y682" s="36"/>
      <c r="Z682" s="36"/>
      <c r="AA682" s="36"/>
      <c r="AB682" s="36"/>
      <c r="AC682" s="36"/>
      <c r="AD682" s="36"/>
    </row>
    <row r="683" spans="25:30" x14ac:dyDescent="0.25">
      <c r="Y683" s="36"/>
      <c r="Z683" s="36"/>
      <c r="AA683" s="36"/>
      <c r="AB683" s="36"/>
      <c r="AC683" s="36"/>
      <c r="AD683" s="36"/>
    </row>
    <row r="684" spans="25:30" x14ac:dyDescent="0.25">
      <c r="Y684" s="36"/>
      <c r="Z684" s="36"/>
      <c r="AA684" s="36"/>
      <c r="AB684" s="36"/>
      <c r="AC684" s="36"/>
      <c r="AD684" s="36"/>
    </row>
    <row r="685" spans="25:30" x14ac:dyDescent="0.25">
      <c r="Y685" s="36"/>
      <c r="Z685" s="36"/>
      <c r="AA685" s="36"/>
      <c r="AB685" s="36"/>
      <c r="AC685" s="36"/>
      <c r="AD685" s="36"/>
    </row>
    <row r="686" spans="25:30" x14ac:dyDescent="0.25">
      <c r="Y686" s="36"/>
      <c r="Z686" s="36"/>
      <c r="AA686" s="36"/>
      <c r="AB686" s="36"/>
      <c r="AC686" s="36"/>
      <c r="AD686" s="36"/>
    </row>
    <row r="687" spans="25:30" x14ac:dyDescent="0.25">
      <c r="Y687" s="36"/>
      <c r="Z687" s="36"/>
      <c r="AA687" s="36"/>
      <c r="AB687" s="36"/>
      <c r="AC687" s="36"/>
      <c r="AD687" s="36"/>
    </row>
    <row r="688" spans="25:30" x14ac:dyDescent="0.25">
      <c r="Y688" s="36"/>
      <c r="Z688" s="36"/>
      <c r="AA688" s="36"/>
      <c r="AB688" s="36"/>
      <c r="AC688" s="36"/>
      <c r="AD688" s="36"/>
    </row>
    <row r="689" spans="25:30" x14ac:dyDescent="0.25">
      <c r="Y689" s="36"/>
      <c r="Z689" s="36"/>
      <c r="AA689" s="36"/>
      <c r="AB689" s="36"/>
      <c r="AC689" s="36"/>
      <c r="AD689" s="36"/>
    </row>
    <row r="690" spans="25:30" x14ac:dyDescent="0.25">
      <c r="Y690" s="36"/>
      <c r="Z690" s="36"/>
      <c r="AA690" s="36"/>
      <c r="AB690" s="36"/>
      <c r="AC690" s="36"/>
      <c r="AD690" s="36"/>
    </row>
    <row r="691" spans="25:30" x14ac:dyDescent="0.25">
      <c r="Y691" s="36"/>
      <c r="Z691" s="36"/>
      <c r="AA691" s="36"/>
      <c r="AB691" s="36"/>
      <c r="AC691" s="36"/>
      <c r="AD691" s="36"/>
    </row>
    <row r="692" spans="25:30" x14ac:dyDescent="0.25">
      <c r="Y692" s="36"/>
      <c r="Z692" s="36"/>
      <c r="AA692" s="36"/>
      <c r="AB692" s="36"/>
      <c r="AC692" s="36"/>
      <c r="AD692" s="36"/>
    </row>
    <row r="693" spans="25:30" x14ac:dyDescent="0.25">
      <c r="Y693" s="36"/>
      <c r="Z693" s="36"/>
      <c r="AA693" s="36"/>
      <c r="AB693" s="36"/>
      <c r="AC693" s="36"/>
      <c r="AD693" s="36"/>
    </row>
    <row r="694" spans="25:30" x14ac:dyDescent="0.25">
      <c r="Y694" s="36"/>
      <c r="Z694" s="36"/>
      <c r="AA694" s="36"/>
      <c r="AB694" s="36"/>
      <c r="AC694" s="36"/>
      <c r="AD694" s="36"/>
    </row>
    <row r="695" spans="25:30" x14ac:dyDescent="0.25">
      <c r="Y695" s="36"/>
      <c r="Z695" s="36"/>
      <c r="AA695" s="36"/>
      <c r="AB695" s="36"/>
      <c r="AC695" s="36"/>
      <c r="AD695" s="36"/>
    </row>
    <row r="696" spans="25:30" x14ac:dyDescent="0.25">
      <c r="Y696" s="36"/>
      <c r="Z696" s="36"/>
      <c r="AA696" s="36"/>
      <c r="AB696" s="36"/>
      <c r="AC696" s="36"/>
      <c r="AD696" s="36"/>
    </row>
    <row r="697" spans="25:30" x14ac:dyDescent="0.25">
      <c r="Y697" s="36"/>
      <c r="Z697" s="36"/>
      <c r="AA697" s="36"/>
      <c r="AB697" s="36"/>
      <c r="AC697" s="36"/>
      <c r="AD697" s="36"/>
    </row>
    <row r="698" spans="25:30" x14ac:dyDescent="0.25">
      <c r="Y698" s="36"/>
      <c r="Z698" s="36"/>
      <c r="AA698" s="36"/>
      <c r="AB698" s="36"/>
      <c r="AC698" s="36"/>
      <c r="AD698" s="36"/>
    </row>
    <row r="699" spans="25:30" x14ac:dyDescent="0.25">
      <c r="Y699" s="36"/>
      <c r="Z699" s="36"/>
      <c r="AA699" s="36"/>
      <c r="AB699" s="36"/>
      <c r="AC699" s="36"/>
      <c r="AD699" s="36"/>
    </row>
    <row r="700" spans="25:30" x14ac:dyDescent="0.25">
      <c r="Y700" s="36"/>
      <c r="Z700" s="36"/>
      <c r="AA700" s="36"/>
      <c r="AB700" s="36"/>
      <c r="AC700" s="36"/>
      <c r="AD700" s="36"/>
    </row>
    <row r="701" spans="25:30" x14ac:dyDescent="0.25">
      <c r="Y701" s="36"/>
      <c r="Z701" s="36"/>
      <c r="AA701" s="36"/>
      <c r="AB701" s="36"/>
      <c r="AC701" s="36"/>
      <c r="AD701" s="36"/>
    </row>
    <row r="702" spans="25:30" x14ac:dyDescent="0.25">
      <c r="Y702" s="36"/>
      <c r="Z702" s="36"/>
      <c r="AA702" s="36"/>
      <c r="AB702" s="36"/>
      <c r="AC702" s="36"/>
      <c r="AD702" s="36"/>
    </row>
    <row r="703" spans="25:30" x14ac:dyDescent="0.25">
      <c r="Y703" s="36"/>
      <c r="Z703" s="36"/>
      <c r="AA703" s="36"/>
      <c r="AB703" s="36"/>
      <c r="AC703" s="36"/>
      <c r="AD703" s="36"/>
    </row>
    <row r="704" spans="25:30" x14ac:dyDescent="0.25">
      <c r="Y704" s="36"/>
      <c r="Z704" s="36"/>
      <c r="AA704" s="36"/>
      <c r="AB704" s="36"/>
      <c r="AC704" s="36"/>
      <c r="AD704" s="36"/>
    </row>
    <row r="705" spans="25:30" x14ac:dyDescent="0.25">
      <c r="Y705" s="36"/>
      <c r="Z705" s="36"/>
      <c r="AA705" s="36"/>
      <c r="AB705" s="36"/>
      <c r="AC705" s="36"/>
      <c r="AD705" s="36"/>
    </row>
    <row r="706" spans="25:30" x14ac:dyDescent="0.25">
      <c r="Y706" s="36"/>
      <c r="Z706" s="36"/>
      <c r="AA706" s="36"/>
      <c r="AB706" s="36"/>
      <c r="AC706" s="36"/>
      <c r="AD706" s="36"/>
    </row>
    <row r="707" spans="25:30" x14ac:dyDescent="0.25">
      <c r="Y707" s="36"/>
      <c r="Z707" s="36"/>
      <c r="AA707" s="36"/>
      <c r="AB707" s="36"/>
      <c r="AC707" s="36"/>
      <c r="AD707" s="36"/>
    </row>
    <row r="708" spans="25:30" x14ac:dyDescent="0.25">
      <c r="Y708" s="36"/>
      <c r="Z708" s="36"/>
      <c r="AA708" s="36"/>
      <c r="AB708" s="36"/>
      <c r="AC708" s="36"/>
      <c r="AD708" s="36"/>
    </row>
    <row r="709" spans="25:30" x14ac:dyDescent="0.25">
      <c r="Y709" s="36"/>
      <c r="Z709" s="36"/>
      <c r="AA709" s="36"/>
      <c r="AB709" s="36"/>
      <c r="AC709" s="36"/>
      <c r="AD709" s="36"/>
    </row>
    <row r="710" spans="25:30" x14ac:dyDescent="0.25">
      <c r="Y710" s="36"/>
      <c r="Z710" s="36"/>
      <c r="AA710" s="36"/>
      <c r="AB710" s="36"/>
      <c r="AC710" s="36"/>
      <c r="AD710" s="36"/>
    </row>
    <row r="711" spans="25:30" x14ac:dyDescent="0.25">
      <c r="Y711" s="36"/>
      <c r="Z711" s="36"/>
      <c r="AA711" s="36"/>
      <c r="AB711" s="36"/>
      <c r="AC711" s="36"/>
      <c r="AD711" s="36"/>
    </row>
    <row r="712" spans="25:30" x14ac:dyDescent="0.25">
      <c r="Y712" s="36"/>
      <c r="Z712" s="36"/>
      <c r="AA712" s="36"/>
      <c r="AB712" s="36"/>
      <c r="AC712" s="36"/>
      <c r="AD712" s="36"/>
    </row>
    <row r="713" spans="25:30" x14ac:dyDescent="0.25">
      <c r="Y713" s="36"/>
      <c r="Z713" s="36"/>
      <c r="AA713" s="36"/>
      <c r="AB713" s="36"/>
      <c r="AC713" s="36"/>
      <c r="AD713" s="36"/>
    </row>
    <row r="714" spans="25:30" x14ac:dyDescent="0.25">
      <c r="Y714" s="36"/>
      <c r="Z714" s="36"/>
      <c r="AA714" s="36"/>
      <c r="AB714" s="36"/>
      <c r="AC714" s="36"/>
      <c r="AD714" s="36"/>
    </row>
    <row r="715" spans="25:30" x14ac:dyDescent="0.25">
      <c r="Y715" s="36"/>
      <c r="Z715" s="36"/>
      <c r="AA715" s="36"/>
      <c r="AB715" s="36"/>
      <c r="AC715" s="36"/>
      <c r="AD715" s="36"/>
    </row>
    <row r="716" spans="25:30" x14ac:dyDescent="0.25">
      <c r="Y716" s="36"/>
      <c r="Z716" s="36"/>
      <c r="AA716" s="36"/>
      <c r="AB716" s="36"/>
      <c r="AC716" s="36"/>
      <c r="AD716" s="36"/>
    </row>
    <row r="717" spans="25:30" x14ac:dyDescent="0.25">
      <c r="Y717" s="36"/>
      <c r="Z717" s="36"/>
      <c r="AA717" s="36"/>
      <c r="AB717" s="36"/>
      <c r="AC717" s="36"/>
      <c r="AD717" s="36"/>
    </row>
    <row r="718" spans="25:30" x14ac:dyDescent="0.25">
      <c r="Y718" s="36"/>
      <c r="Z718" s="36"/>
      <c r="AA718" s="36"/>
      <c r="AB718" s="36"/>
      <c r="AC718" s="36"/>
      <c r="AD718" s="36"/>
    </row>
    <row r="719" spans="25:30" x14ac:dyDescent="0.25">
      <c r="Y719" s="36"/>
      <c r="Z719" s="36"/>
      <c r="AA719" s="36"/>
      <c r="AB719" s="36"/>
      <c r="AC719" s="36"/>
      <c r="AD719" s="36"/>
    </row>
    <row r="720" spans="25:30" x14ac:dyDescent="0.25">
      <c r="Y720" s="36"/>
      <c r="Z720" s="36"/>
      <c r="AA720" s="36"/>
      <c r="AB720" s="36"/>
      <c r="AC720" s="36"/>
      <c r="AD720" s="36"/>
    </row>
    <row r="721" spans="25:30" x14ac:dyDescent="0.25">
      <c r="Y721" s="36"/>
      <c r="Z721" s="36"/>
      <c r="AA721" s="36"/>
      <c r="AB721" s="36"/>
      <c r="AC721" s="36"/>
      <c r="AD721" s="36"/>
    </row>
    <row r="722" spans="25:30" x14ac:dyDescent="0.25">
      <c r="Y722" s="36"/>
      <c r="Z722" s="36"/>
      <c r="AA722" s="36"/>
      <c r="AB722" s="36"/>
      <c r="AC722" s="36"/>
      <c r="AD722" s="36"/>
    </row>
    <row r="723" spans="25:30" x14ac:dyDescent="0.25">
      <c r="Y723" s="36"/>
      <c r="Z723" s="36"/>
      <c r="AA723" s="36"/>
      <c r="AB723" s="36"/>
      <c r="AC723" s="36"/>
      <c r="AD723" s="36"/>
    </row>
    <row r="724" spans="25:30" x14ac:dyDescent="0.25">
      <c r="Y724" s="36"/>
      <c r="Z724" s="36"/>
      <c r="AA724" s="36"/>
      <c r="AB724" s="36"/>
      <c r="AC724" s="36"/>
      <c r="AD724" s="36"/>
    </row>
    <row r="725" spans="25:30" x14ac:dyDescent="0.25">
      <c r="Y725" s="36"/>
      <c r="Z725" s="36"/>
      <c r="AA725" s="36"/>
      <c r="AB725" s="36"/>
      <c r="AC725" s="36"/>
      <c r="AD725" s="36"/>
    </row>
    <row r="726" spans="25:30" x14ac:dyDescent="0.25">
      <c r="Y726" s="36"/>
      <c r="Z726" s="36"/>
      <c r="AA726" s="36"/>
      <c r="AB726" s="36"/>
      <c r="AC726" s="36"/>
      <c r="AD726" s="36"/>
    </row>
    <row r="727" spans="25:30" x14ac:dyDescent="0.25">
      <c r="Y727" s="36"/>
      <c r="Z727" s="36"/>
      <c r="AA727" s="36"/>
      <c r="AB727" s="36"/>
      <c r="AC727" s="36"/>
      <c r="AD727" s="36"/>
    </row>
    <row r="728" spans="25:30" x14ac:dyDescent="0.25">
      <c r="Y728" s="36"/>
      <c r="Z728" s="36"/>
      <c r="AA728" s="36"/>
      <c r="AB728" s="36"/>
      <c r="AC728" s="36"/>
      <c r="AD728" s="36"/>
    </row>
    <row r="729" spans="25:30" x14ac:dyDescent="0.25">
      <c r="Y729" s="36"/>
      <c r="Z729" s="36"/>
      <c r="AA729" s="36"/>
      <c r="AB729" s="36"/>
      <c r="AC729" s="36"/>
      <c r="AD729" s="36"/>
    </row>
    <row r="730" spans="25:30" x14ac:dyDescent="0.25">
      <c r="Y730" s="36"/>
      <c r="Z730" s="36"/>
      <c r="AA730" s="36"/>
      <c r="AB730" s="36"/>
      <c r="AC730" s="36"/>
      <c r="AD730" s="36"/>
    </row>
    <row r="731" spans="25:30" x14ac:dyDescent="0.25">
      <c r="Y731" s="36"/>
      <c r="Z731" s="36"/>
      <c r="AA731" s="36"/>
      <c r="AB731" s="36"/>
      <c r="AC731" s="36"/>
      <c r="AD731" s="36"/>
    </row>
    <row r="732" spans="25:30" x14ac:dyDescent="0.25">
      <c r="Y732" s="36"/>
      <c r="Z732" s="36"/>
      <c r="AA732" s="36"/>
      <c r="AB732" s="36"/>
      <c r="AC732" s="36"/>
      <c r="AD732" s="36"/>
    </row>
    <row r="733" spans="25:30" x14ac:dyDescent="0.25">
      <c r="Y733" s="36"/>
      <c r="Z733" s="36"/>
      <c r="AA733" s="36"/>
      <c r="AB733" s="36"/>
      <c r="AC733" s="36"/>
      <c r="AD733" s="36"/>
    </row>
    <row r="734" spans="25:30" x14ac:dyDescent="0.25">
      <c r="Y734" s="36"/>
      <c r="Z734" s="36"/>
      <c r="AA734" s="36"/>
      <c r="AB734" s="36"/>
      <c r="AC734" s="36"/>
      <c r="AD734" s="36"/>
    </row>
    <row r="735" spans="25:30" x14ac:dyDescent="0.25">
      <c r="Y735" s="36"/>
      <c r="Z735" s="36"/>
      <c r="AA735" s="36"/>
      <c r="AB735" s="36"/>
      <c r="AC735" s="36"/>
      <c r="AD735" s="36"/>
    </row>
    <row r="736" spans="25:30" x14ac:dyDescent="0.25">
      <c r="Y736" s="36"/>
      <c r="Z736" s="36"/>
      <c r="AA736" s="36"/>
      <c r="AB736" s="36"/>
      <c r="AC736" s="36"/>
      <c r="AD736" s="36"/>
    </row>
    <row r="737" spans="25:30" x14ac:dyDescent="0.25">
      <c r="Y737" s="36"/>
      <c r="Z737" s="36"/>
      <c r="AA737" s="36"/>
      <c r="AB737" s="36"/>
      <c r="AC737" s="36"/>
      <c r="AD737" s="36"/>
    </row>
    <row r="738" spans="25:30" x14ac:dyDescent="0.25">
      <c r="Y738" s="36"/>
      <c r="Z738" s="36"/>
      <c r="AA738" s="36"/>
      <c r="AB738" s="36"/>
      <c r="AC738" s="36"/>
      <c r="AD738" s="36"/>
    </row>
    <row r="739" spans="25:30" x14ac:dyDescent="0.25">
      <c r="Y739" s="36"/>
      <c r="Z739" s="36"/>
      <c r="AA739" s="36"/>
      <c r="AB739" s="36"/>
      <c r="AC739" s="36"/>
      <c r="AD739" s="36"/>
    </row>
    <row r="740" spans="25:30" x14ac:dyDescent="0.25">
      <c r="Y740" s="36"/>
      <c r="Z740" s="36"/>
      <c r="AA740" s="36"/>
      <c r="AB740" s="36"/>
      <c r="AC740" s="36"/>
      <c r="AD740" s="36"/>
    </row>
    <row r="741" spans="25:30" x14ac:dyDescent="0.25">
      <c r="Y741" s="36"/>
      <c r="Z741" s="36"/>
      <c r="AA741" s="36"/>
      <c r="AB741" s="36"/>
      <c r="AC741" s="36"/>
      <c r="AD741" s="36"/>
    </row>
    <row r="742" spans="25:30" x14ac:dyDescent="0.25">
      <c r="Y742" s="36"/>
      <c r="Z742" s="36"/>
      <c r="AA742" s="36"/>
      <c r="AB742" s="36"/>
      <c r="AC742" s="36"/>
      <c r="AD742" s="36"/>
    </row>
    <row r="743" spans="25:30" x14ac:dyDescent="0.25">
      <c r="Y743" s="36"/>
      <c r="Z743" s="36"/>
      <c r="AA743" s="36"/>
      <c r="AB743" s="36"/>
      <c r="AC743" s="36"/>
      <c r="AD743" s="36"/>
    </row>
    <row r="744" spans="25:30" x14ac:dyDescent="0.25">
      <c r="Y744" s="36"/>
      <c r="Z744" s="36"/>
      <c r="AA744" s="36"/>
      <c r="AB744" s="36"/>
      <c r="AC744" s="36"/>
      <c r="AD744" s="36"/>
    </row>
    <row r="745" spans="25:30" x14ac:dyDescent="0.25">
      <c r="Y745" s="36"/>
      <c r="Z745" s="36"/>
      <c r="AA745" s="36"/>
      <c r="AB745" s="36"/>
      <c r="AC745" s="36"/>
      <c r="AD745" s="36"/>
    </row>
    <row r="746" spans="25:30" x14ac:dyDescent="0.25">
      <c r="Y746" s="36"/>
      <c r="Z746" s="36"/>
      <c r="AA746" s="36"/>
      <c r="AB746" s="36"/>
      <c r="AC746" s="36"/>
      <c r="AD746" s="36"/>
    </row>
    <row r="747" spans="25:30" x14ac:dyDescent="0.25">
      <c r="Y747" s="36"/>
      <c r="Z747" s="36"/>
      <c r="AA747" s="36"/>
      <c r="AB747" s="36"/>
      <c r="AC747" s="36"/>
      <c r="AD747" s="36"/>
    </row>
    <row r="748" spans="25:30" x14ac:dyDescent="0.25">
      <c r="Y748" s="36"/>
      <c r="Z748" s="36"/>
      <c r="AA748" s="36"/>
      <c r="AB748" s="36"/>
      <c r="AC748" s="36"/>
      <c r="AD748" s="36"/>
    </row>
    <row r="749" spans="25:30" x14ac:dyDescent="0.25">
      <c r="Y749" s="36"/>
      <c r="Z749" s="36"/>
      <c r="AA749" s="36"/>
      <c r="AB749" s="36"/>
      <c r="AC749" s="36"/>
      <c r="AD749" s="36"/>
    </row>
    <row r="750" spans="25:30" x14ac:dyDescent="0.25">
      <c r="Y750" s="36"/>
      <c r="Z750" s="36"/>
      <c r="AA750" s="36"/>
      <c r="AB750" s="36"/>
      <c r="AC750" s="36"/>
      <c r="AD750" s="36"/>
    </row>
    <row r="751" spans="25:30" x14ac:dyDescent="0.25">
      <c r="Y751" s="36"/>
      <c r="Z751" s="36"/>
      <c r="AA751" s="36"/>
      <c r="AB751" s="36"/>
      <c r="AC751" s="36"/>
      <c r="AD751" s="36"/>
    </row>
    <row r="752" spans="25:30" x14ac:dyDescent="0.25">
      <c r="Y752" s="36"/>
      <c r="Z752" s="36"/>
      <c r="AA752" s="36"/>
      <c r="AB752" s="36"/>
      <c r="AC752" s="36"/>
      <c r="AD752" s="36"/>
    </row>
    <row r="753" spans="25:30" x14ac:dyDescent="0.25">
      <c r="Y753" s="36"/>
      <c r="Z753" s="36"/>
      <c r="AA753" s="36"/>
      <c r="AB753" s="36"/>
      <c r="AC753" s="36"/>
      <c r="AD753" s="36"/>
    </row>
    <row r="754" spans="25:30" x14ac:dyDescent="0.25">
      <c r="Y754" s="36"/>
      <c r="Z754" s="36"/>
      <c r="AA754" s="36"/>
      <c r="AB754" s="36"/>
      <c r="AC754" s="36"/>
      <c r="AD754" s="36"/>
    </row>
    <row r="755" spans="25:30" x14ac:dyDescent="0.25">
      <c r="Y755" s="36"/>
      <c r="Z755" s="36"/>
      <c r="AA755" s="36"/>
      <c r="AB755" s="36"/>
      <c r="AC755" s="36"/>
      <c r="AD755" s="36"/>
    </row>
    <row r="756" spans="25:30" x14ac:dyDescent="0.25">
      <c r="Y756" s="36"/>
      <c r="Z756" s="36"/>
      <c r="AA756" s="36"/>
      <c r="AB756" s="36"/>
      <c r="AC756" s="36"/>
      <c r="AD756" s="36"/>
    </row>
    <row r="757" spans="25:30" x14ac:dyDescent="0.25">
      <c r="Y757" s="36"/>
      <c r="Z757" s="36"/>
      <c r="AA757" s="36"/>
      <c r="AB757" s="36"/>
      <c r="AC757" s="36"/>
      <c r="AD757" s="36"/>
    </row>
    <row r="758" spans="25:30" x14ac:dyDescent="0.25">
      <c r="Y758" s="36"/>
      <c r="Z758" s="36"/>
      <c r="AA758" s="36"/>
      <c r="AB758" s="36"/>
      <c r="AC758" s="36"/>
      <c r="AD758" s="36"/>
    </row>
    <row r="759" spans="25:30" x14ac:dyDescent="0.25">
      <c r="Y759" s="36"/>
      <c r="Z759" s="36"/>
      <c r="AA759" s="36"/>
      <c r="AB759" s="36"/>
      <c r="AC759" s="36"/>
      <c r="AD759" s="36"/>
    </row>
    <row r="760" spans="25:30" x14ac:dyDescent="0.25">
      <c r="Y760" s="36"/>
      <c r="Z760" s="36"/>
      <c r="AA760" s="36"/>
      <c r="AB760" s="36"/>
      <c r="AC760" s="36"/>
      <c r="AD760" s="36"/>
    </row>
    <row r="761" spans="25:30" x14ac:dyDescent="0.25">
      <c r="Y761" s="36"/>
      <c r="Z761" s="36"/>
      <c r="AA761" s="36"/>
      <c r="AB761" s="36"/>
      <c r="AC761" s="36"/>
      <c r="AD761" s="36"/>
    </row>
    <row r="762" spans="25:30" x14ac:dyDescent="0.25">
      <c r="Y762" s="36"/>
      <c r="Z762" s="36"/>
      <c r="AA762" s="36"/>
      <c r="AB762" s="36"/>
      <c r="AC762" s="36"/>
      <c r="AD762" s="36"/>
    </row>
    <row r="763" spans="25:30" x14ac:dyDescent="0.25">
      <c r="Y763" s="36"/>
      <c r="Z763" s="36"/>
      <c r="AA763" s="36"/>
      <c r="AB763" s="36"/>
      <c r="AC763" s="36"/>
      <c r="AD763" s="36"/>
    </row>
    <row r="764" spans="25:30" x14ac:dyDescent="0.25">
      <c r="Y764" s="36"/>
      <c r="Z764" s="36"/>
      <c r="AA764" s="36"/>
      <c r="AB764" s="36"/>
      <c r="AC764" s="36"/>
      <c r="AD764" s="36"/>
    </row>
    <row r="765" spans="25:30" x14ac:dyDescent="0.25">
      <c r="Y765" s="36"/>
      <c r="Z765" s="36"/>
      <c r="AA765" s="36"/>
      <c r="AB765" s="36"/>
      <c r="AC765" s="36"/>
      <c r="AD765" s="36"/>
    </row>
    <row r="766" spans="25:30" x14ac:dyDescent="0.25">
      <c r="Y766" s="36"/>
      <c r="Z766" s="36"/>
      <c r="AA766" s="36"/>
      <c r="AB766" s="36"/>
      <c r="AC766" s="36"/>
      <c r="AD766" s="36"/>
    </row>
    <row r="767" spans="25:30" x14ac:dyDescent="0.25">
      <c r="Y767" s="36"/>
      <c r="Z767" s="36"/>
      <c r="AA767" s="36"/>
      <c r="AB767" s="36"/>
      <c r="AC767" s="36"/>
      <c r="AD767" s="36"/>
    </row>
    <row r="768" spans="25:30" x14ac:dyDescent="0.25">
      <c r="Y768" s="36"/>
      <c r="Z768" s="36"/>
      <c r="AA768" s="36"/>
      <c r="AB768" s="36"/>
      <c r="AC768" s="36"/>
      <c r="AD768" s="36"/>
    </row>
    <row r="769" spans="25:30" x14ac:dyDescent="0.25">
      <c r="Y769" s="36"/>
      <c r="Z769" s="36"/>
      <c r="AA769" s="36"/>
      <c r="AB769" s="36"/>
      <c r="AC769" s="36"/>
      <c r="AD769" s="36"/>
    </row>
    <row r="770" spans="25:30" x14ac:dyDescent="0.25">
      <c r="Y770" s="36"/>
      <c r="Z770" s="36"/>
      <c r="AA770" s="36"/>
      <c r="AB770" s="36"/>
      <c r="AC770" s="36"/>
      <c r="AD770" s="36"/>
    </row>
    <row r="771" spans="25:30" x14ac:dyDescent="0.25">
      <c r="Y771" s="36"/>
      <c r="Z771" s="36"/>
      <c r="AA771" s="36"/>
      <c r="AB771" s="36"/>
      <c r="AC771" s="36"/>
      <c r="AD771" s="36"/>
    </row>
    <row r="772" spans="25:30" x14ac:dyDescent="0.25">
      <c r="Y772" s="36"/>
      <c r="Z772" s="36"/>
      <c r="AA772" s="36"/>
      <c r="AB772" s="36"/>
      <c r="AC772" s="36"/>
      <c r="AD772" s="36"/>
    </row>
    <row r="773" spans="25:30" x14ac:dyDescent="0.25">
      <c r="Y773" s="36"/>
      <c r="Z773" s="36"/>
      <c r="AA773" s="36"/>
      <c r="AB773" s="36"/>
      <c r="AC773" s="36"/>
      <c r="AD773" s="36"/>
    </row>
    <row r="774" spans="25:30" x14ac:dyDescent="0.25">
      <c r="Y774" s="36"/>
      <c r="Z774" s="36"/>
      <c r="AA774" s="36"/>
      <c r="AB774" s="36"/>
      <c r="AC774" s="36"/>
      <c r="AD774" s="36"/>
    </row>
    <row r="775" spans="25:30" x14ac:dyDescent="0.25">
      <c r="Y775" s="36"/>
      <c r="Z775" s="36"/>
      <c r="AA775" s="36"/>
      <c r="AB775" s="36"/>
      <c r="AC775" s="36"/>
      <c r="AD775" s="36"/>
    </row>
    <row r="776" spans="25:30" x14ac:dyDescent="0.25">
      <c r="Y776" s="36"/>
      <c r="Z776" s="36"/>
      <c r="AA776" s="36"/>
      <c r="AB776" s="36"/>
      <c r="AC776" s="36"/>
      <c r="AD776" s="36"/>
    </row>
    <row r="777" spans="25:30" x14ac:dyDescent="0.25">
      <c r="Y777" s="36"/>
      <c r="Z777" s="36"/>
      <c r="AA777" s="36"/>
      <c r="AB777" s="36"/>
      <c r="AC777" s="36"/>
      <c r="AD777" s="36"/>
    </row>
    <row r="778" spans="25:30" x14ac:dyDescent="0.25">
      <c r="Y778" s="36"/>
      <c r="Z778" s="36"/>
      <c r="AA778" s="36"/>
      <c r="AB778" s="36"/>
      <c r="AC778" s="36"/>
      <c r="AD778" s="36"/>
    </row>
    <row r="779" spans="25:30" x14ac:dyDescent="0.25">
      <c r="Y779" s="36"/>
      <c r="Z779" s="36"/>
      <c r="AA779" s="36"/>
      <c r="AB779" s="36"/>
      <c r="AC779" s="36"/>
      <c r="AD779" s="36"/>
    </row>
    <row r="780" spans="25:30" x14ac:dyDescent="0.25">
      <c r="Y780" s="36"/>
      <c r="Z780" s="36"/>
      <c r="AA780" s="36"/>
      <c r="AB780" s="36"/>
      <c r="AC780" s="36"/>
      <c r="AD780" s="36"/>
    </row>
    <row r="781" spans="25:30" x14ac:dyDescent="0.25">
      <c r="Y781" s="36"/>
      <c r="Z781" s="36"/>
      <c r="AA781" s="36"/>
      <c r="AB781" s="36"/>
      <c r="AC781" s="36"/>
      <c r="AD781" s="36"/>
    </row>
    <row r="782" spans="25:30" x14ac:dyDescent="0.25">
      <c r="Y782" s="36"/>
      <c r="Z782" s="36"/>
      <c r="AA782" s="36"/>
      <c r="AB782" s="36"/>
      <c r="AC782" s="36"/>
      <c r="AD782" s="36"/>
    </row>
    <row r="783" spans="25:30" x14ac:dyDescent="0.25">
      <c r="Y783" s="36"/>
      <c r="Z783" s="36"/>
      <c r="AA783" s="36"/>
      <c r="AB783" s="36"/>
      <c r="AC783" s="36"/>
      <c r="AD783" s="36"/>
    </row>
    <row r="784" spans="25:30" x14ac:dyDescent="0.25">
      <c r="Y784" s="36"/>
      <c r="Z784" s="36"/>
      <c r="AA784" s="36"/>
      <c r="AB784" s="36"/>
      <c r="AC784" s="36"/>
      <c r="AD784" s="36"/>
    </row>
    <row r="785" spans="25:30" x14ac:dyDescent="0.25">
      <c r="Y785" s="36"/>
      <c r="Z785" s="36"/>
      <c r="AA785" s="36"/>
      <c r="AB785" s="36"/>
      <c r="AC785" s="36"/>
      <c r="AD785" s="36"/>
    </row>
    <row r="786" spans="25:30" x14ac:dyDescent="0.25">
      <c r="Y786" s="36"/>
      <c r="Z786" s="36"/>
      <c r="AA786" s="36"/>
      <c r="AB786" s="36"/>
      <c r="AC786" s="36"/>
      <c r="AD786" s="36"/>
    </row>
    <row r="787" spans="25:30" x14ac:dyDescent="0.25">
      <c r="Y787" s="36"/>
      <c r="Z787" s="36"/>
      <c r="AA787" s="36"/>
      <c r="AB787" s="36"/>
      <c r="AC787" s="36"/>
      <c r="AD787" s="36"/>
    </row>
    <row r="788" spans="25:30" x14ac:dyDescent="0.25">
      <c r="Y788" s="36"/>
      <c r="Z788" s="36"/>
      <c r="AA788" s="36"/>
      <c r="AB788" s="36"/>
      <c r="AC788" s="36"/>
      <c r="AD788" s="36"/>
    </row>
    <row r="789" spans="25:30" x14ac:dyDescent="0.25">
      <c r="Y789" s="36"/>
      <c r="Z789" s="36"/>
      <c r="AA789" s="36"/>
      <c r="AB789" s="36"/>
      <c r="AC789" s="36"/>
      <c r="AD789" s="36"/>
    </row>
    <row r="790" spans="25:30" x14ac:dyDescent="0.25">
      <c r="Y790" s="36"/>
      <c r="Z790" s="36"/>
      <c r="AA790" s="36"/>
      <c r="AB790" s="36"/>
      <c r="AC790" s="36"/>
      <c r="AD790" s="36"/>
    </row>
    <row r="791" spans="25:30" x14ac:dyDescent="0.25">
      <c r="Y791" s="36"/>
      <c r="Z791" s="36"/>
      <c r="AA791" s="36"/>
      <c r="AB791" s="36"/>
      <c r="AC791" s="36"/>
      <c r="AD791" s="36"/>
    </row>
    <row r="792" spans="25:30" x14ac:dyDescent="0.25">
      <c r="Y792" s="36"/>
      <c r="Z792" s="36"/>
      <c r="AA792" s="36"/>
      <c r="AB792" s="36"/>
      <c r="AC792" s="36"/>
      <c r="AD792" s="36"/>
    </row>
    <row r="793" spans="25:30" x14ac:dyDescent="0.25">
      <c r="Y793" s="36"/>
      <c r="Z793" s="36"/>
      <c r="AA793" s="36"/>
      <c r="AB793" s="36"/>
      <c r="AC793" s="36"/>
      <c r="AD793" s="36"/>
    </row>
    <row r="794" spans="25:30" x14ac:dyDescent="0.25">
      <c r="Y794" s="36"/>
      <c r="Z794" s="36"/>
      <c r="AA794" s="36"/>
      <c r="AB794" s="36"/>
      <c r="AC794" s="36"/>
      <c r="AD794" s="36"/>
    </row>
    <row r="795" spans="25:30" x14ac:dyDescent="0.25">
      <c r="Y795" s="36"/>
      <c r="Z795" s="36"/>
      <c r="AA795" s="36"/>
      <c r="AB795" s="36"/>
      <c r="AC795" s="36"/>
      <c r="AD795" s="36"/>
    </row>
    <row r="796" spans="25:30" x14ac:dyDescent="0.25">
      <c r="Y796" s="36"/>
      <c r="Z796" s="36"/>
      <c r="AA796" s="36"/>
      <c r="AB796" s="36"/>
      <c r="AC796" s="36"/>
      <c r="AD796" s="36"/>
    </row>
    <row r="797" spans="25:30" x14ac:dyDescent="0.25">
      <c r="Y797" s="36"/>
      <c r="Z797" s="36"/>
      <c r="AA797" s="36"/>
      <c r="AB797" s="36"/>
      <c r="AC797" s="36"/>
      <c r="AD797" s="36"/>
    </row>
    <row r="798" spans="25:30" x14ac:dyDescent="0.25">
      <c r="Y798" s="36"/>
      <c r="Z798" s="36"/>
      <c r="AA798" s="36"/>
      <c r="AB798" s="36"/>
      <c r="AC798" s="36"/>
      <c r="AD798" s="36"/>
    </row>
    <row r="799" spans="25:30" x14ac:dyDescent="0.25">
      <c r="Y799" s="36"/>
      <c r="Z799" s="36"/>
      <c r="AA799" s="36"/>
      <c r="AB799" s="36"/>
      <c r="AC799" s="36"/>
      <c r="AD799" s="36"/>
    </row>
    <row r="800" spans="25:30" x14ac:dyDescent="0.25">
      <c r="Y800" s="36"/>
      <c r="Z800" s="36"/>
      <c r="AA800" s="36"/>
      <c r="AB800" s="36"/>
      <c r="AC800" s="36"/>
      <c r="AD800" s="36"/>
    </row>
    <row r="801" spans="25:30" x14ac:dyDescent="0.25">
      <c r="Y801" s="36"/>
      <c r="Z801" s="36"/>
      <c r="AA801" s="36"/>
      <c r="AB801" s="36"/>
      <c r="AC801" s="36"/>
      <c r="AD801" s="36"/>
    </row>
    <row r="802" spans="25:30" x14ac:dyDescent="0.25">
      <c r="Y802" s="36"/>
      <c r="Z802" s="36"/>
      <c r="AA802" s="36"/>
      <c r="AB802" s="36"/>
      <c r="AC802" s="36"/>
      <c r="AD802" s="36"/>
    </row>
    <row r="803" spans="25:30" x14ac:dyDescent="0.25">
      <c r="Y803" s="36"/>
      <c r="Z803" s="36"/>
      <c r="AA803" s="36"/>
      <c r="AB803" s="36"/>
      <c r="AC803" s="36"/>
      <c r="AD803" s="36"/>
    </row>
    <row r="804" spans="25:30" x14ac:dyDescent="0.25">
      <c r="Y804" s="36"/>
      <c r="Z804" s="36"/>
      <c r="AA804" s="36"/>
      <c r="AB804" s="36"/>
      <c r="AC804" s="36"/>
      <c r="AD804" s="36"/>
    </row>
    <row r="805" spans="25:30" x14ac:dyDescent="0.25">
      <c r="Y805" s="36"/>
      <c r="Z805" s="36"/>
      <c r="AA805" s="36"/>
      <c r="AB805" s="36"/>
      <c r="AC805" s="36"/>
      <c r="AD805" s="36"/>
    </row>
    <row r="806" spans="25:30" x14ac:dyDescent="0.25">
      <c r="Y806" s="36"/>
      <c r="Z806" s="36"/>
      <c r="AA806" s="36"/>
      <c r="AB806" s="36"/>
      <c r="AC806" s="36"/>
      <c r="AD806" s="36"/>
    </row>
    <row r="807" spans="25:30" x14ac:dyDescent="0.25">
      <c r="Y807" s="36"/>
      <c r="Z807" s="36"/>
      <c r="AA807" s="36"/>
      <c r="AB807" s="36"/>
      <c r="AC807" s="36"/>
      <c r="AD807" s="36"/>
    </row>
    <row r="808" spans="25:30" x14ac:dyDescent="0.25">
      <c r="Y808" s="36"/>
      <c r="Z808" s="36"/>
      <c r="AA808" s="36"/>
      <c r="AB808" s="36"/>
      <c r="AC808" s="36"/>
      <c r="AD808" s="36"/>
    </row>
    <row r="809" spans="25:30" x14ac:dyDescent="0.25">
      <c r="Y809" s="36"/>
      <c r="Z809" s="36"/>
      <c r="AA809" s="36"/>
      <c r="AB809" s="36"/>
      <c r="AC809" s="36"/>
      <c r="AD809" s="36"/>
    </row>
    <row r="810" spans="25:30" x14ac:dyDescent="0.25">
      <c r="Y810" s="36"/>
      <c r="Z810" s="36"/>
      <c r="AA810" s="36"/>
      <c r="AB810" s="36"/>
      <c r="AC810" s="36"/>
      <c r="AD810" s="36"/>
    </row>
    <row r="811" spans="25:30" x14ac:dyDescent="0.25">
      <c r="Y811" s="36"/>
      <c r="Z811" s="36"/>
      <c r="AA811" s="36"/>
      <c r="AB811" s="36"/>
      <c r="AC811" s="36"/>
      <c r="AD811" s="36"/>
    </row>
    <row r="812" spans="25:30" x14ac:dyDescent="0.25">
      <c r="Y812" s="36"/>
      <c r="Z812" s="36"/>
      <c r="AA812" s="36"/>
      <c r="AB812" s="36"/>
      <c r="AC812" s="36"/>
      <c r="AD812" s="36"/>
    </row>
    <row r="813" spans="25:30" x14ac:dyDescent="0.25">
      <c r="Y813" s="36"/>
      <c r="Z813" s="36"/>
      <c r="AA813" s="36"/>
      <c r="AB813" s="36"/>
      <c r="AC813" s="36"/>
      <c r="AD813" s="36"/>
    </row>
    <row r="814" spans="25:30" x14ac:dyDescent="0.25">
      <c r="Y814" s="36"/>
      <c r="Z814" s="36"/>
      <c r="AA814" s="36"/>
      <c r="AB814" s="36"/>
      <c r="AC814" s="36"/>
      <c r="AD814" s="36"/>
    </row>
    <row r="815" spans="25:30" x14ac:dyDescent="0.25">
      <c r="Y815" s="36"/>
      <c r="Z815" s="36"/>
      <c r="AA815" s="36"/>
      <c r="AB815" s="36"/>
      <c r="AC815" s="36"/>
      <c r="AD815" s="36"/>
    </row>
    <row r="816" spans="25:30" x14ac:dyDescent="0.25">
      <c r="Y816" s="36"/>
      <c r="Z816" s="36"/>
      <c r="AA816" s="36"/>
      <c r="AB816" s="36"/>
      <c r="AC816" s="36"/>
      <c r="AD816" s="36"/>
    </row>
    <row r="817" spans="25:30" x14ac:dyDescent="0.25">
      <c r="Y817" s="36"/>
      <c r="Z817" s="36"/>
      <c r="AA817" s="36"/>
      <c r="AB817" s="36"/>
      <c r="AC817" s="36"/>
      <c r="AD817" s="36"/>
    </row>
    <row r="818" spans="25:30" x14ac:dyDescent="0.25">
      <c r="Y818" s="36"/>
      <c r="Z818" s="36"/>
      <c r="AA818" s="36"/>
      <c r="AB818" s="36"/>
      <c r="AC818" s="36"/>
      <c r="AD818" s="36"/>
    </row>
    <row r="819" spans="25:30" x14ac:dyDescent="0.25">
      <c r="Y819" s="36"/>
      <c r="Z819" s="36"/>
      <c r="AA819" s="36"/>
      <c r="AB819" s="36"/>
      <c r="AC819" s="36"/>
      <c r="AD819" s="36"/>
    </row>
    <row r="820" spans="25:30" x14ac:dyDescent="0.25">
      <c r="Y820" s="36"/>
      <c r="Z820" s="36"/>
      <c r="AA820" s="36"/>
      <c r="AB820" s="36"/>
      <c r="AC820" s="36"/>
      <c r="AD820" s="36"/>
    </row>
    <row r="821" spans="25:30" x14ac:dyDescent="0.25">
      <c r="Y821" s="36"/>
      <c r="Z821" s="36"/>
      <c r="AA821" s="36"/>
      <c r="AB821" s="36"/>
      <c r="AC821" s="36"/>
      <c r="AD821" s="36"/>
    </row>
    <row r="822" spans="25:30" x14ac:dyDescent="0.25">
      <c r="Y822" s="36"/>
      <c r="Z822" s="36"/>
      <c r="AA822" s="36"/>
      <c r="AB822" s="36"/>
      <c r="AC822" s="36"/>
      <c r="AD822" s="36"/>
    </row>
    <row r="823" spans="25:30" x14ac:dyDescent="0.25">
      <c r="Y823" s="36"/>
      <c r="Z823" s="36"/>
      <c r="AA823" s="36"/>
      <c r="AB823" s="36"/>
      <c r="AC823" s="36"/>
      <c r="AD823" s="36"/>
    </row>
    <row r="824" spans="25:30" x14ac:dyDescent="0.25">
      <c r="Y824" s="36"/>
      <c r="Z824" s="36"/>
      <c r="AA824" s="36"/>
      <c r="AB824" s="36"/>
      <c r="AC824" s="36"/>
      <c r="AD824" s="36"/>
    </row>
    <row r="825" spans="25:30" x14ac:dyDescent="0.25">
      <c r="Y825" s="36"/>
      <c r="Z825" s="36"/>
      <c r="AA825" s="36"/>
      <c r="AB825" s="36"/>
      <c r="AC825" s="36"/>
      <c r="AD825" s="36"/>
    </row>
    <row r="826" spans="25:30" x14ac:dyDescent="0.25">
      <c r="Y826" s="36"/>
      <c r="Z826" s="36"/>
      <c r="AA826" s="36"/>
      <c r="AB826" s="36"/>
      <c r="AC826" s="36"/>
      <c r="AD826" s="36"/>
    </row>
    <row r="827" spans="25:30" x14ac:dyDescent="0.25">
      <c r="Y827" s="36"/>
      <c r="Z827" s="36"/>
      <c r="AA827" s="36"/>
      <c r="AB827" s="36"/>
      <c r="AC827" s="36"/>
      <c r="AD827" s="36"/>
    </row>
    <row r="828" spans="25:30" x14ac:dyDescent="0.25">
      <c r="Y828" s="36"/>
      <c r="Z828" s="36"/>
      <c r="AA828" s="36"/>
      <c r="AB828" s="36"/>
      <c r="AC828" s="36"/>
      <c r="AD828" s="36"/>
    </row>
    <row r="829" spans="25:30" x14ac:dyDescent="0.25">
      <c r="Y829" s="36"/>
      <c r="Z829" s="36"/>
      <c r="AA829" s="36"/>
      <c r="AB829" s="36"/>
      <c r="AC829" s="36"/>
      <c r="AD829" s="36"/>
    </row>
    <row r="830" spans="25:30" x14ac:dyDescent="0.25">
      <c r="Y830" s="36"/>
      <c r="Z830" s="36"/>
      <c r="AA830" s="36"/>
      <c r="AB830" s="36"/>
      <c r="AC830" s="36"/>
      <c r="AD830" s="36"/>
    </row>
    <row r="831" spans="25:30" x14ac:dyDescent="0.25">
      <c r="Y831" s="36"/>
      <c r="Z831" s="36"/>
      <c r="AA831" s="36"/>
      <c r="AB831" s="36"/>
      <c r="AC831" s="36"/>
      <c r="AD831" s="36"/>
    </row>
    <row r="832" spans="25:30" x14ac:dyDescent="0.25">
      <c r="Y832" s="36"/>
      <c r="Z832" s="36"/>
      <c r="AA832" s="36"/>
      <c r="AB832" s="36"/>
      <c r="AC832" s="36"/>
      <c r="AD832" s="36"/>
    </row>
    <row r="833" spans="25:30" x14ac:dyDescent="0.25">
      <c r="Y833" s="36"/>
      <c r="Z833" s="36"/>
      <c r="AA833" s="36"/>
      <c r="AB833" s="36"/>
      <c r="AC833" s="36"/>
      <c r="AD833" s="36"/>
    </row>
    <row r="834" spans="25:30" x14ac:dyDescent="0.25">
      <c r="Y834" s="36"/>
      <c r="Z834" s="36"/>
      <c r="AA834" s="36"/>
      <c r="AB834" s="36"/>
      <c r="AC834" s="36"/>
      <c r="AD834" s="36"/>
    </row>
    <row r="835" spans="25:30" x14ac:dyDescent="0.25">
      <c r="Y835" s="36"/>
      <c r="Z835" s="36"/>
      <c r="AA835" s="36"/>
      <c r="AB835" s="36"/>
      <c r="AC835" s="36"/>
      <c r="AD835" s="36"/>
    </row>
    <row r="836" spans="25:30" x14ac:dyDescent="0.25">
      <c r="Y836" s="36"/>
      <c r="Z836" s="36"/>
      <c r="AA836" s="36"/>
      <c r="AB836" s="36"/>
      <c r="AC836" s="36"/>
      <c r="AD836" s="36"/>
    </row>
    <row r="837" spans="25:30" x14ac:dyDescent="0.25">
      <c r="Y837" s="36"/>
      <c r="Z837" s="36"/>
      <c r="AA837" s="36"/>
      <c r="AB837" s="36"/>
      <c r="AC837" s="36"/>
      <c r="AD837" s="36"/>
    </row>
    <row r="838" spans="25:30" x14ac:dyDescent="0.25">
      <c r="Y838" s="36"/>
      <c r="Z838" s="36"/>
      <c r="AA838" s="36"/>
      <c r="AB838" s="36"/>
      <c r="AC838" s="36"/>
      <c r="AD838" s="36"/>
    </row>
    <row r="839" spans="25:30" x14ac:dyDescent="0.25">
      <c r="Y839" s="36"/>
      <c r="Z839" s="36"/>
      <c r="AA839" s="36"/>
      <c r="AB839" s="36"/>
      <c r="AC839" s="36"/>
      <c r="AD839" s="36"/>
    </row>
    <row r="840" spans="25:30" x14ac:dyDescent="0.25">
      <c r="Y840" s="36"/>
      <c r="Z840" s="36"/>
      <c r="AA840" s="36"/>
      <c r="AB840" s="36"/>
      <c r="AC840" s="36"/>
      <c r="AD840" s="36"/>
    </row>
    <row r="841" spans="25:30" x14ac:dyDescent="0.25">
      <c r="Y841" s="36"/>
      <c r="Z841" s="36"/>
      <c r="AA841" s="36"/>
      <c r="AB841" s="36"/>
      <c r="AC841" s="36"/>
      <c r="AD841" s="36"/>
    </row>
    <row r="842" spans="25:30" x14ac:dyDescent="0.25">
      <c r="Y842" s="36"/>
      <c r="Z842" s="36"/>
      <c r="AA842" s="36"/>
      <c r="AB842" s="36"/>
      <c r="AC842" s="36"/>
      <c r="AD842" s="36"/>
    </row>
    <row r="843" spans="25:30" x14ac:dyDescent="0.25">
      <c r="Y843" s="36"/>
      <c r="Z843" s="36"/>
      <c r="AA843" s="36"/>
      <c r="AB843" s="36"/>
      <c r="AC843" s="36"/>
      <c r="AD843" s="36"/>
    </row>
    <row r="844" spans="25:30" x14ac:dyDescent="0.25">
      <c r="Y844" s="36"/>
      <c r="Z844" s="36"/>
      <c r="AA844" s="36"/>
      <c r="AB844" s="36"/>
      <c r="AC844" s="36"/>
      <c r="AD844" s="36"/>
    </row>
    <row r="845" spans="25:30" x14ac:dyDescent="0.25">
      <c r="Y845" s="36"/>
      <c r="Z845" s="36"/>
      <c r="AA845" s="36"/>
      <c r="AB845" s="36"/>
      <c r="AC845" s="36"/>
      <c r="AD845" s="36"/>
    </row>
    <row r="846" spans="25:30" x14ac:dyDescent="0.25">
      <c r="Y846" s="36"/>
      <c r="Z846" s="36"/>
      <c r="AA846" s="36"/>
      <c r="AB846" s="36"/>
      <c r="AC846" s="36"/>
      <c r="AD846" s="36"/>
    </row>
    <row r="847" spans="25:30" x14ac:dyDescent="0.25">
      <c r="Y847" s="36"/>
      <c r="Z847" s="36"/>
      <c r="AA847" s="36"/>
      <c r="AB847" s="36"/>
      <c r="AC847" s="36"/>
      <c r="AD847" s="36"/>
    </row>
    <row r="848" spans="25:30" x14ac:dyDescent="0.25">
      <c r="Y848" s="36"/>
      <c r="Z848" s="36"/>
      <c r="AA848" s="36"/>
      <c r="AB848" s="36"/>
      <c r="AC848" s="36"/>
      <c r="AD848" s="36"/>
    </row>
    <row r="849" spans="25:30" x14ac:dyDescent="0.25">
      <c r="Y849" s="36"/>
      <c r="Z849" s="36"/>
      <c r="AA849" s="36"/>
      <c r="AB849" s="36"/>
      <c r="AC849" s="36"/>
      <c r="AD849" s="36"/>
    </row>
    <row r="850" spans="25:30" x14ac:dyDescent="0.25">
      <c r="Y850" s="36"/>
      <c r="Z850" s="36"/>
      <c r="AA850" s="36"/>
      <c r="AB850" s="36"/>
      <c r="AC850" s="36"/>
      <c r="AD850" s="36"/>
    </row>
    <row r="851" spans="25:30" x14ac:dyDescent="0.25">
      <c r="Y851" s="36"/>
      <c r="Z851" s="36"/>
      <c r="AA851" s="36"/>
      <c r="AB851" s="36"/>
      <c r="AC851" s="36"/>
      <c r="AD851" s="36"/>
    </row>
    <row r="852" spans="25:30" x14ac:dyDescent="0.25">
      <c r="Y852" s="36"/>
      <c r="Z852" s="36"/>
      <c r="AA852" s="36"/>
      <c r="AB852" s="36"/>
      <c r="AC852" s="36"/>
      <c r="AD852" s="36"/>
    </row>
    <row r="853" spans="25:30" x14ac:dyDescent="0.25">
      <c r="Y853" s="36"/>
      <c r="Z853" s="36"/>
      <c r="AA853" s="36"/>
      <c r="AB853" s="36"/>
      <c r="AC853" s="36"/>
      <c r="AD853" s="36"/>
    </row>
    <row r="854" spans="25:30" x14ac:dyDescent="0.25">
      <c r="Y854" s="36"/>
      <c r="Z854" s="36"/>
      <c r="AA854" s="36"/>
      <c r="AB854" s="36"/>
      <c r="AC854" s="36"/>
      <c r="AD854" s="36"/>
    </row>
    <row r="855" spans="25:30" x14ac:dyDescent="0.25">
      <c r="Y855" s="36"/>
      <c r="Z855" s="36"/>
      <c r="AA855" s="36"/>
      <c r="AB855" s="36"/>
      <c r="AC855" s="36"/>
      <c r="AD855" s="36"/>
    </row>
    <row r="856" spans="25:30" x14ac:dyDescent="0.25">
      <c r="Y856" s="36"/>
      <c r="Z856" s="36"/>
      <c r="AA856" s="36"/>
      <c r="AB856" s="36"/>
      <c r="AC856" s="36"/>
      <c r="AD856" s="36"/>
    </row>
    <row r="857" spans="25:30" x14ac:dyDescent="0.25">
      <c r="Y857" s="36"/>
      <c r="Z857" s="36"/>
      <c r="AA857" s="36"/>
      <c r="AB857" s="36"/>
      <c r="AC857" s="36"/>
      <c r="AD857" s="36"/>
    </row>
    <row r="858" spans="25:30" x14ac:dyDescent="0.25">
      <c r="Y858" s="36"/>
      <c r="Z858" s="36"/>
      <c r="AA858" s="36"/>
      <c r="AB858" s="36"/>
      <c r="AC858" s="36"/>
      <c r="AD858" s="36"/>
    </row>
    <row r="859" spans="25:30" x14ac:dyDescent="0.25">
      <c r="Y859" s="36"/>
      <c r="Z859" s="36"/>
      <c r="AA859" s="36"/>
      <c r="AB859" s="36"/>
      <c r="AC859" s="36"/>
      <c r="AD859" s="36"/>
    </row>
    <row r="860" spans="25:30" x14ac:dyDescent="0.25">
      <c r="Y860" s="36"/>
      <c r="Z860" s="36"/>
      <c r="AA860" s="36"/>
      <c r="AB860" s="36"/>
      <c r="AC860" s="36"/>
      <c r="AD860" s="36"/>
    </row>
    <row r="861" spans="25:30" x14ac:dyDescent="0.25">
      <c r="Y861" s="36"/>
      <c r="Z861" s="36"/>
      <c r="AA861" s="36"/>
      <c r="AB861" s="36"/>
      <c r="AC861" s="36"/>
      <c r="AD861" s="36"/>
    </row>
    <row r="862" spans="25:30" x14ac:dyDescent="0.25">
      <c r="Y862" s="36"/>
      <c r="Z862" s="36"/>
      <c r="AA862" s="36"/>
      <c r="AB862" s="36"/>
      <c r="AC862" s="36"/>
      <c r="AD862" s="36"/>
    </row>
    <row r="863" spans="25:30" x14ac:dyDescent="0.25">
      <c r="Y863" s="36"/>
      <c r="Z863" s="36"/>
      <c r="AA863" s="36"/>
      <c r="AB863" s="36"/>
      <c r="AC863" s="36"/>
      <c r="AD863" s="36"/>
    </row>
    <row r="864" spans="25:30" x14ac:dyDescent="0.25">
      <c r="Y864" s="36"/>
      <c r="Z864" s="36"/>
      <c r="AA864" s="36"/>
      <c r="AB864" s="36"/>
      <c r="AC864" s="36"/>
      <c r="AD864" s="36"/>
    </row>
    <row r="865" spans="25:30" x14ac:dyDescent="0.25">
      <c r="Y865" s="36"/>
      <c r="Z865" s="36"/>
      <c r="AA865" s="36"/>
      <c r="AB865" s="36"/>
      <c r="AC865" s="36"/>
      <c r="AD865" s="36"/>
    </row>
    <row r="866" spans="25:30" x14ac:dyDescent="0.25">
      <c r="Y866" s="36"/>
      <c r="Z866" s="36"/>
      <c r="AA866" s="36"/>
      <c r="AB866" s="36"/>
      <c r="AC866" s="36"/>
      <c r="AD866" s="36"/>
    </row>
    <row r="867" spans="25:30" x14ac:dyDescent="0.25">
      <c r="Y867" s="36"/>
      <c r="Z867" s="36"/>
      <c r="AA867" s="36"/>
      <c r="AB867" s="36"/>
      <c r="AC867" s="36"/>
      <c r="AD867" s="36"/>
    </row>
    <row r="868" spans="25:30" x14ac:dyDescent="0.25">
      <c r="Y868" s="36"/>
      <c r="Z868" s="36"/>
      <c r="AA868" s="36"/>
      <c r="AB868" s="36"/>
      <c r="AC868" s="36"/>
      <c r="AD868" s="36"/>
    </row>
    <row r="869" spans="25:30" x14ac:dyDescent="0.25">
      <c r="Y869" s="36"/>
      <c r="Z869" s="36"/>
      <c r="AA869" s="36"/>
      <c r="AB869" s="36"/>
      <c r="AC869" s="36"/>
      <c r="AD869" s="36"/>
    </row>
    <row r="870" spans="25:30" x14ac:dyDescent="0.25">
      <c r="Y870" s="36"/>
      <c r="Z870" s="36"/>
      <c r="AA870" s="36"/>
      <c r="AB870" s="36"/>
      <c r="AC870" s="36"/>
      <c r="AD870" s="36"/>
    </row>
    <row r="871" spans="25:30" x14ac:dyDescent="0.25">
      <c r="Y871" s="36"/>
      <c r="Z871" s="36"/>
      <c r="AA871" s="36"/>
      <c r="AB871" s="36"/>
      <c r="AC871" s="36"/>
      <c r="AD871" s="36"/>
    </row>
    <row r="872" spans="25:30" x14ac:dyDescent="0.25">
      <c r="Y872" s="36"/>
      <c r="Z872" s="36"/>
      <c r="AA872" s="36"/>
      <c r="AB872" s="36"/>
      <c r="AC872" s="36"/>
      <c r="AD872" s="36"/>
    </row>
    <row r="873" spans="25:30" x14ac:dyDescent="0.25">
      <c r="Y873" s="36"/>
      <c r="Z873" s="36"/>
      <c r="AA873" s="36"/>
      <c r="AB873" s="36"/>
      <c r="AC873" s="36"/>
      <c r="AD873" s="36"/>
    </row>
    <row r="874" spans="25:30" x14ac:dyDescent="0.25">
      <c r="Y874" s="36"/>
      <c r="Z874" s="36"/>
      <c r="AA874" s="36"/>
      <c r="AB874" s="36"/>
      <c r="AC874" s="36"/>
      <c r="AD874" s="36"/>
    </row>
    <row r="875" spans="25:30" x14ac:dyDescent="0.25">
      <c r="Y875" s="36"/>
      <c r="Z875" s="36"/>
      <c r="AA875" s="36"/>
      <c r="AB875" s="36"/>
      <c r="AC875" s="36"/>
      <c r="AD875" s="36"/>
    </row>
    <row r="876" spans="25:30" x14ac:dyDescent="0.25">
      <c r="Y876" s="36"/>
      <c r="Z876" s="36"/>
      <c r="AA876" s="36"/>
      <c r="AB876" s="36"/>
      <c r="AC876" s="36"/>
      <c r="AD876" s="36"/>
    </row>
    <row r="877" spans="25:30" x14ac:dyDescent="0.25">
      <c r="Y877" s="36"/>
      <c r="Z877" s="36"/>
      <c r="AA877" s="36"/>
      <c r="AB877" s="36"/>
      <c r="AC877" s="36"/>
      <c r="AD877" s="36"/>
    </row>
    <row r="878" spans="25:30" x14ac:dyDescent="0.25">
      <c r="Y878" s="36"/>
      <c r="Z878" s="36"/>
      <c r="AA878" s="36"/>
      <c r="AB878" s="36"/>
      <c r="AC878" s="36"/>
      <c r="AD878" s="36"/>
    </row>
    <row r="879" spans="25:30" x14ac:dyDescent="0.25">
      <c r="Y879" s="36"/>
      <c r="Z879" s="36"/>
      <c r="AA879" s="36"/>
      <c r="AB879" s="36"/>
      <c r="AC879" s="36"/>
      <c r="AD879" s="36"/>
    </row>
    <row r="880" spans="25:30" x14ac:dyDescent="0.25">
      <c r="Y880" s="36"/>
      <c r="Z880" s="36"/>
      <c r="AA880" s="36"/>
      <c r="AB880" s="36"/>
      <c r="AC880" s="36"/>
      <c r="AD880" s="36"/>
    </row>
    <row r="881" spans="25:30" x14ac:dyDescent="0.25">
      <c r="Y881" s="36"/>
      <c r="Z881" s="36"/>
      <c r="AA881" s="36"/>
      <c r="AB881" s="36"/>
      <c r="AC881" s="36"/>
      <c r="AD881" s="36"/>
    </row>
    <row r="882" spans="25:30" x14ac:dyDescent="0.25">
      <c r="Y882" s="36"/>
      <c r="Z882" s="36"/>
      <c r="AA882" s="36"/>
      <c r="AB882" s="36"/>
      <c r="AC882" s="36"/>
      <c r="AD882" s="36"/>
    </row>
    <row r="883" spans="25:30" x14ac:dyDescent="0.25">
      <c r="Y883" s="36"/>
      <c r="Z883" s="36"/>
      <c r="AA883" s="36"/>
      <c r="AB883" s="36"/>
      <c r="AC883" s="36"/>
      <c r="AD883" s="36"/>
    </row>
    <row r="884" spans="25:30" x14ac:dyDescent="0.25">
      <c r="Y884" s="36"/>
      <c r="Z884" s="36"/>
      <c r="AA884" s="36"/>
      <c r="AB884" s="36"/>
      <c r="AC884" s="36"/>
      <c r="AD884" s="36"/>
    </row>
    <row r="885" spans="25:30" x14ac:dyDescent="0.25">
      <c r="Y885" s="36"/>
      <c r="Z885" s="36"/>
      <c r="AA885" s="36"/>
      <c r="AB885" s="36"/>
      <c r="AC885" s="36"/>
      <c r="AD885" s="36"/>
    </row>
    <row r="886" spans="25:30" x14ac:dyDescent="0.25">
      <c r="Y886" s="36"/>
      <c r="Z886" s="36"/>
      <c r="AA886" s="36"/>
      <c r="AB886" s="36"/>
      <c r="AC886" s="36"/>
      <c r="AD886" s="36"/>
    </row>
    <row r="887" spans="25:30" x14ac:dyDescent="0.25">
      <c r="Y887" s="36"/>
      <c r="Z887" s="36"/>
      <c r="AA887" s="36"/>
      <c r="AB887" s="36"/>
      <c r="AC887" s="36"/>
      <c r="AD887" s="36"/>
    </row>
    <row r="888" spans="25:30" x14ac:dyDescent="0.25">
      <c r="Y888" s="36"/>
      <c r="Z888" s="36"/>
      <c r="AA888" s="36"/>
      <c r="AB888" s="36"/>
      <c r="AC888" s="36"/>
      <c r="AD888" s="36"/>
    </row>
    <row r="889" spans="25:30" x14ac:dyDescent="0.25">
      <c r="Y889" s="36"/>
      <c r="Z889" s="36"/>
      <c r="AA889" s="36"/>
      <c r="AB889" s="36"/>
      <c r="AC889" s="36"/>
      <c r="AD889" s="36"/>
    </row>
    <row r="890" spans="25:30" x14ac:dyDescent="0.25">
      <c r="Y890" s="36"/>
      <c r="Z890" s="36"/>
      <c r="AA890" s="36"/>
      <c r="AB890" s="36"/>
      <c r="AC890" s="36"/>
      <c r="AD890" s="36"/>
    </row>
    <row r="891" spans="25:30" x14ac:dyDescent="0.25">
      <c r="Y891" s="36"/>
      <c r="Z891" s="36"/>
      <c r="AA891" s="36"/>
      <c r="AB891" s="36"/>
      <c r="AC891" s="36"/>
      <c r="AD891" s="36"/>
    </row>
    <row r="892" spans="25:30" x14ac:dyDescent="0.25">
      <c r="Y892" s="36"/>
      <c r="Z892" s="36"/>
      <c r="AA892" s="36"/>
      <c r="AB892" s="36"/>
      <c r="AC892" s="36"/>
      <c r="AD892" s="36"/>
    </row>
    <row r="893" spans="25:30" x14ac:dyDescent="0.25">
      <c r="Y893" s="36"/>
      <c r="Z893" s="36"/>
      <c r="AA893" s="36"/>
      <c r="AB893" s="36"/>
      <c r="AC893" s="36"/>
      <c r="AD893" s="36"/>
    </row>
    <row r="894" spans="25:30" x14ac:dyDescent="0.25">
      <c r="Y894" s="36"/>
      <c r="Z894" s="36"/>
      <c r="AA894" s="36"/>
      <c r="AB894" s="36"/>
      <c r="AC894" s="36"/>
      <c r="AD894" s="36"/>
    </row>
    <row r="895" spans="25:30" x14ac:dyDescent="0.25">
      <c r="Y895" s="36"/>
      <c r="Z895" s="36"/>
      <c r="AA895" s="36"/>
      <c r="AB895" s="36"/>
      <c r="AC895" s="36"/>
      <c r="AD895" s="36"/>
    </row>
    <row r="896" spans="25:30" x14ac:dyDescent="0.25">
      <c r="Y896" s="36"/>
      <c r="Z896" s="36"/>
      <c r="AA896" s="36"/>
      <c r="AB896" s="36"/>
      <c r="AC896" s="36"/>
      <c r="AD896" s="36"/>
    </row>
    <row r="897" spans="25:30" x14ac:dyDescent="0.25">
      <c r="Y897" s="36"/>
      <c r="Z897" s="36"/>
      <c r="AA897" s="36"/>
      <c r="AB897" s="36"/>
      <c r="AC897" s="36"/>
      <c r="AD897" s="36"/>
    </row>
    <row r="898" spans="25:30" x14ac:dyDescent="0.25">
      <c r="Y898" s="36"/>
      <c r="Z898" s="36"/>
      <c r="AA898" s="36"/>
      <c r="AB898" s="36"/>
      <c r="AC898" s="36"/>
      <c r="AD898" s="36"/>
    </row>
    <row r="899" spans="25:30" x14ac:dyDescent="0.25">
      <c r="Y899" s="36"/>
      <c r="Z899" s="36"/>
      <c r="AA899" s="36"/>
      <c r="AB899" s="36"/>
      <c r="AC899" s="36"/>
      <c r="AD899" s="36"/>
    </row>
    <row r="900" spans="25:30" x14ac:dyDescent="0.25">
      <c r="Y900" s="36"/>
      <c r="Z900" s="36"/>
      <c r="AA900" s="36"/>
      <c r="AB900" s="36"/>
      <c r="AC900" s="36"/>
      <c r="AD900" s="36"/>
    </row>
    <row r="901" spans="25:30" x14ac:dyDescent="0.25">
      <c r="Y901" s="36"/>
      <c r="Z901" s="36"/>
      <c r="AA901" s="36"/>
      <c r="AB901" s="36"/>
      <c r="AC901" s="36"/>
      <c r="AD901" s="36"/>
    </row>
    <row r="902" spans="25:30" x14ac:dyDescent="0.25">
      <c r="Y902" s="36"/>
      <c r="Z902" s="36"/>
      <c r="AA902" s="36"/>
      <c r="AB902" s="36"/>
      <c r="AC902" s="36"/>
      <c r="AD902" s="36"/>
    </row>
    <row r="903" spans="25:30" x14ac:dyDescent="0.25">
      <c r="Y903" s="36"/>
      <c r="Z903" s="36"/>
      <c r="AA903" s="36"/>
      <c r="AB903" s="36"/>
      <c r="AC903" s="36"/>
      <c r="AD903" s="36"/>
    </row>
    <row r="904" spans="25:30" x14ac:dyDescent="0.25">
      <c r="Y904" s="36"/>
      <c r="Z904" s="36"/>
      <c r="AA904" s="36"/>
      <c r="AB904" s="36"/>
      <c r="AC904" s="36"/>
      <c r="AD904" s="36"/>
    </row>
    <row r="905" spans="25:30" x14ac:dyDescent="0.25">
      <c r="Y905" s="36"/>
      <c r="Z905" s="36"/>
      <c r="AA905" s="36"/>
      <c r="AB905" s="36"/>
      <c r="AC905" s="36"/>
      <c r="AD905" s="36"/>
    </row>
    <row r="906" spans="25:30" x14ac:dyDescent="0.25">
      <c r="Y906" s="36"/>
      <c r="Z906" s="36"/>
      <c r="AA906" s="36"/>
      <c r="AB906" s="36"/>
      <c r="AC906" s="36"/>
      <c r="AD906" s="36"/>
    </row>
    <row r="907" spans="25:30" x14ac:dyDescent="0.25">
      <c r="Y907" s="36"/>
      <c r="Z907" s="36"/>
      <c r="AA907" s="36"/>
      <c r="AB907" s="36"/>
      <c r="AC907" s="36"/>
      <c r="AD907" s="36"/>
    </row>
    <row r="908" spans="25:30" x14ac:dyDescent="0.25">
      <c r="Y908" s="36"/>
      <c r="Z908" s="36"/>
      <c r="AA908" s="36"/>
      <c r="AB908" s="36"/>
      <c r="AC908" s="36"/>
      <c r="AD908" s="36"/>
    </row>
    <row r="909" spans="25:30" x14ac:dyDescent="0.25">
      <c r="Y909" s="36"/>
      <c r="Z909" s="36"/>
      <c r="AA909" s="36"/>
      <c r="AB909" s="36"/>
      <c r="AC909" s="36"/>
      <c r="AD909" s="36"/>
    </row>
    <row r="910" spans="25:30" x14ac:dyDescent="0.25">
      <c r="Y910" s="36"/>
      <c r="Z910" s="36"/>
      <c r="AA910" s="36"/>
      <c r="AB910" s="36"/>
      <c r="AC910" s="36"/>
      <c r="AD910" s="36"/>
    </row>
    <row r="911" spans="25:30" x14ac:dyDescent="0.25">
      <c r="Y911" s="36"/>
      <c r="Z911" s="36"/>
      <c r="AA911" s="36"/>
      <c r="AB911" s="36"/>
      <c r="AC911" s="36"/>
      <c r="AD911" s="36"/>
    </row>
    <row r="912" spans="25:30" x14ac:dyDescent="0.25">
      <c r="Y912" s="36"/>
      <c r="Z912" s="36"/>
      <c r="AA912" s="36"/>
      <c r="AB912" s="36"/>
      <c r="AC912" s="36"/>
      <c r="AD912" s="36"/>
    </row>
    <row r="913" spans="25:30" x14ac:dyDescent="0.25">
      <c r="Y913" s="36"/>
      <c r="Z913" s="36"/>
      <c r="AA913" s="36"/>
      <c r="AB913" s="36"/>
      <c r="AC913" s="36"/>
      <c r="AD913" s="36"/>
    </row>
    <row r="914" spans="25:30" x14ac:dyDescent="0.25">
      <c r="Y914" s="36"/>
      <c r="Z914" s="36"/>
      <c r="AA914" s="36"/>
      <c r="AB914" s="36"/>
      <c r="AC914" s="36"/>
      <c r="AD914" s="36"/>
    </row>
    <row r="915" spans="25:30" x14ac:dyDescent="0.25">
      <c r="Y915" s="36"/>
      <c r="Z915" s="36"/>
      <c r="AA915" s="36"/>
      <c r="AB915" s="36"/>
      <c r="AC915" s="36"/>
      <c r="AD915" s="36"/>
    </row>
    <row r="916" spans="25:30" x14ac:dyDescent="0.25">
      <c r="Y916" s="36"/>
      <c r="Z916" s="36"/>
      <c r="AA916" s="36"/>
      <c r="AB916" s="36"/>
      <c r="AC916" s="36"/>
      <c r="AD916" s="36"/>
    </row>
    <row r="917" spans="25:30" x14ac:dyDescent="0.25">
      <c r="Y917" s="36"/>
      <c r="Z917" s="36"/>
      <c r="AA917" s="36"/>
      <c r="AB917" s="36"/>
      <c r="AC917" s="36"/>
      <c r="AD917" s="36"/>
    </row>
    <row r="918" spans="25:30" x14ac:dyDescent="0.25">
      <c r="Y918" s="36"/>
      <c r="Z918" s="36"/>
      <c r="AA918" s="36"/>
      <c r="AB918" s="36"/>
      <c r="AC918" s="36"/>
      <c r="AD918" s="36"/>
    </row>
    <row r="919" spans="25:30" x14ac:dyDescent="0.25">
      <c r="Y919" s="36"/>
      <c r="Z919" s="36"/>
      <c r="AA919" s="36"/>
      <c r="AB919" s="36"/>
      <c r="AC919" s="36"/>
      <c r="AD919" s="36"/>
    </row>
    <row r="920" spans="25:30" x14ac:dyDescent="0.25">
      <c r="Y920" s="36"/>
      <c r="Z920" s="36"/>
      <c r="AA920" s="36"/>
      <c r="AB920" s="36"/>
      <c r="AC920" s="36"/>
      <c r="AD920" s="36"/>
    </row>
    <row r="921" spans="25:30" x14ac:dyDescent="0.25">
      <c r="Y921" s="36"/>
      <c r="Z921" s="36"/>
      <c r="AA921" s="36"/>
      <c r="AB921" s="36"/>
      <c r="AC921" s="36"/>
      <c r="AD921" s="36"/>
    </row>
    <row r="922" spans="25:30" x14ac:dyDescent="0.25">
      <c r="Y922" s="36"/>
      <c r="Z922" s="36"/>
      <c r="AA922" s="36"/>
      <c r="AB922" s="36"/>
      <c r="AC922" s="36"/>
      <c r="AD922" s="36"/>
    </row>
    <row r="923" spans="25:30" x14ac:dyDescent="0.25">
      <c r="Y923" s="36"/>
      <c r="Z923" s="36"/>
      <c r="AA923" s="36"/>
      <c r="AB923" s="36"/>
      <c r="AC923" s="36"/>
      <c r="AD923" s="36"/>
    </row>
    <row r="924" spans="25:30" x14ac:dyDescent="0.25">
      <c r="Y924" s="36"/>
      <c r="Z924" s="36"/>
      <c r="AA924" s="36"/>
      <c r="AB924" s="36"/>
      <c r="AC924" s="36"/>
      <c r="AD924" s="36"/>
    </row>
    <row r="925" spans="25:30" x14ac:dyDescent="0.25">
      <c r="Y925" s="36"/>
      <c r="Z925" s="36"/>
      <c r="AA925" s="36"/>
      <c r="AB925" s="36"/>
      <c r="AC925" s="36"/>
      <c r="AD925" s="36"/>
    </row>
    <row r="926" spans="25:30" x14ac:dyDescent="0.25">
      <c r="Y926" s="36"/>
      <c r="Z926" s="36"/>
      <c r="AA926" s="36"/>
      <c r="AB926" s="36"/>
      <c r="AC926" s="36"/>
      <c r="AD926" s="36"/>
    </row>
    <row r="927" spans="25:30" x14ac:dyDescent="0.25">
      <c r="Y927" s="36"/>
      <c r="Z927" s="36"/>
      <c r="AA927" s="36"/>
      <c r="AB927" s="36"/>
      <c r="AC927" s="36"/>
      <c r="AD927" s="36"/>
    </row>
    <row r="928" spans="25:30" x14ac:dyDescent="0.25">
      <c r="Y928" s="36"/>
      <c r="Z928" s="36"/>
      <c r="AA928" s="36"/>
      <c r="AB928" s="36"/>
      <c r="AC928" s="36"/>
      <c r="AD928" s="36"/>
    </row>
    <row r="929" spans="25:30" x14ac:dyDescent="0.25">
      <c r="Y929" s="36"/>
      <c r="Z929" s="36"/>
      <c r="AA929" s="36"/>
      <c r="AB929" s="36"/>
      <c r="AC929" s="36"/>
      <c r="AD929" s="36"/>
    </row>
    <row r="930" spans="25:30" x14ac:dyDescent="0.25">
      <c r="Y930" s="36"/>
      <c r="Z930" s="36"/>
      <c r="AA930" s="36"/>
      <c r="AB930" s="36"/>
      <c r="AC930" s="36"/>
      <c r="AD930" s="36"/>
    </row>
    <row r="931" spans="25:30" x14ac:dyDescent="0.25">
      <c r="Y931" s="36"/>
      <c r="Z931" s="36"/>
      <c r="AA931" s="36"/>
      <c r="AB931" s="36"/>
      <c r="AC931" s="36"/>
      <c r="AD931" s="36"/>
    </row>
    <row r="932" spans="25:30" x14ac:dyDescent="0.25">
      <c r="Y932" s="36"/>
      <c r="Z932" s="36"/>
      <c r="AA932" s="36"/>
      <c r="AB932" s="36"/>
      <c r="AC932" s="36"/>
      <c r="AD932" s="36"/>
    </row>
    <row r="933" spans="25:30" x14ac:dyDescent="0.25">
      <c r="Y933" s="36"/>
      <c r="Z933" s="36"/>
      <c r="AA933" s="36"/>
      <c r="AB933" s="36"/>
      <c r="AC933" s="36"/>
      <c r="AD933" s="36"/>
    </row>
    <row r="934" spans="25:30" x14ac:dyDescent="0.25">
      <c r="Y934" s="36"/>
      <c r="Z934" s="36"/>
      <c r="AA934" s="36"/>
      <c r="AB934" s="36"/>
      <c r="AC934" s="36"/>
      <c r="AD934" s="36"/>
    </row>
    <row r="935" spans="25:30" x14ac:dyDescent="0.25">
      <c r="Y935" s="36"/>
      <c r="Z935" s="36"/>
      <c r="AA935" s="36"/>
      <c r="AB935" s="36"/>
      <c r="AC935" s="36"/>
      <c r="AD935" s="36"/>
    </row>
    <row r="936" spans="25:30" x14ac:dyDescent="0.25">
      <c r="Y936" s="36"/>
      <c r="Z936" s="36"/>
      <c r="AA936" s="36"/>
      <c r="AB936" s="36"/>
      <c r="AC936" s="36"/>
      <c r="AD936" s="36"/>
    </row>
    <row r="937" spans="25:30" x14ac:dyDescent="0.25">
      <c r="Y937" s="36"/>
      <c r="Z937" s="36"/>
      <c r="AA937" s="36"/>
      <c r="AB937" s="36"/>
      <c r="AC937" s="36"/>
      <c r="AD937" s="36"/>
    </row>
    <row r="938" spans="25:30" x14ac:dyDescent="0.25">
      <c r="Y938" s="36"/>
      <c r="Z938" s="36"/>
      <c r="AA938" s="36"/>
      <c r="AB938" s="36"/>
      <c r="AC938" s="36"/>
      <c r="AD938" s="36"/>
    </row>
    <row r="939" spans="25:30" x14ac:dyDescent="0.25">
      <c r="Y939" s="36"/>
      <c r="Z939" s="36"/>
      <c r="AA939" s="36"/>
      <c r="AB939" s="36"/>
      <c r="AC939" s="36"/>
      <c r="AD939" s="36"/>
    </row>
    <row r="940" spans="25:30" x14ac:dyDescent="0.25">
      <c r="Y940" s="36"/>
      <c r="Z940" s="36"/>
      <c r="AA940" s="36"/>
      <c r="AB940" s="36"/>
      <c r="AC940" s="36"/>
      <c r="AD940" s="36"/>
    </row>
    <row r="941" spans="25:30" x14ac:dyDescent="0.25">
      <c r="Y941" s="36"/>
      <c r="Z941" s="36"/>
      <c r="AA941" s="36"/>
      <c r="AB941" s="36"/>
      <c r="AC941" s="36"/>
      <c r="AD941" s="36"/>
    </row>
    <row r="942" spans="25:30" x14ac:dyDescent="0.25">
      <c r="Y942" s="36"/>
      <c r="Z942" s="36"/>
      <c r="AA942" s="36"/>
      <c r="AB942" s="36"/>
      <c r="AC942" s="36"/>
      <c r="AD942" s="36"/>
    </row>
    <row r="943" spans="25:30" x14ac:dyDescent="0.25">
      <c r="Y943" s="36"/>
      <c r="Z943" s="36"/>
      <c r="AA943" s="36"/>
      <c r="AB943" s="36"/>
      <c r="AC943" s="36"/>
      <c r="AD943" s="36"/>
    </row>
    <row r="944" spans="25:30" x14ac:dyDescent="0.25">
      <c r="Y944" s="36"/>
      <c r="Z944" s="36"/>
      <c r="AA944" s="36"/>
      <c r="AB944" s="36"/>
      <c r="AC944" s="36"/>
      <c r="AD944" s="36"/>
    </row>
    <row r="945" spans="25:30" x14ac:dyDescent="0.25">
      <c r="Y945" s="36"/>
      <c r="Z945" s="36"/>
      <c r="AA945" s="36"/>
      <c r="AB945" s="36"/>
      <c r="AC945" s="36"/>
      <c r="AD945" s="36"/>
    </row>
    <row r="946" spans="25:30" x14ac:dyDescent="0.25">
      <c r="Y946" s="36"/>
      <c r="Z946" s="36"/>
      <c r="AA946" s="36"/>
      <c r="AB946" s="36"/>
      <c r="AC946" s="36"/>
      <c r="AD946" s="36"/>
    </row>
    <row r="947" spans="25:30" x14ac:dyDescent="0.25">
      <c r="Y947" s="36"/>
      <c r="Z947" s="36"/>
      <c r="AA947" s="36"/>
      <c r="AB947" s="36"/>
      <c r="AC947" s="36"/>
      <c r="AD947" s="36"/>
    </row>
    <row r="948" spans="25:30" x14ac:dyDescent="0.25">
      <c r="Y948" s="36"/>
      <c r="Z948" s="36"/>
      <c r="AA948" s="36"/>
      <c r="AB948" s="36"/>
      <c r="AC948" s="36"/>
      <c r="AD948" s="36"/>
    </row>
    <row r="949" spans="25:30" x14ac:dyDescent="0.25">
      <c r="Y949" s="36"/>
      <c r="Z949" s="36"/>
      <c r="AA949" s="36"/>
      <c r="AB949" s="36"/>
      <c r="AC949" s="36"/>
      <c r="AD949" s="36"/>
    </row>
    <row r="950" spans="25:30" x14ac:dyDescent="0.25">
      <c r="Y950" s="36"/>
      <c r="Z950" s="36"/>
      <c r="AA950" s="36"/>
      <c r="AB950" s="36"/>
      <c r="AC950" s="36"/>
      <c r="AD950" s="36"/>
    </row>
    <row r="951" spans="25:30" x14ac:dyDescent="0.25">
      <c r="Y951" s="36"/>
      <c r="Z951" s="36"/>
      <c r="AA951" s="36"/>
      <c r="AB951" s="36"/>
      <c r="AC951" s="36"/>
      <c r="AD951" s="36"/>
    </row>
    <row r="952" spans="25:30" x14ac:dyDescent="0.25">
      <c r="Y952" s="36"/>
      <c r="Z952" s="36"/>
      <c r="AA952" s="36"/>
      <c r="AB952" s="36"/>
      <c r="AC952" s="36"/>
      <c r="AD952" s="36"/>
    </row>
    <row r="953" spans="25:30" x14ac:dyDescent="0.25">
      <c r="Y953" s="36"/>
      <c r="Z953" s="36"/>
      <c r="AA953" s="36"/>
      <c r="AB953" s="36"/>
      <c r="AC953" s="36"/>
      <c r="AD953" s="36"/>
    </row>
    <row r="954" spans="25:30" x14ac:dyDescent="0.25">
      <c r="Y954" s="36"/>
      <c r="Z954" s="36"/>
      <c r="AA954" s="36"/>
      <c r="AB954" s="36"/>
      <c r="AC954" s="36"/>
      <c r="AD954" s="36"/>
    </row>
    <row r="955" spans="25:30" x14ac:dyDescent="0.25">
      <c r="Y955" s="36"/>
      <c r="Z955" s="36"/>
      <c r="AA955" s="36"/>
      <c r="AB955" s="36"/>
      <c r="AC955" s="36"/>
      <c r="AD955" s="36"/>
    </row>
    <row r="956" spans="25:30" x14ac:dyDescent="0.25">
      <c r="Y956" s="36"/>
      <c r="Z956" s="36"/>
      <c r="AA956" s="36"/>
      <c r="AB956" s="36"/>
      <c r="AC956" s="36"/>
      <c r="AD956" s="36"/>
    </row>
    <row r="957" spans="25:30" x14ac:dyDescent="0.25">
      <c r="Y957" s="36"/>
      <c r="Z957" s="36"/>
      <c r="AA957" s="36"/>
      <c r="AB957" s="36"/>
      <c r="AC957" s="36"/>
      <c r="AD957" s="36"/>
    </row>
    <row r="958" spans="25:30" x14ac:dyDescent="0.25">
      <c r="Y958" s="36"/>
      <c r="Z958" s="36"/>
      <c r="AA958" s="36"/>
      <c r="AB958" s="36"/>
      <c r="AC958" s="36"/>
      <c r="AD958" s="36"/>
    </row>
    <row r="959" spans="25:30" x14ac:dyDescent="0.25">
      <c r="Y959" s="36"/>
      <c r="Z959" s="36"/>
      <c r="AA959" s="36"/>
      <c r="AB959" s="36"/>
      <c r="AC959" s="36"/>
      <c r="AD959" s="36"/>
    </row>
    <row r="960" spans="25:30" x14ac:dyDescent="0.25">
      <c r="Y960" s="36"/>
      <c r="Z960" s="36"/>
      <c r="AA960" s="36"/>
      <c r="AB960" s="36"/>
      <c r="AC960" s="36"/>
      <c r="AD960" s="36"/>
    </row>
    <row r="961" spans="25:30" x14ac:dyDescent="0.25">
      <c r="Y961" s="36"/>
      <c r="Z961" s="36"/>
      <c r="AA961" s="36"/>
      <c r="AB961" s="36"/>
      <c r="AC961" s="36"/>
      <c r="AD961" s="36"/>
    </row>
    <row r="962" spans="25:30" x14ac:dyDescent="0.25">
      <c r="Y962" s="36"/>
      <c r="Z962" s="36"/>
      <c r="AA962" s="36"/>
      <c r="AB962" s="36"/>
      <c r="AC962" s="36"/>
      <c r="AD962" s="36"/>
    </row>
    <row r="963" spans="25:30" x14ac:dyDescent="0.25">
      <c r="Y963" s="36"/>
      <c r="Z963" s="36"/>
      <c r="AA963" s="36"/>
      <c r="AB963" s="36"/>
      <c r="AC963" s="36"/>
      <c r="AD963" s="36"/>
    </row>
    <row r="964" spans="25:30" x14ac:dyDescent="0.25">
      <c r="Y964" s="36"/>
      <c r="Z964" s="36"/>
      <c r="AA964" s="36"/>
      <c r="AB964" s="36"/>
      <c r="AC964" s="36"/>
      <c r="AD964" s="36"/>
    </row>
    <row r="965" spans="25:30" x14ac:dyDescent="0.25">
      <c r="Y965" s="36"/>
      <c r="Z965" s="36"/>
      <c r="AA965" s="36"/>
      <c r="AB965" s="36"/>
      <c r="AC965" s="36"/>
      <c r="AD965" s="36"/>
    </row>
    <row r="966" spans="25:30" x14ac:dyDescent="0.25">
      <c r="Y966" s="36"/>
      <c r="Z966" s="36"/>
      <c r="AA966" s="36"/>
      <c r="AB966" s="36"/>
      <c r="AC966" s="36"/>
      <c r="AD966" s="36"/>
    </row>
    <row r="967" spans="25:30" x14ac:dyDescent="0.25">
      <c r="Y967" s="36"/>
      <c r="Z967" s="36"/>
      <c r="AA967" s="36"/>
      <c r="AB967" s="36"/>
      <c r="AC967" s="36"/>
      <c r="AD967" s="36"/>
    </row>
    <row r="968" spans="25:30" x14ac:dyDescent="0.25">
      <c r="Y968" s="36"/>
      <c r="Z968" s="36"/>
      <c r="AA968" s="36"/>
      <c r="AB968" s="36"/>
      <c r="AC968" s="36"/>
      <c r="AD968" s="36"/>
    </row>
    <row r="969" spans="25:30" x14ac:dyDescent="0.25">
      <c r="Y969" s="36"/>
      <c r="Z969" s="36"/>
      <c r="AA969" s="36"/>
      <c r="AB969" s="36"/>
      <c r="AC969" s="36"/>
      <c r="AD969" s="36"/>
    </row>
    <row r="970" spans="25:30" x14ac:dyDescent="0.25">
      <c r="Y970" s="36"/>
      <c r="Z970" s="36"/>
      <c r="AA970" s="36"/>
      <c r="AB970" s="36"/>
      <c r="AC970" s="36"/>
      <c r="AD970" s="36"/>
    </row>
    <row r="971" spans="25:30" x14ac:dyDescent="0.25">
      <c r="Y971" s="36"/>
      <c r="Z971" s="36"/>
      <c r="AA971" s="36"/>
      <c r="AB971" s="36"/>
      <c r="AC971" s="36"/>
      <c r="AD971" s="36"/>
    </row>
    <row r="972" spans="25:30" x14ac:dyDescent="0.25">
      <c r="Y972" s="36"/>
      <c r="Z972" s="36"/>
      <c r="AA972" s="36"/>
      <c r="AB972" s="36"/>
      <c r="AC972" s="36"/>
      <c r="AD972" s="36"/>
    </row>
    <row r="973" spans="25:30" x14ac:dyDescent="0.25">
      <c r="Y973" s="36"/>
      <c r="Z973" s="36"/>
      <c r="AA973" s="36"/>
      <c r="AB973" s="36"/>
      <c r="AC973" s="36"/>
      <c r="AD973" s="36"/>
    </row>
    <row r="974" spans="25:30" x14ac:dyDescent="0.25">
      <c r="Y974" s="36"/>
      <c r="Z974" s="36"/>
      <c r="AA974" s="36"/>
      <c r="AB974" s="36"/>
      <c r="AC974" s="36"/>
      <c r="AD974" s="36"/>
    </row>
    <row r="975" spans="25:30" x14ac:dyDescent="0.25">
      <c r="Y975" s="36"/>
      <c r="Z975" s="36"/>
      <c r="AA975" s="36"/>
      <c r="AB975" s="36"/>
      <c r="AC975" s="36"/>
      <c r="AD975" s="36"/>
    </row>
    <row r="976" spans="25:30" x14ac:dyDescent="0.25">
      <c r="Y976" s="36"/>
      <c r="Z976" s="36"/>
      <c r="AA976" s="36"/>
      <c r="AB976" s="36"/>
      <c r="AC976" s="36"/>
      <c r="AD976" s="36"/>
    </row>
    <row r="977" spans="25:30" x14ac:dyDescent="0.25">
      <c r="Y977" s="36"/>
      <c r="Z977" s="36"/>
      <c r="AA977" s="36"/>
      <c r="AB977" s="36"/>
      <c r="AC977" s="36"/>
      <c r="AD977" s="36"/>
    </row>
    <row r="978" spans="25:30" x14ac:dyDescent="0.25">
      <c r="Y978" s="36"/>
      <c r="Z978" s="36"/>
      <c r="AA978" s="36"/>
      <c r="AB978" s="36"/>
      <c r="AC978" s="36"/>
      <c r="AD978" s="36"/>
    </row>
    <row r="979" spans="25:30" x14ac:dyDescent="0.25">
      <c r="Y979" s="36"/>
      <c r="Z979" s="36"/>
      <c r="AA979" s="36"/>
      <c r="AB979" s="36"/>
      <c r="AC979" s="36"/>
      <c r="AD979" s="36"/>
    </row>
    <row r="980" spans="25:30" x14ac:dyDescent="0.25">
      <c r="Y980" s="36"/>
      <c r="Z980" s="36"/>
      <c r="AA980" s="36"/>
      <c r="AB980" s="36"/>
      <c r="AC980" s="36"/>
      <c r="AD980" s="36"/>
    </row>
    <row r="981" spans="25:30" x14ac:dyDescent="0.25">
      <c r="Y981" s="36"/>
      <c r="Z981" s="36"/>
      <c r="AA981" s="36"/>
      <c r="AB981" s="36"/>
      <c r="AC981" s="36"/>
      <c r="AD981" s="36"/>
    </row>
    <row r="982" spans="25:30" x14ac:dyDescent="0.25">
      <c r="Y982" s="36"/>
      <c r="Z982" s="36"/>
      <c r="AA982" s="36"/>
      <c r="AB982" s="36"/>
      <c r="AC982" s="36"/>
      <c r="AD982" s="36"/>
    </row>
    <row r="983" spans="25:30" x14ac:dyDescent="0.25">
      <c r="Y983" s="36"/>
      <c r="Z983" s="36"/>
      <c r="AA983" s="36"/>
      <c r="AB983" s="36"/>
      <c r="AC983" s="36"/>
      <c r="AD983" s="36"/>
    </row>
    <row r="984" spans="25:30" x14ac:dyDescent="0.25">
      <c r="Y984" s="36"/>
      <c r="Z984" s="36"/>
      <c r="AA984" s="36"/>
      <c r="AB984" s="36"/>
      <c r="AC984" s="36"/>
      <c r="AD984" s="36"/>
    </row>
    <row r="985" spans="25:30" x14ac:dyDescent="0.25">
      <c r="Y985" s="36"/>
      <c r="Z985" s="36"/>
      <c r="AA985" s="36"/>
      <c r="AB985" s="36"/>
      <c r="AC985" s="36"/>
      <c r="AD985" s="36"/>
    </row>
    <row r="986" spans="25:30" x14ac:dyDescent="0.25">
      <c r="Y986" s="36"/>
      <c r="Z986" s="36"/>
      <c r="AA986" s="36"/>
      <c r="AB986" s="36"/>
      <c r="AC986" s="36"/>
      <c r="AD986" s="36"/>
    </row>
    <row r="987" spans="25:30" x14ac:dyDescent="0.25">
      <c r="Y987" s="36"/>
      <c r="Z987" s="36"/>
      <c r="AA987" s="36"/>
      <c r="AB987" s="36"/>
      <c r="AC987" s="36"/>
      <c r="AD987" s="36"/>
    </row>
    <row r="988" spans="25:30" x14ac:dyDescent="0.25">
      <c r="Y988" s="36"/>
      <c r="Z988" s="36"/>
      <c r="AA988" s="36"/>
      <c r="AB988" s="36"/>
      <c r="AC988" s="36"/>
      <c r="AD988" s="36"/>
    </row>
    <row r="989" spans="25:30" x14ac:dyDescent="0.25">
      <c r="Y989" s="36"/>
      <c r="Z989" s="36"/>
      <c r="AA989" s="36"/>
      <c r="AB989" s="36"/>
      <c r="AC989" s="36"/>
      <c r="AD989" s="36"/>
    </row>
    <row r="990" spans="25:30" x14ac:dyDescent="0.25">
      <c r="Y990" s="36"/>
      <c r="Z990" s="36"/>
      <c r="AA990" s="36"/>
      <c r="AB990" s="36"/>
      <c r="AC990" s="36"/>
      <c r="AD990" s="36"/>
    </row>
    <row r="991" spans="25:30" x14ac:dyDescent="0.25">
      <c r="Y991" s="36"/>
      <c r="Z991" s="36"/>
      <c r="AA991" s="36"/>
      <c r="AB991" s="36"/>
      <c r="AC991" s="36"/>
      <c r="AD991" s="36"/>
    </row>
    <row r="992" spans="25:30" x14ac:dyDescent="0.25">
      <c r="Y992" s="36"/>
      <c r="Z992" s="36"/>
      <c r="AA992" s="36"/>
      <c r="AB992" s="36"/>
      <c r="AC992" s="36"/>
      <c r="AD992" s="36"/>
    </row>
    <row r="993" spans="25:30" x14ac:dyDescent="0.25">
      <c r="Y993" s="36"/>
      <c r="Z993" s="36"/>
      <c r="AA993" s="36"/>
      <c r="AB993" s="36"/>
      <c r="AC993" s="36"/>
      <c r="AD993" s="36"/>
    </row>
    <row r="994" spans="25:30" x14ac:dyDescent="0.25">
      <c r="Y994" s="36"/>
      <c r="Z994" s="36"/>
      <c r="AA994" s="36"/>
      <c r="AB994" s="36"/>
      <c r="AC994" s="36"/>
      <c r="AD994" s="36"/>
    </row>
    <row r="995" spans="25:30" x14ac:dyDescent="0.25">
      <c r="Y995" s="36"/>
      <c r="Z995" s="36"/>
      <c r="AA995" s="36"/>
      <c r="AB995" s="36"/>
      <c r="AC995" s="36"/>
      <c r="AD995" s="36"/>
    </row>
    <row r="996" spans="25:30" x14ac:dyDescent="0.25">
      <c r="Y996" s="36"/>
      <c r="Z996" s="36"/>
      <c r="AA996" s="36"/>
      <c r="AB996" s="36"/>
      <c r="AC996" s="36"/>
      <c r="AD996" s="36"/>
    </row>
    <row r="997" spans="25:30" x14ac:dyDescent="0.25">
      <c r="Y997" s="36"/>
      <c r="Z997" s="36"/>
      <c r="AA997" s="36"/>
      <c r="AB997" s="36"/>
      <c r="AC997" s="36"/>
      <c r="AD997" s="36"/>
    </row>
    <row r="998" spans="25:30" x14ac:dyDescent="0.25">
      <c r="Y998" s="36"/>
      <c r="Z998" s="36"/>
      <c r="AA998" s="36"/>
      <c r="AB998" s="36"/>
      <c r="AC998" s="36"/>
      <c r="AD998" s="36"/>
    </row>
    <row r="999" spans="25:30" x14ac:dyDescent="0.25">
      <c r="Y999" s="36"/>
      <c r="Z999" s="36"/>
      <c r="AA999" s="36"/>
      <c r="AB999" s="36"/>
      <c r="AC999" s="36"/>
      <c r="AD999" s="36"/>
    </row>
    <row r="1000" spans="25:30" x14ac:dyDescent="0.25">
      <c r="Y1000" s="36"/>
      <c r="Z1000" s="36"/>
      <c r="AA1000" s="36"/>
      <c r="AB1000" s="36"/>
      <c r="AC1000" s="36"/>
      <c r="AD1000" s="36"/>
    </row>
    <row r="1001" spans="25:30" x14ac:dyDescent="0.25">
      <c r="Y1001" s="36"/>
      <c r="Z1001" s="36"/>
      <c r="AA1001" s="36"/>
      <c r="AB1001" s="36"/>
      <c r="AC1001" s="36"/>
      <c r="AD1001" s="36"/>
    </row>
    <row r="1002" spans="25:30" x14ac:dyDescent="0.25">
      <c r="Y1002" s="36"/>
      <c r="Z1002" s="36"/>
      <c r="AA1002" s="36"/>
      <c r="AB1002" s="36"/>
      <c r="AC1002" s="36"/>
      <c r="AD1002" s="36"/>
    </row>
    <row r="1003" spans="25:30" x14ac:dyDescent="0.25">
      <c r="Y1003" s="36"/>
      <c r="Z1003" s="36"/>
      <c r="AA1003" s="36"/>
      <c r="AB1003" s="36"/>
      <c r="AC1003" s="36"/>
      <c r="AD1003" s="36"/>
    </row>
    <row r="1004" spans="25:30" x14ac:dyDescent="0.25">
      <c r="Y1004" s="36"/>
      <c r="Z1004" s="36"/>
      <c r="AA1004" s="36"/>
      <c r="AB1004" s="36"/>
      <c r="AC1004" s="36"/>
      <c r="AD1004" s="36"/>
    </row>
    <row r="1005" spans="25:30" x14ac:dyDescent="0.25">
      <c r="Y1005" s="36"/>
      <c r="Z1005" s="36"/>
      <c r="AA1005" s="36"/>
      <c r="AB1005" s="36"/>
      <c r="AC1005" s="36"/>
      <c r="AD1005" s="36"/>
    </row>
    <row r="1006" spans="25:30" x14ac:dyDescent="0.25">
      <c r="Y1006" s="36"/>
      <c r="Z1006" s="36"/>
      <c r="AA1006" s="36"/>
      <c r="AB1006" s="36"/>
      <c r="AC1006" s="36"/>
      <c r="AD1006" s="36"/>
    </row>
    <row r="1007" spans="25:30" x14ac:dyDescent="0.25">
      <c r="Y1007" s="36"/>
      <c r="Z1007" s="36"/>
      <c r="AA1007" s="36"/>
      <c r="AB1007" s="36"/>
      <c r="AC1007" s="36"/>
      <c r="AD1007" s="36"/>
    </row>
    <row r="1008" spans="25:30" x14ac:dyDescent="0.25">
      <c r="Y1008" s="36"/>
      <c r="Z1008" s="36"/>
      <c r="AA1008" s="36"/>
      <c r="AB1008" s="36"/>
      <c r="AC1008" s="36"/>
      <c r="AD1008" s="36"/>
    </row>
    <row r="1009" spans="25:30" x14ac:dyDescent="0.25">
      <c r="Y1009" s="36"/>
      <c r="Z1009" s="36"/>
      <c r="AA1009" s="36"/>
      <c r="AB1009" s="36"/>
      <c r="AC1009" s="36"/>
      <c r="AD1009" s="36"/>
    </row>
    <row r="1010" spans="25:30" x14ac:dyDescent="0.25">
      <c r="Y1010" s="36"/>
      <c r="Z1010" s="36"/>
      <c r="AA1010" s="36"/>
      <c r="AB1010" s="36"/>
      <c r="AC1010" s="36"/>
      <c r="AD1010" s="36"/>
    </row>
    <row r="1011" spans="25:30" x14ac:dyDescent="0.25">
      <c r="Y1011" s="36"/>
      <c r="Z1011" s="36"/>
      <c r="AA1011" s="36"/>
      <c r="AB1011" s="36"/>
      <c r="AC1011" s="36"/>
      <c r="AD1011" s="36"/>
    </row>
    <row r="1012" spans="25:30" x14ac:dyDescent="0.25">
      <c r="Y1012" s="36"/>
      <c r="Z1012" s="36"/>
      <c r="AA1012" s="36"/>
      <c r="AB1012" s="36"/>
      <c r="AC1012" s="36"/>
      <c r="AD1012" s="36"/>
    </row>
    <row r="1013" spans="25:30" x14ac:dyDescent="0.25">
      <c r="Y1013" s="36"/>
      <c r="Z1013" s="36"/>
      <c r="AA1013" s="36"/>
      <c r="AB1013" s="36"/>
      <c r="AC1013" s="36"/>
      <c r="AD1013" s="36"/>
    </row>
    <row r="1014" spans="25:30" x14ac:dyDescent="0.25">
      <c r="Y1014" s="36"/>
      <c r="Z1014" s="36"/>
      <c r="AA1014" s="36"/>
      <c r="AB1014" s="36"/>
      <c r="AC1014" s="36"/>
      <c r="AD1014" s="36"/>
    </row>
    <row r="1015" spans="25:30" x14ac:dyDescent="0.25">
      <c r="Y1015" s="36"/>
      <c r="Z1015" s="36"/>
      <c r="AA1015" s="36"/>
      <c r="AB1015" s="36"/>
      <c r="AC1015" s="36"/>
      <c r="AD1015" s="36"/>
    </row>
    <row r="1016" spans="25:30" x14ac:dyDescent="0.25">
      <c r="Y1016" s="36"/>
      <c r="Z1016" s="36"/>
      <c r="AA1016" s="36"/>
      <c r="AB1016" s="36"/>
      <c r="AC1016" s="36"/>
      <c r="AD1016" s="36"/>
    </row>
    <row r="1017" spans="25:30" x14ac:dyDescent="0.25">
      <c r="Y1017" s="36"/>
      <c r="Z1017" s="36"/>
      <c r="AA1017" s="36"/>
      <c r="AB1017" s="36"/>
      <c r="AC1017" s="36"/>
      <c r="AD1017" s="36"/>
    </row>
    <row r="1018" spans="25:30" x14ac:dyDescent="0.25">
      <c r="Y1018" s="36"/>
      <c r="Z1018" s="36"/>
      <c r="AA1018" s="36"/>
      <c r="AB1018" s="36"/>
      <c r="AC1018" s="36"/>
      <c r="AD1018" s="36"/>
    </row>
    <row r="1019" spans="25:30" x14ac:dyDescent="0.25">
      <c r="Y1019" s="36"/>
      <c r="Z1019" s="36"/>
      <c r="AA1019" s="36"/>
      <c r="AB1019" s="36"/>
      <c r="AC1019" s="36"/>
      <c r="AD1019" s="36"/>
    </row>
    <row r="1020" spans="25:30" x14ac:dyDescent="0.25">
      <c r="Y1020" s="36"/>
      <c r="Z1020" s="36"/>
      <c r="AA1020" s="36"/>
      <c r="AB1020" s="36"/>
      <c r="AC1020" s="36"/>
      <c r="AD1020" s="36"/>
    </row>
    <row r="1021" spans="25:30" x14ac:dyDescent="0.25">
      <c r="Y1021" s="36"/>
      <c r="Z1021" s="36"/>
      <c r="AA1021" s="36"/>
      <c r="AB1021" s="36"/>
      <c r="AC1021" s="36"/>
      <c r="AD1021" s="36"/>
    </row>
    <row r="1022" spans="25:30" x14ac:dyDescent="0.25">
      <c r="Y1022" s="36"/>
      <c r="Z1022" s="36"/>
      <c r="AA1022" s="36"/>
      <c r="AB1022" s="36"/>
      <c r="AC1022" s="36"/>
      <c r="AD1022" s="36"/>
    </row>
    <row r="1023" spans="25:30" x14ac:dyDescent="0.25">
      <c r="Y1023" s="36"/>
      <c r="Z1023" s="36"/>
      <c r="AA1023" s="36"/>
      <c r="AB1023" s="36"/>
      <c r="AC1023" s="36"/>
      <c r="AD1023" s="36"/>
    </row>
    <row r="1024" spans="25:30" x14ac:dyDescent="0.25">
      <c r="Y1024" s="36"/>
      <c r="Z1024" s="36"/>
      <c r="AA1024" s="36"/>
      <c r="AB1024" s="36"/>
      <c r="AC1024" s="36"/>
      <c r="AD1024" s="36"/>
    </row>
    <row r="1025" spans="25:30" x14ac:dyDescent="0.25">
      <c r="Y1025" s="36"/>
      <c r="Z1025" s="36"/>
      <c r="AA1025" s="36"/>
      <c r="AB1025" s="36"/>
      <c r="AC1025" s="36"/>
      <c r="AD1025" s="36"/>
    </row>
    <row r="1026" spans="25:30" x14ac:dyDescent="0.25">
      <c r="Y1026" s="36"/>
      <c r="Z1026" s="36"/>
      <c r="AA1026" s="36"/>
      <c r="AB1026" s="36"/>
      <c r="AC1026" s="36"/>
      <c r="AD1026" s="36"/>
    </row>
    <row r="1027" spans="25:30" x14ac:dyDescent="0.25">
      <c r="Y1027" s="36"/>
      <c r="Z1027" s="36"/>
      <c r="AA1027" s="36"/>
      <c r="AB1027" s="36"/>
      <c r="AC1027" s="36"/>
      <c r="AD1027" s="36"/>
    </row>
    <row r="1028" spans="25:30" x14ac:dyDescent="0.25">
      <c r="Y1028" s="36"/>
      <c r="Z1028" s="36"/>
      <c r="AA1028" s="36"/>
      <c r="AB1028" s="36"/>
      <c r="AC1028" s="36"/>
      <c r="AD1028" s="36"/>
    </row>
    <row r="1029" spans="25:30" x14ac:dyDescent="0.25">
      <c r="Y1029" s="36"/>
      <c r="Z1029" s="36"/>
      <c r="AA1029" s="36"/>
      <c r="AB1029" s="36"/>
      <c r="AC1029" s="36"/>
      <c r="AD1029" s="36"/>
    </row>
    <row r="1030" spans="25:30" x14ac:dyDescent="0.25">
      <c r="Y1030" s="36"/>
      <c r="Z1030" s="36"/>
      <c r="AA1030" s="36"/>
      <c r="AB1030" s="36"/>
      <c r="AC1030" s="36"/>
      <c r="AD1030" s="36"/>
    </row>
    <row r="1031" spans="25:30" x14ac:dyDescent="0.25">
      <c r="Y1031" s="36"/>
      <c r="Z1031" s="36"/>
      <c r="AA1031" s="36"/>
      <c r="AB1031" s="36"/>
      <c r="AC1031" s="36"/>
      <c r="AD1031" s="36"/>
    </row>
    <row r="1032" spans="25:30" x14ac:dyDescent="0.25">
      <c r="Y1032" s="36"/>
      <c r="Z1032" s="36"/>
      <c r="AA1032" s="36"/>
      <c r="AB1032" s="36"/>
      <c r="AC1032" s="36"/>
      <c r="AD1032" s="36"/>
    </row>
    <row r="1033" spans="25:30" x14ac:dyDescent="0.25">
      <c r="Y1033" s="36"/>
      <c r="Z1033" s="36"/>
      <c r="AA1033" s="36"/>
      <c r="AB1033" s="36"/>
      <c r="AC1033" s="36"/>
      <c r="AD1033" s="36"/>
    </row>
    <row r="1034" spans="25:30" x14ac:dyDescent="0.25">
      <c r="Y1034" s="36"/>
      <c r="Z1034" s="36"/>
      <c r="AA1034" s="36"/>
      <c r="AB1034" s="36"/>
      <c r="AC1034" s="36"/>
      <c r="AD1034" s="36"/>
    </row>
    <row r="1035" spans="25:30" x14ac:dyDescent="0.25">
      <c r="Y1035" s="36"/>
      <c r="Z1035" s="36"/>
      <c r="AA1035" s="36"/>
      <c r="AB1035" s="36"/>
      <c r="AC1035" s="36"/>
      <c r="AD1035" s="36"/>
    </row>
    <row r="1036" spans="25:30" x14ac:dyDescent="0.25">
      <c r="Y1036" s="36"/>
      <c r="Z1036" s="36"/>
      <c r="AA1036" s="36"/>
      <c r="AB1036" s="36"/>
      <c r="AC1036" s="36"/>
      <c r="AD1036" s="36"/>
    </row>
    <row r="1037" spans="25:30" x14ac:dyDescent="0.25">
      <c r="Y1037" s="36"/>
      <c r="Z1037" s="36"/>
      <c r="AA1037" s="36"/>
      <c r="AB1037" s="36"/>
      <c r="AC1037" s="36"/>
      <c r="AD1037" s="36"/>
    </row>
    <row r="1038" spans="25:30" x14ac:dyDescent="0.25">
      <c r="Y1038" s="36"/>
      <c r="Z1038" s="36"/>
      <c r="AA1038" s="36"/>
      <c r="AB1038" s="36"/>
      <c r="AC1038" s="36"/>
      <c r="AD1038" s="36"/>
    </row>
    <row r="1039" spans="25:30" x14ac:dyDescent="0.25">
      <c r="Y1039" s="36"/>
      <c r="Z1039" s="36"/>
      <c r="AA1039" s="36"/>
      <c r="AB1039" s="36"/>
      <c r="AC1039" s="36"/>
      <c r="AD1039" s="36"/>
    </row>
    <row r="1040" spans="25:30" x14ac:dyDescent="0.25">
      <c r="Y1040" s="36"/>
      <c r="Z1040" s="36"/>
      <c r="AA1040" s="36"/>
      <c r="AB1040" s="36"/>
      <c r="AC1040" s="36"/>
      <c r="AD1040" s="36"/>
    </row>
    <row r="1041" spans="25:30" x14ac:dyDescent="0.25">
      <c r="Y1041" s="36"/>
      <c r="Z1041" s="36"/>
      <c r="AA1041" s="36"/>
      <c r="AB1041" s="36"/>
      <c r="AC1041" s="36"/>
      <c r="AD1041" s="36"/>
    </row>
    <row r="1042" spans="25:30" x14ac:dyDescent="0.25">
      <c r="Y1042" s="36"/>
      <c r="Z1042" s="36"/>
      <c r="AA1042" s="36"/>
      <c r="AB1042" s="36"/>
      <c r="AC1042" s="36"/>
      <c r="AD1042" s="36"/>
    </row>
    <row r="1043" spans="25:30" x14ac:dyDescent="0.25">
      <c r="Y1043" s="36"/>
      <c r="Z1043" s="36"/>
      <c r="AA1043" s="36"/>
      <c r="AB1043" s="36"/>
      <c r="AC1043" s="36"/>
      <c r="AD1043" s="36"/>
    </row>
    <row r="1044" spans="25:30" x14ac:dyDescent="0.25">
      <c r="Y1044" s="36"/>
      <c r="Z1044" s="36"/>
      <c r="AA1044" s="36"/>
      <c r="AB1044" s="36"/>
      <c r="AC1044" s="36"/>
      <c r="AD1044" s="36"/>
    </row>
    <row r="1045" spans="25:30" x14ac:dyDescent="0.25">
      <c r="Y1045" s="36"/>
      <c r="Z1045" s="36"/>
      <c r="AA1045" s="36"/>
      <c r="AB1045" s="36"/>
      <c r="AC1045" s="36"/>
      <c r="AD1045" s="36"/>
    </row>
    <row r="1046" spans="25:30" x14ac:dyDescent="0.25">
      <c r="Y1046" s="36"/>
      <c r="Z1046" s="36"/>
      <c r="AA1046" s="36"/>
      <c r="AB1046" s="36"/>
      <c r="AC1046" s="36"/>
      <c r="AD1046" s="36"/>
    </row>
    <row r="1047" spans="25:30" x14ac:dyDescent="0.25">
      <c r="Y1047" s="36"/>
      <c r="Z1047" s="36"/>
      <c r="AA1047" s="36"/>
      <c r="AB1047" s="36"/>
      <c r="AC1047" s="36"/>
      <c r="AD1047" s="36"/>
    </row>
    <row r="1048" spans="25:30" x14ac:dyDescent="0.25">
      <c r="Y1048" s="36"/>
      <c r="Z1048" s="36"/>
      <c r="AA1048" s="36"/>
      <c r="AB1048" s="36"/>
      <c r="AC1048" s="36"/>
      <c r="AD1048" s="36"/>
    </row>
    <row r="1049" spans="25:30" x14ac:dyDescent="0.25">
      <c r="Y1049" s="36"/>
      <c r="Z1049" s="36"/>
      <c r="AA1049" s="36"/>
      <c r="AB1049" s="36"/>
      <c r="AC1049" s="36"/>
      <c r="AD1049" s="36"/>
    </row>
    <row r="1050" spans="25:30" x14ac:dyDescent="0.25">
      <c r="Y1050" s="36"/>
      <c r="Z1050" s="36"/>
      <c r="AA1050" s="36"/>
      <c r="AB1050" s="36"/>
      <c r="AC1050" s="36"/>
      <c r="AD1050" s="36"/>
    </row>
    <row r="1051" spans="25:30" x14ac:dyDescent="0.25">
      <c r="Y1051" s="36"/>
      <c r="Z1051" s="36"/>
      <c r="AA1051" s="36"/>
      <c r="AB1051" s="36"/>
      <c r="AC1051" s="36"/>
      <c r="AD1051" s="36"/>
    </row>
    <row r="1052" spans="25:30" x14ac:dyDescent="0.25">
      <c r="Y1052" s="36"/>
      <c r="Z1052" s="36"/>
      <c r="AA1052" s="36"/>
      <c r="AB1052" s="36"/>
      <c r="AC1052" s="36"/>
      <c r="AD1052" s="36"/>
    </row>
    <row r="1053" spans="25:30" x14ac:dyDescent="0.25">
      <c r="Y1053" s="36"/>
      <c r="Z1053" s="36"/>
      <c r="AA1053" s="36"/>
      <c r="AB1053" s="36"/>
      <c r="AC1053" s="36"/>
      <c r="AD1053" s="36"/>
    </row>
    <row r="1054" spans="25:30" x14ac:dyDescent="0.25">
      <c r="Y1054" s="36"/>
      <c r="Z1054" s="36"/>
      <c r="AA1054" s="36"/>
      <c r="AB1054" s="36"/>
      <c r="AC1054" s="36"/>
      <c r="AD1054" s="36"/>
    </row>
    <row r="1055" spans="25:30" x14ac:dyDescent="0.25">
      <c r="Y1055" s="36"/>
      <c r="Z1055" s="36"/>
      <c r="AA1055" s="36"/>
      <c r="AB1055" s="36"/>
      <c r="AC1055" s="36"/>
      <c r="AD1055" s="36"/>
    </row>
    <row r="1056" spans="25:30" x14ac:dyDescent="0.25">
      <c r="Y1056" s="36"/>
      <c r="Z1056" s="36"/>
      <c r="AA1056" s="36"/>
      <c r="AB1056" s="36"/>
      <c r="AC1056" s="36"/>
      <c r="AD1056" s="36"/>
    </row>
    <row r="1057" spans="25:30" x14ac:dyDescent="0.25">
      <c r="Y1057" s="36"/>
      <c r="Z1057" s="36"/>
      <c r="AA1057" s="36"/>
      <c r="AB1057" s="36"/>
      <c r="AC1057" s="36"/>
      <c r="AD1057" s="36"/>
    </row>
    <row r="1058" spans="25:30" x14ac:dyDescent="0.25">
      <c r="Y1058" s="36"/>
      <c r="Z1058" s="36"/>
      <c r="AA1058" s="36"/>
      <c r="AB1058" s="36"/>
      <c r="AC1058" s="36"/>
      <c r="AD1058" s="36"/>
    </row>
    <row r="1059" spans="25:30" x14ac:dyDescent="0.25">
      <c r="Y1059" s="36"/>
      <c r="Z1059" s="36"/>
      <c r="AA1059" s="36"/>
      <c r="AB1059" s="36"/>
      <c r="AC1059" s="36"/>
      <c r="AD1059" s="36"/>
    </row>
    <row r="1060" spans="25:30" x14ac:dyDescent="0.25">
      <c r="Y1060" s="36"/>
      <c r="Z1060" s="36"/>
      <c r="AA1060" s="36"/>
      <c r="AB1060" s="36"/>
      <c r="AC1060" s="36"/>
      <c r="AD1060" s="36"/>
    </row>
    <row r="1061" spans="25:30" x14ac:dyDescent="0.25">
      <c r="Y1061" s="36"/>
      <c r="Z1061" s="36"/>
      <c r="AA1061" s="36"/>
      <c r="AB1061" s="36"/>
      <c r="AC1061" s="36"/>
      <c r="AD1061" s="36"/>
    </row>
    <row r="1062" spans="25:30" x14ac:dyDescent="0.25">
      <c r="Y1062" s="36"/>
      <c r="Z1062" s="36"/>
      <c r="AA1062" s="36"/>
      <c r="AB1062" s="36"/>
      <c r="AC1062" s="36"/>
      <c r="AD1062" s="36"/>
    </row>
    <row r="1063" spans="25:30" x14ac:dyDescent="0.25">
      <c r="Y1063" s="36"/>
      <c r="Z1063" s="36"/>
      <c r="AA1063" s="36"/>
      <c r="AB1063" s="36"/>
      <c r="AC1063" s="36"/>
      <c r="AD1063" s="36"/>
    </row>
    <row r="1064" spans="25:30" x14ac:dyDescent="0.25">
      <c r="Y1064" s="36"/>
      <c r="Z1064" s="36"/>
      <c r="AA1064" s="36"/>
      <c r="AB1064" s="36"/>
      <c r="AC1064" s="36"/>
      <c r="AD1064" s="36"/>
    </row>
    <row r="1065" spans="25:30" x14ac:dyDescent="0.25">
      <c r="Y1065" s="36"/>
      <c r="Z1065" s="36"/>
      <c r="AA1065" s="36"/>
      <c r="AB1065" s="36"/>
      <c r="AC1065" s="36"/>
      <c r="AD1065" s="36"/>
    </row>
    <row r="1066" spans="25:30" x14ac:dyDescent="0.25">
      <c r="Y1066" s="36"/>
      <c r="Z1066" s="36"/>
      <c r="AA1066" s="36"/>
      <c r="AB1066" s="36"/>
      <c r="AC1066" s="36"/>
      <c r="AD1066" s="36"/>
    </row>
    <row r="1067" spans="25:30" x14ac:dyDescent="0.25">
      <c r="Y1067" s="36"/>
      <c r="Z1067" s="36"/>
      <c r="AA1067" s="36"/>
      <c r="AB1067" s="36"/>
      <c r="AC1067" s="36"/>
      <c r="AD1067" s="36"/>
    </row>
    <row r="1068" spans="25:30" x14ac:dyDescent="0.25">
      <c r="Y1068" s="36"/>
      <c r="Z1068" s="36"/>
      <c r="AA1068" s="36"/>
      <c r="AB1068" s="36"/>
      <c r="AC1068" s="36"/>
      <c r="AD1068" s="36"/>
    </row>
    <row r="1069" spans="25:30" x14ac:dyDescent="0.25">
      <c r="Y1069" s="36"/>
      <c r="Z1069" s="36"/>
      <c r="AA1069" s="36"/>
      <c r="AB1069" s="36"/>
      <c r="AC1069" s="36"/>
      <c r="AD1069" s="36"/>
    </row>
    <row r="1070" spans="25:30" x14ac:dyDescent="0.25">
      <c r="Y1070" s="36"/>
      <c r="Z1070" s="36"/>
      <c r="AA1070" s="36"/>
      <c r="AB1070" s="36"/>
      <c r="AC1070" s="36"/>
      <c r="AD1070" s="36"/>
    </row>
    <row r="1071" spans="25:30" x14ac:dyDescent="0.25">
      <c r="Y1071" s="36"/>
      <c r="Z1071" s="36"/>
      <c r="AA1071" s="36"/>
      <c r="AB1071" s="36"/>
      <c r="AC1071" s="36"/>
      <c r="AD1071" s="36"/>
    </row>
    <row r="1072" spans="25:30" x14ac:dyDescent="0.25">
      <c r="Y1072" s="36"/>
      <c r="Z1072" s="36"/>
      <c r="AA1072" s="36"/>
      <c r="AB1072" s="36"/>
      <c r="AC1072" s="36"/>
      <c r="AD1072" s="36"/>
    </row>
    <row r="1073" spans="25:30" x14ac:dyDescent="0.25">
      <c r="Y1073" s="36"/>
      <c r="Z1073" s="36"/>
      <c r="AA1073" s="36"/>
      <c r="AB1073" s="36"/>
      <c r="AC1073" s="36"/>
      <c r="AD1073" s="36"/>
    </row>
    <row r="1074" spans="25:30" x14ac:dyDescent="0.25">
      <c r="Y1074" s="36"/>
      <c r="Z1074" s="36"/>
      <c r="AA1074" s="36"/>
      <c r="AB1074" s="36"/>
      <c r="AC1074" s="36"/>
      <c r="AD1074" s="36"/>
    </row>
    <row r="1075" spans="25:30" x14ac:dyDescent="0.25">
      <c r="Y1075" s="36"/>
      <c r="Z1075" s="36"/>
      <c r="AA1075" s="36"/>
      <c r="AB1075" s="36"/>
      <c r="AC1075" s="36"/>
      <c r="AD1075" s="36"/>
    </row>
    <row r="1076" spans="25:30" x14ac:dyDescent="0.25">
      <c r="Y1076" s="36"/>
      <c r="Z1076" s="36"/>
      <c r="AA1076" s="36"/>
      <c r="AB1076" s="36"/>
      <c r="AC1076" s="36"/>
      <c r="AD1076" s="36"/>
    </row>
    <row r="1077" spans="25:30" x14ac:dyDescent="0.25">
      <c r="Y1077" s="36"/>
      <c r="Z1077" s="36"/>
      <c r="AA1077" s="36"/>
      <c r="AB1077" s="36"/>
      <c r="AC1077" s="36"/>
      <c r="AD1077" s="36"/>
    </row>
    <row r="1078" spans="25:30" x14ac:dyDescent="0.25">
      <c r="Y1078" s="36"/>
      <c r="Z1078" s="36"/>
      <c r="AA1078" s="36"/>
      <c r="AB1078" s="36"/>
      <c r="AC1078" s="36"/>
      <c r="AD1078" s="36"/>
    </row>
    <row r="1079" spans="25:30" x14ac:dyDescent="0.25">
      <c r="Y1079" s="36"/>
      <c r="Z1079" s="36"/>
      <c r="AA1079" s="36"/>
      <c r="AB1079" s="36"/>
      <c r="AC1079" s="36"/>
      <c r="AD1079" s="36"/>
    </row>
    <row r="1080" spans="25:30" x14ac:dyDescent="0.25">
      <c r="Y1080" s="36"/>
      <c r="Z1080" s="36"/>
      <c r="AA1080" s="36"/>
      <c r="AB1080" s="36"/>
      <c r="AC1080" s="36"/>
      <c r="AD1080" s="36"/>
    </row>
    <row r="1081" spans="25:30" x14ac:dyDescent="0.25">
      <c r="Y1081" s="36"/>
      <c r="Z1081" s="36"/>
      <c r="AA1081" s="36"/>
      <c r="AB1081" s="36"/>
      <c r="AC1081" s="36"/>
      <c r="AD1081" s="36"/>
    </row>
    <row r="1082" spans="25:30" x14ac:dyDescent="0.25">
      <c r="Y1082" s="36"/>
      <c r="Z1082" s="36"/>
      <c r="AA1082" s="36"/>
      <c r="AB1082" s="36"/>
      <c r="AC1082" s="36"/>
      <c r="AD1082" s="36"/>
    </row>
    <row r="1083" spans="25:30" x14ac:dyDescent="0.25">
      <c r="Y1083" s="36"/>
      <c r="Z1083" s="36"/>
      <c r="AA1083" s="36"/>
      <c r="AB1083" s="36"/>
      <c r="AC1083" s="36"/>
      <c r="AD1083" s="36"/>
    </row>
    <row r="1084" spans="25:30" x14ac:dyDescent="0.25">
      <c r="Y1084" s="36"/>
      <c r="Z1084" s="36"/>
      <c r="AA1084" s="36"/>
      <c r="AB1084" s="36"/>
      <c r="AC1084" s="36"/>
      <c r="AD1084" s="36"/>
    </row>
    <row r="1085" spans="25:30" x14ac:dyDescent="0.25">
      <c r="Y1085" s="36"/>
      <c r="Z1085" s="36"/>
      <c r="AA1085" s="36"/>
      <c r="AB1085" s="36"/>
      <c r="AC1085" s="36"/>
      <c r="AD1085" s="36"/>
    </row>
    <row r="1086" spans="25:30" x14ac:dyDescent="0.25">
      <c r="Y1086" s="36"/>
      <c r="Z1086" s="36"/>
      <c r="AA1086" s="36"/>
      <c r="AB1086" s="36"/>
      <c r="AC1086" s="36"/>
      <c r="AD1086" s="36"/>
    </row>
    <row r="1087" spans="25:30" x14ac:dyDescent="0.25">
      <c r="Y1087" s="36"/>
      <c r="Z1087" s="36"/>
      <c r="AA1087" s="36"/>
      <c r="AB1087" s="36"/>
      <c r="AC1087" s="36"/>
      <c r="AD1087" s="36"/>
    </row>
    <row r="1088" spans="25:30" x14ac:dyDescent="0.25">
      <c r="Y1088" s="36"/>
      <c r="Z1088" s="36"/>
      <c r="AA1088" s="36"/>
      <c r="AB1088" s="36"/>
      <c r="AC1088" s="36"/>
      <c r="AD1088" s="36"/>
    </row>
    <row r="1089" spans="25:30" x14ac:dyDescent="0.25">
      <c r="Y1089" s="36"/>
      <c r="Z1089" s="36"/>
      <c r="AA1089" s="36"/>
      <c r="AB1089" s="36"/>
      <c r="AC1089" s="36"/>
      <c r="AD1089" s="36"/>
    </row>
    <row r="1090" spans="25:30" x14ac:dyDescent="0.25">
      <c r="Y1090" s="36"/>
      <c r="Z1090" s="36"/>
      <c r="AA1090" s="36"/>
      <c r="AB1090" s="36"/>
      <c r="AC1090" s="36"/>
      <c r="AD1090" s="36"/>
    </row>
    <row r="1091" spans="25:30" x14ac:dyDescent="0.25">
      <c r="Y1091" s="36"/>
      <c r="Z1091" s="36"/>
      <c r="AA1091" s="36"/>
      <c r="AB1091" s="36"/>
      <c r="AC1091" s="36"/>
      <c r="AD1091" s="36"/>
    </row>
    <row r="1092" spans="25:30" x14ac:dyDescent="0.25">
      <c r="Y1092" s="36"/>
      <c r="Z1092" s="36"/>
      <c r="AA1092" s="36"/>
      <c r="AB1092" s="36"/>
      <c r="AC1092" s="36"/>
      <c r="AD1092" s="36"/>
    </row>
    <row r="1093" spans="25:30" x14ac:dyDescent="0.25">
      <c r="Y1093" s="36"/>
      <c r="Z1093" s="36"/>
      <c r="AA1093" s="36"/>
      <c r="AB1093" s="36"/>
      <c r="AC1093" s="36"/>
      <c r="AD1093" s="36"/>
    </row>
    <row r="1094" spans="25:30" x14ac:dyDescent="0.25">
      <c r="Y1094" s="36"/>
      <c r="Z1094" s="36"/>
      <c r="AA1094" s="36"/>
      <c r="AB1094" s="36"/>
      <c r="AC1094" s="36"/>
      <c r="AD1094" s="36"/>
    </row>
    <row r="1095" spans="25:30" x14ac:dyDescent="0.25">
      <c r="Y1095" s="36"/>
      <c r="Z1095" s="36"/>
      <c r="AA1095" s="36"/>
      <c r="AB1095" s="36"/>
      <c r="AC1095" s="36"/>
      <c r="AD1095" s="36"/>
    </row>
    <row r="1096" spans="25:30" x14ac:dyDescent="0.25">
      <c r="Y1096" s="36"/>
      <c r="Z1096" s="36"/>
      <c r="AA1096" s="36"/>
      <c r="AB1096" s="36"/>
      <c r="AC1096" s="36"/>
      <c r="AD1096" s="36"/>
    </row>
    <row r="1097" spans="25:30" x14ac:dyDescent="0.25">
      <c r="Y1097" s="36"/>
      <c r="Z1097" s="36"/>
      <c r="AA1097" s="36"/>
      <c r="AB1097" s="36"/>
      <c r="AC1097" s="36"/>
      <c r="AD1097" s="36"/>
    </row>
    <row r="1098" spans="25:30" x14ac:dyDescent="0.25">
      <c r="Y1098" s="36"/>
      <c r="Z1098" s="36"/>
      <c r="AA1098" s="36"/>
      <c r="AB1098" s="36"/>
      <c r="AC1098" s="36"/>
      <c r="AD1098" s="36"/>
    </row>
    <row r="1099" spans="25:30" x14ac:dyDescent="0.25">
      <c r="Y1099" s="36"/>
      <c r="Z1099" s="36"/>
      <c r="AA1099" s="36"/>
      <c r="AB1099" s="36"/>
      <c r="AC1099" s="36"/>
      <c r="AD1099" s="36"/>
    </row>
    <row r="1100" spans="25:30" x14ac:dyDescent="0.25">
      <c r="Y1100" s="36"/>
      <c r="Z1100" s="36"/>
      <c r="AA1100" s="36"/>
      <c r="AB1100" s="36"/>
      <c r="AC1100" s="36"/>
      <c r="AD1100" s="36"/>
    </row>
    <row r="1101" spans="25:30" x14ac:dyDescent="0.25">
      <c r="Y1101" s="36"/>
      <c r="Z1101" s="36"/>
      <c r="AA1101" s="36"/>
      <c r="AB1101" s="36"/>
      <c r="AC1101" s="36"/>
      <c r="AD1101" s="36"/>
    </row>
    <row r="1102" spans="25:30" x14ac:dyDescent="0.25">
      <c r="Y1102" s="36"/>
      <c r="Z1102" s="36"/>
      <c r="AA1102" s="36"/>
      <c r="AB1102" s="36"/>
      <c r="AC1102" s="36"/>
      <c r="AD1102" s="36"/>
    </row>
    <row r="1103" spans="25:30" x14ac:dyDescent="0.25">
      <c r="Y1103" s="36"/>
      <c r="Z1103" s="36"/>
      <c r="AA1103" s="36"/>
      <c r="AB1103" s="36"/>
      <c r="AC1103" s="36"/>
      <c r="AD1103" s="36"/>
    </row>
    <row r="1104" spans="25:30" x14ac:dyDescent="0.25">
      <c r="Y1104" s="36"/>
      <c r="Z1104" s="36"/>
      <c r="AA1104" s="36"/>
      <c r="AB1104" s="36"/>
      <c r="AC1104" s="36"/>
      <c r="AD1104" s="36"/>
    </row>
    <row r="1105" spans="25:30" x14ac:dyDescent="0.25">
      <c r="Y1105" s="36"/>
      <c r="Z1105" s="36"/>
      <c r="AA1105" s="36"/>
      <c r="AB1105" s="36"/>
      <c r="AC1105" s="36"/>
      <c r="AD1105" s="36"/>
    </row>
    <row r="1106" spans="25:30" x14ac:dyDescent="0.25">
      <c r="Y1106" s="36"/>
      <c r="Z1106" s="36"/>
      <c r="AA1106" s="36"/>
      <c r="AB1106" s="36"/>
      <c r="AC1106" s="36"/>
      <c r="AD1106" s="36"/>
    </row>
    <row r="1107" spans="25:30" x14ac:dyDescent="0.25">
      <c r="Y1107" s="36"/>
      <c r="Z1107" s="36"/>
      <c r="AA1107" s="36"/>
      <c r="AB1107" s="36"/>
      <c r="AC1107" s="36"/>
      <c r="AD1107" s="36"/>
    </row>
    <row r="1108" spans="25:30" x14ac:dyDescent="0.25">
      <c r="Y1108" s="36"/>
      <c r="Z1108" s="36"/>
      <c r="AA1108" s="36"/>
      <c r="AB1108" s="36"/>
      <c r="AC1108" s="36"/>
      <c r="AD1108" s="36"/>
    </row>
    <row r="1109" spans="25:30" x14ac:dyDescent="0.25">
      <c r="Y1109" s="36"/>
      <c r="Z1109" s="36"/>
      <c r="AA1109" s="36"/>
      <c r="AB1109" s="36"/>
      <c r="AC1109" s="36"/>
      <c r="AD1109" s="36"/>
    </row>
    <row r="1110" spans="25:30" x14ac:dyDescent="0.25">
      <c r="Y1110" s="36"/>
      <c r="Z1110" s="36"/>
      <c r="AA1110" s="36"/>
      <c r="AB1110" s="36"/>
      <c r="AC1110" s="36"/>
      <c r="AD1110" s="36"/>
    </row>
    <row r="1111" spans="25:30" x14ac:dyDescent="0.25">
      <c r="Y1111" s="36"/>
      <c r="Z1111" s="36"/>
      <c r="AA1111" s="36"/>
      <c r="AB1111" s="36"/>
      <c r="AC1111" s="36"/>
      <c r="AD1111" s="36"/>
    </row>
    <row r="1112" spans="25:30" x14ac:dyDescent="0.25">
      <c r="Y1112" s="36"/>
      <c r="Z1112" s="36"/>
      <c r="AA1112" s="36"/>
      <c r="AB1112" s="36"/>
      <c r="AC1112" s="36"/>
      <c r="AD1112" s="36"/>
    </row>
    <row r="1113" spans="25:30" x14ac:dyDescent="0.25">
      <c r="Y1113" s="36"/>
      <c r="Z1113" s="36"/>
      <c r="AA1113" s="36"/>
      <c r="AB1113" s="36"/>
      <c r="AC1113" s="36"/>
      <c r="AD1113" s="36"/>
    </row>
    <row r="1114" spans="25:30" x14ac:dyDescent="0.25">
      <c r="Y1114" s="36"/>
      <c r="Z1114" s="36"/>
      <c r="AA1114" s="36"/>
      <c r="AB1114" s="36"/>
      <c r="AC1114" s="36"/>
      <c r="AD1114" s="36"/>
    </row>
    <row r="1115" spans="25:30" x14ac:dyDescent="0.25">
      <c r="Y1115" s="36"/>
      <c r="Z1115" s="36"/>
      <c r="AA1115" s="36"/>
      <c r="AB1115" s="36"/>
      <c r="AC1115" s="36"/>
      <c r="AD1115" s="36"/>
    </row>
    <row r="1116" spans="25:30" x14ac:dyDescent="0.25">
      <c r="Y1116" s="36"/>
      <c r="Z1116" s="36"/>
      <c r="AA1116" s="36"/>
      <c r="AB1116" s="36"/>
      <c r="AC1116" s="36"/>
      <c r="AD1116" s="36"/>
    </row>
    <row r="1117" spans="25:30" x14ac:dyDescent="0.25">
      <c r="Y1117" s="36"/>
      <c r="Z1117" s="36"/>
      <c r="AA1117" s="36"/>
      <c r="AB1117" s="36"/>
      <c r="AC1117" s="36"/>
      <c r="AD1117" s="36"/>
    </row>
    <row r="1118" spans="25:30" x14ac:dyDescent="0.25">
      <c r="Y1118" s="36"/>
      <c r="Z1118" s="36"/>
      <c r="AA1118" s="36"/>
      <c r="AB1118" s="36"/>
      <c r="AC1118" s="36"/>
      <c r="AD1118" s="36"/>
    </row>
    <row r="1119" spans="25:30" x14ac:dyDescent="0.25">
      <c r="Y1119" s="36"/>
      <c r="Z1119" s="36"/>
      <c r="AA1119" s="36"/>
      <c r="AB1119" s="36"/>
      <c r="AC1119" s="36"/>
      <c r="AD1119" s="36"/>
    </row>
    <row r="1120" spans="25:30" x14ac:dyDescent="0.25">
      <c r="Y1120" s="36"/>
      <c r="Z1120" s="36"/>
      <c r="AA1120" s="36"/>
      <c r="AB1120" s="36"/>
      <c r="AC1120" s="36"/>
      <c r="AD1120" s="36"/>
    </row>
    <row r="1121" spans="25:30" x14ac:dyDescent="0.25">
      <c r="Y1121" s="36"/>
      <c r="Z1121" s="36"/>
      <c r="AA1121" s="36"/>
      <c r="AB1121" s="36"/>
      <c r="AC1121" s="36"/>
      <c r="AD1121" s="36"/>
    </row>
    <row r="1122" spans="25:30" x14ac:dyDescent="0.25">
      <c r="Y1122" s="36"/>
      <c r="Z1122" s="36"/>
      <c r="AA1122" s="36"/>
      <c r="AB1122" s="36"/>
      <c r="AC1122" s="36"/>
      <c r="AD1122" s="36"/>
    </row>
    <row r="1123" spans="25:30" x14ac:dyDescent="0.25">
      <c r="Y1123" s="36"/>
      <c r="Z1123" s="36"/>
      <c r="AA1123" s="36"/>
      <c r="AB1123" s="36"/>
      <c r="AC1123" s="36"/>
      <c r="AD1123" s="36"/>
    </row>
    <row r="1124" spans="25:30" x14ac:dyDescent="0.25">
      <c r="Y1124" s="36"/>
      <c r="Z1124" s="36"/>
      <c r="AA1124" s="36"/>
      <c r="AB1124" s="36"/>
      <c r="AC1124" s="36"/>
      <c r="AD1124" s="36"/>
    </row>
    <row r="1125" spans="25:30" x14ac:dyDescent="0.25">
      <c r="Y1125" s="36"/>
      <c r="Z1125" s="36"/>
      <c r="AA1125" s="36"/>
      <c r="AB1125" s="36"/>
      <c r="AC1125" s="36"/>
      <c r="AD1125" s="36"/>
    </row>
    <row r="1126" spans="25:30" x14ac:dyDescent="0.25">
      <c r="Y1126" s="36"/>
      <c r="Z1126" s="36"/>
      <c r="AA1126" s="36"/>
      <c r="AB1126" s="36"/>
      <c r="AC1126" s="36"/>
      <c r="AD1126" s="36"/>
    </row>
    <row r="1127" spans="25:30" x14ac:dyDescent="0.25">
      <c r="Y1127" s="36"/>
      <c r="Z1127" s="36"/>
      <c r="AA1127" s="36"/>
      <c r="AB1127" s="36"/>
      <c r="AC1127" s="36"/>
      <c r="AD1127" s="36"/>
    </row>
    <row r="1128" spans="25:30" x14ac:dyDescent="0.25">
      <c r="Y1128" s="36"/>
      <c r="Z1128" s="36"/>
      <c r="AA1128" s="36"/>
      <c r="AB1128" s="36"/>
      <c r="AC1128" s="36"/>
      <c r="AD1128" s="36"/>
    </row>
    <row r="1129" spans="25:30" x14ac:dyDescent="0.25">
      <c r="Y1129" s="36"/>
      <c r="Z1129" s="36"/>
      <c r="AA1129" s="36"/>
      <c r="AB1129" s="36"/>
      <c r="AC1129" s="36"/>
      <c r="AD1129" s="36"/>
    </row>
    <row r="1130" spans="25:30" x14ac:dyDescent="0.25">
      <c r="Y1130" s="36"/>
      <c r="Z1130" s="36"/>
      <c r="AA1130" s="36"/>
      <c r="AB1130" s="36"/>
      <c r="AC1130" s="36"/>
      <c r="AD1130" s="36"/>
    </row>
    <row r="1131" spans="25:30" x14ac:dyDescent="0.25">
      <c r="Y1131" s="36"/>
      <c r="Z1131" s="36"/>
      <c r="AA1131" s="36"/>
      <c r="AB1131" s="36"/>
      <c r="AC1131" s="36"/>
      <c r="AD1131" s="36"/>
    </row>
    <row r="1132" spans="25:30" x14ac:dyDescent="0.25">
      <c r="Y1132" s="36"/>
      <c r="Z1132" s="36"/>
      <c r="AA1132" s="36"/>
      <c r="AB1132" s="36"/>
      <c r="AC1132" s="36"/>
      <c r="AD1132" s="36"/>
    </row>
    <row r="1133" spans="25:30" x14ac:dyDescent="0.25">
      <c r="Y1133" s="36"/>
      <c r="Z1133" s="36"/>
      <c r="AA1133" s="36"/>
      <c r="AB1133" s="36"/>
      <c r="AC1133" s="36"/>
      <c r="AD1133" s="36"/>
    </row>
    <row r="1134" spans="25:30" x14ac:dyDescent="0.25">
      <c r="Y1134" s="36"/>
      <c r="Z1134" s="36"/>
      <c r="AA1134" s="36"/>
      <c r="AB1134" s="36"/>
      <c r="AC1134" s="36"/>
      <c r="AD1134" s="36"/>
    </row>
    <row r="1135" spans="25:30" x14ac:dyDescent="0.25">
      <c r="Y1135" s="36"/>
      <c r="Z1135" s="36"/>
      <c r="AA1135" s="36"/>
      <c r="AB1135" s="36"/>
      <c r="AC1135" s="36"/>
      <c r="AD1135" s="36"/>
    </row>
    <row r="1136" spans="25:30" x14ac:dyDescent="0.25">
      <c r="Y1136" s="36"/>
      <c r="Z1136" s="36"/>
      <c r="AA1136" s="36"/>
      <c r="AB1136" s="36"/>
      <c r="AC1136" s="36"/>
      <c r="AD1136" s="36"/>
    </row>
    <row r="1137" spans="25:30" x14ac:dyDescent="0.25">
      <c r="Y1137" s="36"/>
      <c r="Z1137" s="36"/>
      <c r="AA1137" s="36"/>
      <c r="AB1137" s="36"/>
      <c r="AC1137" s="36"/>
      <c r="AD1137" s="36"/>
    </row>
    <row r="1138" spans="25:30" x14ac:dyDescent="0.25">
      <c r="Y1138" s="36"/>
      <c r="Z1138" s="36"/>
      <c r="AA1138" s="36"/>
      <c r="AB1138" s="36"/>
      <c r="AC1138" s="36"/>
      <c r="AD1138" s="36"/>
    </row>
    <row r="1139" spans="25:30" x14ac:dyDescent="0.25">
      <c r="Y1139" s="36"/>
      <c r="Z1139" s="36"/>
      <c r="AA1139" s="36"/>
      <c r="AB1139" s="36"/>
      <c r="AC1139" s="36"/>
      <c r="AD1139" s="36"/>
    </row>
    <row r="1140" spans="25:30" x14ac:dyDescent="0.25">
      <c r="Y1140" s="36"/>
      <c r="Z1140" s="36"/>
      <c r="AA1140" s="36"/>
      <c r="AB1140" s="36"/>
      <c r="AC1140" s="36"/>
      <c r="AD1140" s="36"/>
    </row>
    <row r="1141" spans="25:30" x14ac:dyDescent="0.25">
      <c r="Y1141" s="36"/>
      <c r="Z1141" s="36"/>
      <c r="AA1141" s="36"/>
      <c r="AB1141" s="36"/>
      <c r="AC1141" s="36"/>
      <c r="AD1141" s="36"/>
    </row>
    <row r="1142" spans="25:30" x14ac:dyDescent="0.25">
      <c r="Y1142" s="36"/>
      <c r="Z1142" s="36"/>
      <c r="AA1142" s="36"/>
      <c r="AB1142" s="36"/>
      <c r="AC1142" s="36"/>
      <c r="AD1142" s="36"/>
    </row>
    <row r="1143" spans="25:30" x14ac:dyDescent="0.25">
      <c r="Y1143" s="36"/>
      <c r="Z1143" s="36"/>
      <c r="AA1143" s="36"/>
      <c r="AB1143" s="36"/>
      <c r="AC1143" s="36"/>
      <c r="AD1143" s="36"/>
    </row>
    <row r="1144" spans="25:30" x14ac:dyDescent="0.25">
      <c r="Y1144" s="36"/>
      <c r="Z1144" s="36"/>
      <c r="AA1144" s="36"/>
      <c r="AB1144" s="36"/>
      <c r="AC1144" s="36"/>
      <c r="AD1144" s="36"/>
    </row>
    <row r="1145" spans="25:30" x14ac:dyDescent="0.25">
      <c r="Y1145" s="36"/>
      <c r="Z1145" s="36"/>
      <c r="AA1145" s="36"/>
      <c r="AB1145" s="36"/>
      <c r="AC1145" s="36"/>
      <c r="AD1145" s="36"/>
    </row>
    <row r="1146" spans="25:30" x14ac:dyDescent="0.25">
      <c r="Y1146" s="36"/>
      <c r="Z1146" s="36"/>
      <c r="AA1146" s="36"/>
      <c r="AB1146" s="36"/>
      <c r="AC1146" s="36"/>
      <c r="AD1146" s="36"/>
    </row>
    <row r="1147" spans="25:30" x14ac:dyDescent="0.25">
      <c r="Y1147" s="36"/>
      <c r="Z1147" s="36"/>
      <c r="AA1147" s="36"/>
      <c r="AB1147" s="36"/>
      <c r="AC1147" s="36"/>
      <c r="AD1147" s="36"/>
    </row>
    <row r="1148" spans="25:30" x14ac:dyDescent="0.25">
      <c r="Y1148" s="36"/>
      <c r="Z1148" s="36"/>
      <c r="AA1148" s="36"/>
      <c r="AB1148" s="36"/>
      <c r="AC1148" s="36"/>
      <c r="AD1148" s="36"/>
    </row>
    <row r="1149" spans="25:30" x14ac:dyDescent="0.25">
      <c r="Y1149" s="36"/>
      <c r="Z1149" s="36"/>
      <c r="AA1149" s="36"/>
      <c r="AB1149" s="36"/>
      <c r="AC1149" s="36"/>
      <c r="AD1149" s="36"/>
    </row>
    <row r="1150" spans="25:30" x14ac:dyDescent="0.25">
      <c r="Y1150" s="36"/>
      <c r="Z1150" s="36"/>
      <c r="AA1150" s="36"/>
      <c r="AB1150" s="36"/>
      <c r="AC1150" s="36"/>
      <c r="AD1150" s="36"/>
    </row>
    <row r="1151" spans="25:30" x14ac:dyDescent="0.25">
      <c r="Y1151" s="36"/>
      <c r="Z1151" s="36"/>
      <c r="AA1151" s="36"/>
      <c r="AB1151" s="36"/>
      <c r="AC1151" s="36"/>
      <c r="AD1151" s="36"/>
    </row>
    <row r="1152" spans="25:30" x14ac:dyDescent="0.25">
      <c r="Y1152" s="36"/>
      <c r="Z1152" s="36"/>
      <c r="AA1152" s="36"/>
      <c r="AB1152" s="36"/>
      <c r="AC1152" s="36"/>
      <c r="AD1152" s="36"/>
    </row>
    <row r="1153" spans="25:30" x14ac:dyDescent="0.25">
      <c r="Y1153" s="36"/>
      <c r="Z1153" s="36"/>
      <c r="AA1153" s="36"/>
      <c r="AB1153" s="36"/>
      <c r="AC1153" s="36"/>
      <c r="AD1153" s="36"/>
    </row>
    <row r="1154" spans="25:30" x14ac:dyDescent="0.25">
      <c r="Y1154" s="36"/>
      <c r="Z1154" s="36"/>
      <c r="AA1154" s="36"/>
      <c r="AB1154" s="36"/>
      <c r="AC1154" s="36"/>
      <c r="AD1154" s="36"/>
    </row>
    <row r="1155" spans="25:30" x14ac:dyDescent="0.25">
      <c r="Y1155" s="36"/>
      <c r="Z1155" s="36"/>
      <c r="AA1155" s="36"/>
      <c r="AB1155" s="36"/>
      <c r="AC1155" s="36"/>
      <c r="AD1155" s="36"/>
    </row>
    <row r="1156" spans="25:30" x14ac:dyDescent="0.25">
      <c r="Y1156" s="36"/>
      <c r="Z1156" s="36"/>
      <c r="AA1156" s="36"/>
      <c r="AB1156" s="36"/>
      <c r="AC1156" s="36"/>
      <c r="AD1156" s="36"/>
    </row>
    <row r="1157" spans="25:30" x14ac:dyDescent="0.25">
      <c r="Y1157" s="36"/>
      <c r="Z1157" s="36"/>
      <c r="AA1157" s="36"/>
      <c r="AB1157" s="36"/>
      <c r="AC1157" s="36"/>
      <c r="AD1157" s="36"/>
    </row>
    <row r="1158" spans="25:30" x14ac:dyDescent="0.25">
      <c r="Y1158" s="36"/>
      <c r="Z1158" s="36"/>
      <c r="AA1158" s="36"/>
      <c r="AB1158" s="36"/>
      <c r="AC1158" s="36"/>
      <c r="AD1158" s="36"/>
    </row>
    <row r="1159" spans="25:30" x14ac:dyDescent="0.25">
      <c r="Y1159" s="36"/>
      <c r="Z1159" s="36"/>
      <c r="AA1159" s="36"/>
      <c r="AB1159" s="36"/>
      <c r="AC1159" s="36"/>
      <c r="AD1159" s="36"/>
    </row>
    <row r="1160" spans="25:30" x14ac:dyDescent="0.25">
      <c r="Y1160" s="36"/>
      <c r="Z1160" s="36"/>
      <c r="AA1160" s="36"/>
      <c r="AB1160" s="36"/>
      <c r="AC1160" s="36"/>
      <c r="AD1160" s="36"/>
    </row>
    <row r="1161" spans="25:30" x14ac:dyDescent="0.25">
      <c r="Y1161" s="36"/>
      <c r="Z1161" s="36"/>
      <c r="AA1161" s="36"/>
      <c r="AB1161" s="36"/>
      <c r="AC1161" s="36"/>
      <c r="AD1161" s="36"/>
    </row>
    <row r="1162" spans="25:30" x14ac:dyDescent="0.25">
      <c r="Y1162" s="36"/>
      <c r="Z1162" s="36"/>
      <c r="AA1162" s="36"/>
      <c r="AB1162" s="36"/>
      <c r="AC1162" s="36"/>
      <c r="AD1162" s="36"/>
    </row>
    <row r="1163" spans="25:30" x14ac:dyDescent="0.25">
      <c r="Y1163" s="36"/>
      <c r="Z1163" s="36"/>
      <c r="AA1163" s="36"/>
      <c r="AB1163" s="36"/>
      <c r="AC1163" s="36"/>
      <c r="AD1163" s="36"/>
    </row>
    <row r="1164" spans="25:30" x14ac:dyDescent="0.25">
      <c r="Y1164" s="36"/>
      <c r="Z1164" s="36"/>
      <c r="AA1164" s="36"/>
      <c r="AB1164" s="36"/>
      <c r="AC1164" s="36"/>
      <c r="AD1164" s="36"/>
    </row>
    <row r="1165" spans="25:30" x14ac:dyDescent="0.25">
      <c r="Y1165" s="36"/>
      <c r="Z1165" s="36"/>
      <c r="AA1165" s="36"/>
      <c r="AB1165" s="36"/>
      <c r="AC1165" s="36"/>
      <c r="AD1165" s="36"/>
    </row>
    <row r="1166" spans="25:30" x14ac:dyDescent="0.25">
      <c r="Y1166" s="36"/>
      <c r="Z1166" s="36"/>
      <c r="AA1166" s="36"/>
      <c r="AB1166" s="36"/>
      <c r="AC1166" s="36"/>
      <c r="AD1166" s="36"/>
    </row>
    <row r="1167" spans="25:30" x14ac:dyDescent="0.25">
      <c r="Y1167" s="36"/>
      <c r="Z1167" s="36"/>
      <c r="AA1167" s="36"/>
      <c r="AB1167" s="36"/>
      <c r="AC1167" s="36"/>
      <c r="AD1167" s="36"/>
    </row>
    <row r="1168" spans="25:30" x14ac:dyDescent="0.25">
      <c r="Y1168" s="36"/>
      <c r="Z1168" s="36"/>
      <c r="AA1168" s="36"/>
      <c r="AB1168" s="36"/>
      <c r="AC1168" s="36"/>
      <c r="AD1168" s="36"/>
    </row>
    <row r="1169" spans="25:30" x14ac:dyDescent="0.25">
      <c r="Y1169" s="36"/>
      <c r="Z1169" s="36"/>
      <c r="AA1169" s="36"/>
      <c r="AB1169" s="36"/>
      <c r="AC1169" s="36"/>
      <c r="AD1169" s="36"/>
    </row>
    <row r="1170" spans="25:30" x14ac:dyDescent="0.25">
      <c r="Y1170" s="36"/>
      <c r="Z1170" s="36"/>
      <c r="AA1170" s="36"/>
      <c r="AB1170" s="36"/>
      <c r="AC1170" s="36"/>
      <c r="AD1170" s="36"/>
    </row>
    <row r="1171" spans="25:30" x14ac:dyDescent="0.25">
      <c r="Y1171" s="36"/>
      <c r="Z1171" s="36"/>
      <c r="AA1171" s="36"/>
      <c r="AB1171" s="36"/>
      <c r="AC1171" s="36"/>
      <c r="AD1171" s="36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98"/>
  <sheetViews>
    <sheetView workbookViewId="0">
      <selection sqref="A1:IV65536"/>
    </sheetView>
  </sheetViews>
  <sheetFormatPr defaultColWidth="38.5546875" defaultRowHeight="13.2" x14ac:dyDescent="0.25"/>
  <cols>
    <col min="1" max="1" width="20.88671875" style="1" customWidth="1"/>
    <col min="2" max="2" width="12.6640625" style="1" customWidth="1"/>
    <col min="3" max="3" width="18.6640625" style="1" customWidth="1"/>
    <col min="4" max="4" width="6.6640625" style="2" customWidth="1"/>
    <col min="5" max="5" width="6.6640625" style="1" customWidth="1"/>
    <col min="6" max="6" width="10.6640625" style="2" customWidth="1"/>
    <col min="7" max="7" width="14.6640625" style="2" customWidth="1"/>
    <col min="8" max="8" width="12.6640625" style="3" customWidth="1"/>
    <col min="9" max="9" width="8.6640625" style="4" customWidth="1"/>
    <col min="10" max="10" width="8.6640625" style="39" customWidth="1"/>
    <col min="11" max="11" width="8.6640625" style="4" customWidth="1"/>
    <col min="12" max="12" width="8.6640625" style="5" customWidth="1"/>
    <col min="13" max="13" width="12.6640625" style="6" customWidth="1"/>
    <col min="14" max="14" width="12.6640625" style="7" customWidth="1"/>
    <col min="15" max="15" width="21.88671875" style="8" customWidth="1"/>
    <col min="16" max="16" width="17.33203125" style="8" customWidth="1"/>
    <col min="17" max="17" width="21.88671875" style="9" customWidth="1"/>
    <col min="18" max="18" width="7.109375" style="10" customWidth="1"/>
    <col min="19" max="19" width="12.6640625" style="11" customWidth="1"/>
    <col min="20" max="20" width="27.5546875" style="11" customWidth="1"/>
    <col min="21" max="50" width="18.6640625" style="11" customWidth="1"/>
    <col min="51" max="51" width="12.5546875" style="11" customWidth="1"/>
    <col min="52" max="77" width="18.6640625" style="11" customWidth="1"/>
    <col min="78" max="79" width="12.5546875" style="11" customWidth="1"/>
    <col min="80" max="99" width="38.5546875" style="11" customWidth="1"/>
    <col min="100" max="16384" width="38.5546875" style="10"/>
  </cols>
  <sheetData>
    <row r="1" spans="1:99" ht="13.8" thickBot="1" x14ac:dyDescent="0.3">
      <c r="J1" s="4"/>
    </row>
    <row r="2" spans="1:99" ht="13.8" thickBot="1" x14ac:dyDescent="0.3">
      <c r="J2" s="43"/>
      <c r="K2" s="44"/>
      <c r="L2" s="12" t="s">
        <v>0</v>
      </c>
      <c r="M2" s="13">
        <f>SUM(M5:M65536)</f>
        <v>0</v>
      </c>
      <c r="N2" s="13">
        <f>SUM(N5:N65536)</f>
        <v>0</v>
      </c>
      <c r="O2" s="14">
        <f>SUM(M2:N2)</f>
        <v>0</v>
      </c>
    </row>
    <row r="3" spans="1:99" x14ac:dyDescent="0.25">
      <c r="A3" s="15"/>
      <c r="B3" s="15"/>
      <c r="C3" s="15"/>
      <c r="D3" s="15" t="s">
        <v>1</v>
      </c>
      <c r="E3" s="15" t="s">
        <v>2</v>
      </c>
      <c r="F3" s="15"/>
      <c r="G3" s="15" t="s">
        <v>3</v>
      </c>
      <c r="H3" s="15" t="s">
        <v>4</v>
      </c>
      <c r="I3" s="16" t="s">
        <v>5</v>
      </c>
      <c r="J3" s="42" t="s">
        <v>39</v>
      </c>
      <c r="K3" s="42"/>
      <c r="L3" s="17" t="s">
        <v>6</v>
      </c>
      <c r="M3" s="18" t="s">
        <v>6</v>
      </c>
      <c r="N3" s="18" t="s">
        <v>7</v>
      </c>
      <c r="O3" s="19"/>
      <c r="P3" s="20"/>
      <c r="Q3" s="21"/>
    </row>
    <row r="4" spans="1:99" s="28" customFormat="1" ht="12.75" customHeight="1" x14ac:dyDescent="0.25">
      <c r="A4" s="22" t="s">
        <v>8</v>
      </c>
      <c r="B4" s="22" t="s">
        <v>9</v>
      </c>
      <c r="C4" s="22" t="s">
        <v>10</v>
      </c>
      <c r="D4" s="22" t="s">
        <v>11</v>
      </c>
      <c r="E4" s="22" t="s">
        <v>12</v>
      </c>
      <c r="F4" s="22" t="s">
        <v>13</v>
      </c>
      <c r="G4" s="22" t="s">
        <v>14</v>
      </c>
      <c r="H4" s="22" t="s">
        <v>15</v>
      </c>
      <c r="I4" s="23" t="s">
        <v>17</v>
      </c>
      <c r="J4" s="23" t="s">
        <v>40</v>
      </c>
      <c r="K4" s="23"/>
      <c r="L4" s="24" t="s">
        <v>18</v>
      </c>
      <c r="M4" s="25" t="s">
        <v>19</v>
      </c>
      <c r="N4" s="25" t="s">
        <v>19</v>
      </c>
      <c r="O4" s="19"/>
      <c r="P4" s="26"/>
      <c r="Q4" s="27"/>
      <c r="S4" s="29"/>
      <c r="T4" s="29"/>
      <c r="U4" s="29"/>
      <c r="V4" s="29"/>
      <c r="W4" s="30"/>
      <c r="X4" s="30"/>
      <c r="Y4" s="30"/>
      <c r="Z4" s="31"/>
      <c r="AA4" s="32"/>
      <c r="AB4" s="32"/>
      <c r="AC4" s="33"/>
      <c r="AD4" s="31"/>
      <c r="AE4" s="31"/>
      <c r="AF4" s="31"/>
      <c r="AG4" s="31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</row>
    <row r="5" spans="1:99" x14ac:dyDescent="0.25">
      <c r="A5" s="35" t="s">
        <v>20</v>
      </c>
      <c r="B5" s="35" t="s">
        <v>21</v>
      </c>
      <c r="C5" s="35" t="s">
        <v>22</v>
      </c>
      <c r="D5" s="2" t="s">
        <v>23</v>
      </c>
      <c r="E5" s="35" t="s">
        <v>24</v>
      </c>
      <c r="F5" s="2">
        <v>36557</v>
      </c>
      <c r="G5" s="2">
        <v>36552</v>
      </c>
      <c r="H5" s="3">
        <v>300000</v>
      </c>
      <c r="I5" s="4">
        <v>2.3800001000000002</v>
      </c>
      <c r="J5" s="45">
        <v>0.99778950199084449</v>
      </c>
      <c r="L5" s="5">
        <v>0.55000000000000004</v>
      </c>
      <c r="M5" s="6">
        <v>25419.3845</v>
      </c>
      <c r="N5" s="7">
        <v>0</v>
      </c>
      <c r="S5" s="36"/>
      <c r="T5" s="36"/>
      <c r="U5" s="36"/>
      <c r="V5" s="36"/>
      <c r="W5" s="37"/>
      <c r="X5" s="37"/>
      <c r="Y5" s="37"/>
      <c r="Z5" s="38"/>
      <c r="AA5" s="39"/>
      <c r="AB5" s="39"/>
      <c r="AC5" s="40"/>
      <c r="AD5" s="38"/>
      <c r="AE5" s="38"/>
      <c r="AF5" s="38"/>
      <c r="AG5" s="38"/>
    </row>
    <row r="6" spans="1:99" x14ac:dyDescent="0.25">
      <c r="A6" s="35" t="s">
        <v>20</v>
      </c>
      <c r="B6" s="35" t="s">
        <v>21</v>
      </c>
      <c r="C6" s="35" t="s">
        <v>22</v>
      </c>
      <c r="D6" s="2" t="s">
        <v>23</v>
      </c>
      <c r="E6" s="35" t="s">
        <v>24</v>
      </c>
      <c r="F6" s="2">
        <v>36586</v>
      </c>
      <c r="G6" s="2">
        <v>36581</v>
      </c>
      <c r="H6" s="3">
        <v>300000</v>
      </c>
      <c r="I6" s="4">
        <v>2.3800001000000002</v>
      </c>
      <c r="J6" s="45">
        <v>0.993075526745679</v>
      </c>
      <c r="L6" s="5">
        <v>0.47</v>
      </c>
      <c r="M6" s="6">
        <v>47516.553899999999</v>
      </c>
      <c r="N6" s="7">
        <v>0</v>
      </c>
      <c r="S6" s="36"/>
      <c r="T6" s="36"/>
      <c r="U6" s="36"/>
      <c r="V6" s="36"/>
      <c r="W6" s="37"/>
      <c r="X6" s="37"/>
      <c r="Y6" s="37"/>
      <c r="Z6" s="38"/>
      <c r="AA6" s="39"/>
      <c r="AB6" s="39"/>
      <c r="AC6" s="40"/>
      <c r="AD6" s="38"/>
      <c r="AE6" s="38"/>
      <c r="AF6" s="38"/>
      <c r="AG6" s="38"/>
    </row>
    <row r="7" spans="1:99" x14ac:dyDescent="0.25">
      <c r="A7" s="35" t="s">
        <v>20</v>
      </c>
      <c r="B7" s="35" t="s">
        <v>21</v>
      </c>
      <c r="C7" s="35" t="s">
        <v>22</v>
      </c>
      <c r="D7" s="2" t="s">
        <v>23</v>
      </c>
      <c r="E7" s="35" t="s">
        <v>24</v>
      </c>
      <c r="F7" s="2">
        <v>36617</v>
      </c>
      <c r="G7" s="2">
        <v>36614</v>
      </c>
      <c r="H7" s="3">
        <v>300000</v>
      </c>
      <c r="I7" s="4">
        <v>2.3800001000000002</v>
      </c>
      <c r="J7" s="45">
        <v>0.987899090872838</v>
      </c>
      <c r="L7" s="5">
        <v>0.39</v>
      </c>
      <c r="M7" s="6">
        <v>55588.607799999998</v>
      </c>
      <c r="N7" s="7">
        <v>0</v>
      </c>
    </row>
    <row r="8" spans="1:99" x14ac:dyDescent="0.25">
      <c r="A8" s="35"/>
      <c r="B8" s="35"/>
      <c r="C8" s="35"/>
      <c r="E8" s="35"/>
      <c r="J8" s="45"/>
    </row>
    <row r="9" spans="1:99" x14ac:dyDescent="0.25">
      <c r="A9" s="35" t="s">
        <v>20</v>
      </c>
      <c r="B9" s="35" t="s">
        <v>25</v>
      </c>
      <c r="C9" s="35" t="s">
        <v>22</v>
      </c>
      <c r="D9" s="2" t="s">
        <v>26</v>
      </c>
      <c r="E9" s="35" t="s">
        <v>24</v>
      </c>
      <c r="F9" s="2">
        <v>36557</v>
      </c>
      <c r="G9" s="2">
        <v>36552</v>
      </c>
      <c r="H9" s="3">
        <v>-300000</v>
      </c>
      <c r="I9" s="4">
        <v>2.1500001000000002</v>
      </c>
      <c r="J9" s="45">
        <v>0.99778950199084449</v>
      </c>
      <c r="L9" s="5">
        <v>0.55000000000000004</v>
      </c>
      <c r="M9" s="6">
        <v>-3258.4879000000001</v>
      </c>
      <c r="N9" s="7">
        <v>0</v>
      </c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</row>
    <row r="10" spans="1:99" x14ac:dyDescent="0.25">
      <c r="A10" s="35" t="s">
        <v>20</v>
      </c>
      <c r="B10" s="35" t="s">
        <v>25</v>
      </c>
      <c r="C10" s="35" t="s">
        <v>22</v>
      </c>
      <c r="D10" s="2" t="s">
        <v>26</v>
      </c>
      <c r="E10" s="35" t="s">
        <v>24</v>
      </c>
      <c r="F10" s="2">
        <v>36586</v>
      </c>
      <c r="G10" s="2">
        <v>36581</v>
      </c>
      <c r="H10" s="3">
        <v>-300000</v>
      </c>
      <c r="I10" s="4">
        <v>2.1500001000000002</v>
      </c>
      <c r="J10" s="45">
        <v>0.993075526745679</v>
      </c>
      <c r="L10" s="5">
        <v>0.47</v>
      </c>
      <c r="M10" s="6">
        <v>-13497.548199999999</v>
      </c>
      <c r="N10" s="7">
        <v>0</v>
      </c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</row>
    <row r="11" spans="1:99" x14ac:dyDescent="0.25">
      <c r="A11" s="35" t="s">
        <v>20</v>
      </c>
      <c r="B11" s="35" t="s">
        <v>25</v>
      </c>
      <c r="C11" s="35" t="s">
        <v>22</v>
      </c>
      <c r="D11" s="2" t="s">
        <v>26</v>
      </c>
      <c r="E11" s="35" t="s">
        <v>24</v>
      </c>
      <c r="F11" s="2">
        <v>36617</v>
      </c>
      <c r="G11" s="2">
        <v>36614</v>
      </c>
      <c r="H11" s="3">
        <v>-300000</v>
      </c>
      <c r="I11" s="4">
        <v>2.1500001000000002</v>
      </c>
      <c r="J11" s="45">
        <v>0.987899090872838</v>
      </c>
      <c r="L11" s="5">
        <v>0.39</v>
      </c>
      <c r="M11" s="6">
        <v>-16664.6368</v>
      </c>
      <c r="N11" s="7">
        <v>0</v>
      </c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</row>
    <row r="12" spans="1:99" x14ac:dyDescent="0.25">
      <c r="A12" s="35"/>
      <c r="B12" s="35"/>
      <c r="C12" s="35"/>
      <c r="E12" s="35"/>
      <c r="J12" s="45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</row>
    <row r="13" spans="1:99" x14ac:dyDescent="0.25">
      <c r="A13" s="35" t="s">
        <v>20</v>
      </c>
      <c r="B13" s="35" t="s">
        <v>27</v>
      </c>
      <c r="C13" s="35" t="s">
        <v>22</v>
      </c>
      <c r="D13" s="2" t="s">
        <v>23</v>
      </c>
      <c r="E13" s="35" t="s">
        <v>24</v>
      </c>
      <c r="F13" s="2">
        <v>36557</v>
      </c>
      <c r="G13" s="2">
        <v>36552</v>
      </c>
      <c r="H13" s="3">
        <v>-300000</v>
      </c>
      <c r="I13" s="4">
        <v>2.3800001000000002</v>
      </c>
      <c r="J13" s="45">
        <v>0.99778950199084449</v>
      </c>
      <c r="L13" s="5">
        <v>0.55000000000000004</v>
      </c>
      <c r="M13" s="6">
        <v>-25419.3845</v>
      </c>
      <c r="N13" s="7">
        <v>0</v>
      </c>
      <c r="T13" s="37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</row>
    <row r="14" spans="1:99" x14ac:dyDescent="0.25">
      <c r="A14" s="35" t="s">
        <v>20</v>
      </c>
      <c r="B14" s="35" t="s">
        <v>27</v>
      </c>
      <c r="C14" s="35" t="s">
        <v>22</v>
      </c>
      <c r="D14" s="2" t="s">
        <v>23</v>
      </c>
      <c r="E14" s="35" t="s">
        <v>24</v>
      </c>
      <c r="F14" s="2">
        <v>36586</v>
      </c>
      <c r="G14" s="2">
        <v>36581</v>
      </c>
      <c r="H14" s="3">
        <v>-300000</v>
      </c>
      <c r="I14" s="4">
        <v>2.3800001000000002</v>
      </c>
      <c r="J14" s="45">
        <v>0.993075526745679</v>
      </c>
      <c r="L14" s="5">
        <v>0.47</v>
      </c>
      <c r="M14" s="6">
        <v>-47516.553899999999</v>
      </c>
      <c r="N14" s="7">
        <v>0</v>
      </c>
      <c r="T14" s="37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</row>
    <row r="15" spans="1:99" x14ac:dyDescent="0.25">
      <c r="A15" s="35" t="s">
        <v>20</v>
      </c>
      <c r="B15" s="35" t="s">
        <v>27</v>
      </c>
      <c r="C15" s="35" t="s">
        <v>22</v>
      </c>
      <c r="D15" s="2" t="s">
        <v>23</v>
      </c>
      <c r="E15" s="35" t="s">
        <v>24</v>
      </c>
      <c r="F15" s="2">
        <v>36617</v>
      </c>
      <c r="G15" s="2">
        <v>36614</v>
      </c>
      <c r="H15" s="3">
        <v>-300000</v>
      </c>
      <c r="I15" s="4">
        <v>2.3800001000000002</v>
      </c>
      <c r="J15" s="45">
        <v>0.987899090872838</v>
      </c>
      <c r="L15" s="5">
        <v>0.39</v>
      </c>
      <c r="M15" s="6">
        <v>-55588.607799999998</v>
      </c>
      <c r="N15" s="7">
        <v>0</v>
      </c>
      <c r="T15" s="37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</row>
    <row r="16" spans="1:99" x14ac:dyDescent="0.25">
      <c r="A16" s="35"/>
      <c r="B16" s="35"/>
      <c r="C16" s="35"/>
      <c r="E16" s="35"/>
      <c r="J16" s="45"/>
      <c r="T16" s="37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</row>
    <row r="17" spans="1:79" x14ac:dyDescent="0.25">
      <c r="A17" s="35" t="s">
        <v>20</v>
      </c>
      <c r="B17" s="35" t="s">
        <v>28</v>
      </c>
      <c r="C17" s="35" t="s">
        <v>22</v>
      </c>
      <c r="D17" s="2" t="s">
        <v>26</v>
      </c>
      <c r="E17" s="35" t="s">
        <v>24</v>
      </c>
      <c r="F17" s="2">
        <v>36557</v>
      </c>
      <c r="G17" s="2">
        <v>36552</v>
      </c>
      <c r="H17" s="3">
        <v>300000</v>
      </c>
      <c r="I17" s="4">
        <v>2.1500001000000002</v>
      </c>
      <c r="J17" s="45">
        <v>0.99778950199084449</v>
      </c>
      <c r="L17" s="5">
        <v>0.55000000000000004</v>
      </c>
      <c r="M17" s="6">
        <v>3258.4879000000001</v>
      </c>
      <c r="N17" s="7">
        <v>0</v>
      </c>
      <c r="T17" s="37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</row>
    <row r="18" spans="1:79" x14ac:dyDescent="0.25">
      <c r="A18" s="35" t="s">
        <v>20</v>
      </c>
      <c r="B18" s="35" t="s">
        <v>28</v>
      </c>
      <c r="C18" s="35" t="s">
        <v>22</v>
      </c>
      <c r="D18" s="2" t="s">
        <v>26</v>
      </c>
      <c r="E18" s="35" t="s">
        <v>24</v>
      </c>
      <c r="F18" s="2">
        <v>36586</v>
      </c>
      <c r="G18" s="2">
        <v>36581</v>
      </c>
      <c r="H18" s="3">
        <v>300000</v>
      </c>
      <c r="I18" s="4">
        <v>2.1500001000000002</v>
      </c>
      <c r="J18" s="45">
        <v>0.993075526745679</v>
      </c>
      <c r="L18" s="5">
        <v>0.47</v>
      </c>
      <c r="M18" s="6">
        <v>13497.548199999999</v>
      </c>
      <c r="N18" s="7">
        <v>0</v>
      </c>
      <c r="T18" s="37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</row>
    <row r="19" spans="1:79" x14ac:dyDescent="0.25">
      <c r="A19" s="35" t="s">
        <v>20</v>
      </c>
      <c r="B19" s="35" t="s">
        <v>28</v>
      </c>
      <c r="C19" s="35" t="s">
        <v>22</v>
      </c>
      <c r="D19" s="2" t="s">
        <v>26</v>
      </c>
      <c r="E19" s="35" t="s">
        <v>24</v>
      </c>
      <c r="F19" s="2">
        <v>36617</v>
      </c>
      <c r="G19" s="2">
        <v>36614</v>
      </c>
      <c r="H19" s="3">
        <v>300000</v>
      </c>
      <c r="I19" s="4">
        <v>2.1500001000000002</v>
      </c>
      <c r="J19" s="45">
        <v>0.987899090872838</v>
      </c>
      <c r="L19" s="5">
        <v>0.39</v>
      </c>
      <c r="M19" s="6">
        <v>16664.6368</v>
      </c>
      <c r="N19" s="7">
        <v>0</v>
      </c>
      <c r="T19" s="37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</row>
    <row r="20" spans="1:79" x14ac:dyDescent="0.25">
      <c r="A20" s="35" t="s">
        <v>20</v>
      </c>
      <c r="B20" s="35" t="s">
        <v>29</v>
      </c>
      <c r="C20" s="35" t="s">
        <v>22</v>
      </c>
      <c r="D20" s="2" t="s">
        <v>26</v>
      </c>
      <c r="E20" s="35" t="s">
        <v>24</v>
      </c>
      <c r="F20" s="2">
        <v>36526</v>
      </c>
      <c r="G20" s="2">
        <v>36522</v>
      </c>
      <c r="H20" s="3">
        <v>0</v>
      </c>
      <c r="I20" s="4">
        <v>2</v>
      </c>
      <c r="J20" s="45"/>
      <c r="L20" s="5">
        <v>0.4</v>
      </c>
      <c r="M20" s="6">
        <v>0</v>
      </c>
      <c r="N20" s="7">
        <v>0</v>
      </c>
      <c r="T20" s="37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</row>
    <row r="21" spans="1:79" x14ac:dyDescent="0.25">
      <c r="A21" s="35" t="s">
        <v>20</v>
      </c>
      <c r="B21" s="35" t="s">
        <v>29</v>
      </c>
      <c r="C21" s="35" t="s">
        <v>22</v>
      </c>
      <c r="D21" s="2" t="s">
        <v>26</v>
      </c>
      <c r="E21" s="35" t="s">
        <v>24</v>
      </c>
      <c r="F21" s="2">
        <v>36557</v>
      </c>
      <c r="G21" s="2">
        <v>36552</v>
      </c>
      <c r="H21" s="3">
        <v>-150000</v>
      </c>
      <c r="I21" s="4">
        <v>2</v>
      </c>
      <c r="J21" s="45">
        <v>0.99778950199084449</v>
      </c>
      <c r="L21" s="5">
        <v>0.55000000000000004</v>
      </c>
      <c r="M21" s="6">
        <v>-213.292</v>
      </c>
      <c r="N21" s="7">
        <v>0</v>
      </c>
      <c r="T21" s="37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</row>
    <row r="22" spans="1:79" x14ac:dyDescent="0.25">
      <c r="A22" s="35" t="s">
        <v>20</v>
      </c>
      <c r="B22" s="35" t="s">
        <v>29</v>
      </c>
      <c r="C22" s="35" t="s">
        <v>22</v>
      </c>
      <c r="D22" s="2" t="s">
        <v>26</v>
      </c>
      <c r="E22" s="35" t="s">
        <v>24</v>
      </c>
      <c r="F22" s="2">
        <v>36586</v>
      </c>
      <c r="G22" s="2">
        <v>36581</v>
      </c>
      <c r="H22" s="3">
        <v>-150000</v>
      </c>
      <c r="I22" s="4">
        <v>2</v>
      </c>
      <c r="J22" s="45">
        <v>0.993075526745679</v>
      </c>
      <c r="L22" s="5">
        <v>0.47</v>
      </c>
      <c r="M22" s="6">
        <v>-2632.9101999999998</v>
      </c>
      <c r="N22" s="7">
        <v>0</v>
      </c>
      <c r="T22" s="37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</row>
    <row r="23" spans="1:79" x14ac:dyDescent="0.25">
      <c r="A23" s="35" t="s">
        <v>20</v>
      </c>
      <c r="B23" s="35" t="s">
        <v>29</v>
      </c>
      <c r="C23" s="35" t="s">
        <v>22</v>
      </c>
      <c r="D23" s="2" t="s">
        <v>26</v>
      </c>
      <c r="E23" s="35" t="s">
        <v>24</v>
      </c>
      <c r="F23" s="2">
        <v>36617</v>
      </c>
      <c r="G23" s="2">
        <v>36614</v>
      </c>
      <c r="H23" s="3">
        <v>-150000</v>
      </c>
      <c r="I23" s="4">
        <v>2</v>
      </c>
      <c r="J23" s="45">
        <v>0.987899090872838</v>
      </c>
      <c r="L23" s="5">
        <v>0.39</v>
      </c>
      <c r="M23" s="6">
        <v>-3706.8573999999999</v>
      </c>
      <c r="N23" s="7">
        <v>0</v>
      </c>
      <c r="T23" s="37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</row>
    <row r="24" spans="1:79" x14ac:dyDescent="0.25">
      <c r="A24" s="35"/>
      <c r="B24" s="35"/>
      <c r="C24" s="35"/>
      <c r="E24" s="35"/>
      <c r="J24" s="45"/>
      <c r="T24" s="37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</row>
    <row r="25" spans="1:79" x14ac:dyDescent="0.25">
      <c r="A25" s="35" t="s">
        <v>20</v>
      </c>
      <c r="B25" s="35" t="s">
        <v>30</v>
      </c>
      <c r="C25" s="35" t="s">
        <v>22</v>
      </c>
      <c r="D25" s="2" t="s">
        <v>23</v>
      </c>
      <c r="E25" s="35" t="s">
        <v>24</v>
      </c>
      <c r="F25" s="2">
        <v>36557</v>
      </c>
      <c r="G25" s="2">
        <v>36552</v>
      </c>
      <c r="H25" s="3">
        <v>150000</v>
      </c>
      <c r="I25" s="4">
        <v>2.2200000000000002</v>
      </c>
      <c r="J25" s="45">
        <v>0.99778950199084449</v>
      </c>
      <c r="L25" s="5">
        <v>0.55000000000000004</v>
      </c>
      <c r="M25" s="6">
        <v>28163.739300000001</v>
      </c>
      <c r="N25" s="7">
        <v>0</v>
      </c>
      <c r="T25" s="37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</row>
    <row r="26" spans="1:79" x14ac:dyDescent="0.25">
      <c r="A26" s="35" t="s">
        <v>20</v>
      </c>
      <c r="B26" s="35" t="s">
        <v>30</v>
      </c>
      <c r="C26" s="35" t="s">
        <v>22</v>
      </c>
      <c r="D26" s="2" t="s">
        <v>23</v>
      </c>
      <c r="E26" s="35" t="s">
        <v>24</v>
      </c>
      <c r="F26" s="2">
        <v>36586</v>
      </c>
      <c r="G26" s="2">
        <v>36581</v>
      </c>
      <c r="H26" s="3">
        <v>150000</v>
      </c>
      <c r="I26" s="4">
        <v>2.2200000000000002</v>
      </c>
      <c r="J26" s="45">
        <v>0.993075526745679</v>
      </c>
      <c r="L26" s="5">
        <v>0.47</v>
      </c>
      <c r="M26" s="6">
        <v>37827.468099999998</v>
      </c>
      <c r="N26" s="7">
        <v>0</v>
      </c>
      <c r="T26" s="37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</row>
    <row r="27" spans="1:79" x14ac:dyDescent="0.25">
      <c r="A27" s="35" t="s">
        <v>20</v>
      </c>
      <c r="B27" s="35" t="s">
        <v>30</v>
      </c>
      <c r="C27" s="35" t="s">
        <v>22</v>
      </c>
      <c r="D27" s="2" t="s">
        <v>23</v>
      </c>
      <c r="E27" s="35" t="s">
        <v>24</v>
      </c>
      <c r="F27" s="2">
        <v>36617</v>
      </c>
      <c r="G27" s="2">
        <v>36614</v>
      </c>
      <c r="H27" s="3">
        <v>150000</v>
      </c>
      <c r="I27" s="4">
        <v>2.2200000000000002</v>
      </c>
      <c r="J27" s="45">
        <v>0.987899090872838</v>
      </c>
      <c r="L27" s="5">
        <v>0.39</v>
      </c>
      <c r="M27" s="6">
        <v>41707.609600000003</v>
      </c>
      <c r="N27" s="7">
        <v>0</v>
      </c>
      <c r="T27" s="37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</row>
    <row r="28" spans="1:79" x14ac:dyDescent="0.25">
      <c r="A28" s="35" t="s">
        <v>20</v>
      </c>
      <c r="B28" s="35" t="s">
        <v>31</v>
      </c>
      <c r="C28" s="35" t="s">
        <v>22</v>
      </c>
      <c r="D28" s="2" t="s">
        <v>23</v>
      </c>
      <c r="E28" s="35" t="s">
        <v>24</v>
      </c>
      <c r="F28" s="2">
        <v>36557</v>
      </c>
      <c r="G28" s="2">
        <v>36552</v>
      </c>
      <c r="H28" s="3">
        <v>-150000</v>
      </c>
      <c r="I28" s="4">
        <v>2.2200000000000002</v>
      </c>
      <c r="J28" s="45">
        <v>0.99778950199084449</v>
      </c>
      <c r="L28" s="5">
        <v>0.55000000000000004</v>
      </c>
      <c r="M28" s="6">
        <v>-28163.739300000001</v>
      </c>
      <c r="N28" s="7">
        <v>0</v>
      </c>
      <c r="T28" s="37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</row>
    <row r="29" spans="1:79" x14ac:dyDescent="0.25">
      <c r="A29" s="35" t="s">
        <v>20</v>
      </c>
      <c r="B29" s="35" t="s">
        <v>31</v>
      </c>
      <c r="C29" s="35" t="s">
        <v>22</v>
      </c>
      <c r="D29" s="2" t="s">
        <v>23</v>
      </c>
      <c r="E29" s="35" t="s">
        <v>24</v>
      </c>
      <c r="F29" s="2">
        <v>36586</v>
      </c>
      <c r="G29" s="2">
        <v>36581</v>
      </c>
      <c r="H29" s="3">
        <v>-150000</v>
      </c>
      <c r="I29" s="4">
        <v>2.2200000000000002</v>
      </c>
      <c r="J29" s="45">
        <v>0.993075526745679</v>
      </c>
      <c r="L29" s="5">
        <v>0.47</v>
      </c>
      <c r="M29" s="6">
        <v>-37827.468099999998</v>
      </c>
      <c r="N29" s="7">
        <v>0</v>
      </c>
      <c r="T29" s="37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</row>
    <row r="30" spans="1:79" x14ac:dyDescent="0.25">
      <c r="A30" s="35" t="s">
        <v>20</v>
      </c>
      <c r="B30" s="35" t="s">
        <v>31</v>
      </c>
      <c r="C30" s="35" t="s">
        <v>22</v>
      </c>
      <c r="D30" s="2" t="s">
        <v>23</v>
      </c>
      <c r="E30" s="35" t="s">
        <v>24</v>
      </c>
      <c r="F30" s="2">
        <v>36617</v>
      </c>
      <c r="G30" s="2">
        <v>36614</v>
      </c>
      <c r="H30" s="3">
        <v>-150000</v>
      </c>
      <c r="I30" s="4">
        <v>2.2200000000000002</v>
      </c>
      <c r="J30" s="45">
        <v>0.987899090872838</v>
      </c>
      <c r="L30" s="5">
        <v>0.39</v>
      </c>
      <c r="M30" s="6">
        <v>-41707.609600000003</v>
      </c>
      <c r="N30" s="7">
        <v>0</v>
      </c>
      <c r="T30" s="37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</row>
    <row r="31" spans="1:79" x14ac:dyDescent="0.25">
      <c r="A31" s="35" t="s">
        <v>20</v>
      </c>
      <c r="B31" s="35" t="s">
        <v>32</v>
      </c>
      <c r="C31" s="35" t="s">
        <v>22</v>
      </c>
      <c r="D31" s="2" t="s">
        <v>23</v>
      </c>
      <c r="E31" s="35" t="s">
        <v>24</v>
      </c>
      <c r="F31" s="2">
        <v>36557</v>
      </c>
      <c r="G31" s="2">
        <v>36552</v>
      </c>
      <c r="H31" s="3">
        <v>150000</v>
      </c>
      <c r="I31" s="4">
        <v>2.3849999999999998</v>
      </c>
      <c r="J31" s="45">
        <v>0.99778950199084449</v>
      </c>
      <c r="L31" s="5">
        <v>0.55000000000000004</v>
      </c>
      <c r="M31" s="6">
        <v>12344.3812</v>
      </c>
      <c r="N31" s="7">
        <v>0</v>
      </c>
      <c r="T31" s="37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</row>
    <row r="32" spans="1:79" x14ac:dyDescent="0.25">
      <c r="A32" s="35" t="s">
        <v>20</v>
      </c>
      <c r="B32" s="35" t="s">
        <v>32</v>
      </c>
      <c r="C32" s="35" t="s">
        <v>22</v>
      </c>
      <c r="D32" s="2" t="s">
        <v>23</v>
      </c>
      <c r="E32" s="35" t="s">
        <v>24</v>
      </c>
      <c r="F32" s="2">
        <v>36586</v>
      </c>
      <c r="G32" s="2">
        <v>36581</v>
      </c>
      <c r="H32" s="3">
        <v>150000</v>
      </c>
      <c r="I32" s="4">
        <v>2.3849999999999998</v>
      </c>
      <c r="J32" s="45">
        <v>0.993075526745679</v>
      </c>
      <c r="L32" s="5">
        <v>0.47</v>
      </c>
      <c r="M32" s="6">
        <v>23388.202600000001</v>
      </c>
      <c r="N32" s="7">
        <v>0</v>
      </c>
      <c r="T32" s="37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</row>
    <row r="33" spans="1:79" x14ac:dyDescent="0.25">
      <c r="A33" s="35" t="s">
        <v>20</v>
      </c>
      <c r="B33" s="35" t="s">
        <v>32</v>
      </c>
      <c r="C33" s="35" t="s">
        <v>22</v>
      </c>
      <c r="D33" s="2" t="s">
        <v>23</v>
      </c>
      <c r="E33" s="35" t="s">
        <v>24</v>
      </c>
      <c r="F33" s="2">
        <v>36617</v>
      </c>
      <c r="G33" s="2">
        <v>36614</v>
      </c>
      <c r="H33" s="3">
        <v>150000</v>
      </c>
      <c r="I33" s="4">
        <v>2.3849999999999998</v>
      </c>
      <c r="J33" s="45">
        <v>0.987899090872838</v>
      </c>
      <c r="L33" s="5">
        <v>0.39</v>
      </c>
      <c r="M33" s="6">
        <v>27420.576400000002</v>
      </c>
      <c r="N33" s="7">
        <v>0</v>
      </c>
      <c r="T33" s="37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</row>
    <row r="34" spans="1:79" x14ac:dyDescent="0.25">
      <c r="A34" s="35"/>
      <c r="B34" s="35"/>
      <c r="C34" s="35"/>
      <c r="E34" s="35"/>
      <c r="J34" s="45"/>
      <c r="T34" s="37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</row>
    <row r="35" spans="1:79" x14ac:dyDescent="0.25">
      <c r="A35" s="35" t="s">
        <v>20</v>
      </c>
      <c r="B35" s="35" t="s">
        <v>33</v>
      </c>
      <c r="C35" s="35" t="s">
        <v>22</v>
      </c>
      <c r="D35" s="2" t="s">
        <v>26</v>
      </c>
      <c r="E35" s="35" t="s">
        <v>24</v>
      </c>
      <c r="F35" s="2">
        <v>36557</v>
      </c>
      <c r="G35" s="2">
        <v>36552</v>
      </c>
      <c r="H35" s="3">
        <v>150000</v>
      </c>
      <c r="I35" s="4">
        <v>2</v>
      </c>
      <c r="J35" s="45">
        <v>0.99778950199084449</v>
      </c>
      <c r="L35" s="5">
        <v>0.55000000000000004</v>
      </c>
      <c r="M35" s="6">
        <v>213.292</v>
      </c>
      <c r="N35" s="7">
        <v>0</v>
      </c>
      <c r="T35" s="37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</row>
    <row r="36" spans="1:79" x14ac:dyDescent="0.25">
      <c r="A36" s="35" t="s">
        <v>20</v>
      </c>
      <c r="B36" s="35" t="s">
        <v>33</v>
      </c>
      <c r="C36" s="35" t="s">
        <v>22</v>
      </c>
      <c r="D36" s="2" t="s">
        <v>26</v>
      </c>
      <c r="E36" s="35" t="s">
        <v>24</v>
      </c>
      <c r="F36" s="2">
        <v>36586</v>
      </c>
      <c r="G36" s="2">
        <v>36581</v>
      </c>
      <c r="H36" s="3">
        <v>150000</v>
      </c>
      <c r="I36" s="4">
        <v>2</v>
      </c>
      <c r="J36" s="45">
        <v>0.993075526745679</v>
      </c>
      <c r="L36" s="5">
        <v>0.47</v>
      </c>
      <c r="M36" s="6">
        <v>2632.9101999999998</v>
      </c>
      <c r="N36" s="7">
        <v>0</v>
      </c>
      <c r="T36" s="37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</row>
    <row r="37" spans="1:79" x14ac:dyDescent="0.25">
      <c r="A37" s="35" t="s">
        <v>20</v>
      </c>
      <c r="B37" s="35" t="s">
        <v>33</v>
      </c>
      <c r="C37" s="35" t="s">
        <v>22</v>
      </c>
      <c r="D37" s="2" t="s">
        <v>26</v>
      </c>
      <c r="E37" s="35" t="s">
        <v>24</v>
      </c>
      <c r="F37" s="2">
        <v>36617</v>
      </c>
      <c r="G37" s="2">
        <v>36614</v>
      </c>
      <c r="H37" s="3">
        <v>150000</v>
      </c>
      <c r="I37" s="4">
        <v>2</v>
      </c>
      <c r="J37" s="45">
        <v>0.987899090872838</v>
      </c>
      <c r="L37" s="5">
        <v>0.39</v>
      </c>
      <c r="M37" s="6">
        <v>3706.8573999999999</v>
      </c>
      <c r="N37" s="7">
        <v>0</v>
      </c>
      <c r="T37" s="37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</row>
    <row r="38" spans="1:79" x14ac:dyDescent="0.25">
      <c r="A38" s="35"/>
      <c r="B38" s="35"/>
      <c r="C38" s="35"/>
      <c r="E38" s="35"/>
      <c r="J38" s="45"/>
      <c r="T38" s="37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</row>
    <row r="39" spans="1:79" x14ac:dyDescent="0.25">
      <c r="A39" s="35" t="s">
        <v>20</v>
      </c>
      <c r="B39" s="35" t="s">
        <v>34</v>
      </c>
      <c r="C39" s="35" t="s">
        <v>22</v>
      </c>
      <c r="D39" s="2" t="s">
        <v>23</v>
      </c>
      <c r="E39" s="35" t="s">
        <v>24</v>
      </c>
      <c r="F39" s="2">
        <v>36557</v>
      </c>
      <c r="G39" s="2">
        <v>36552</v>
      </c>
      <c r="H39" s="3">
        <v>-150000</v>
      </c>
      <c r="I39" s="4">
        <v>2.3849999999999998</v>
      </c>
      <c r="J39" s="45">
        <v>0.99778950199084449</v>
      </c>
      <c r="L39" s="5">
        <v>0.55000000000000004</v>
      </c>
      <c r="M39" s="6">
        <v>-12344.3812</v>
      </c>
      <c r="N39" s="7">
        <v>0</v>
      </c>
      <c r="T39" s="37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</row>
    <row r="40" spans="1:79" x14ac:dyDescent="0.25">
      <c r="A40" s="35" t="s">
        <v>20</v>
      </c>
      <c r="B40" s="35" t="s">
        <v>34</v>
      </c>
      <c r="C40" s="35" t="s">
        <v>22</v>
      </c>
      <c r="D40" s="2" t="s">
        <v>23</v>
      </c>
      <c r="E40" s="35" t="s">
        <v>24</v>
      </c>
      <c r="F40" s="2">
        <v>36586</v>
      </c>
      <c r="G40" s="2">
        <v>36581</v>
      </c>
      <c r="H40" s="3">
        <v>-150000</v>
      </c>
      <c r="I40" s="4">
        <v>2.3849999999999998</v>
      </c>
      <c r="J40" s="45">
        <v>0.993075526745679</v>
      </c>
      <c r="L40" s="5">
        <v>0.47</v>
      </c>
      <c r="M40" s="6">
        <v>-23388.202600000001</v>
      </c>
      <c r="N40" s="7">
        <v>0</v>
      </c>
      <c r="T40" s="37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</row>
    <row r="41" spans="1:79" x14ac:dyDescent="0.25">
      <c r="A41" s="35" t="s">
        <v>20</v>
      </c>
      <c r="B41" s="35" t="s">
        <v>34</v>
      </c>
      <c r="C41" s="35" t="s">
        <v>22</v>
      </c>
      <c r="D41" s="2" t="s">
        <v>23</v>
      </c>
      <c r="E41" s="35" t="s">
        <v>24</v>
      </c>
      <c r="F41" s="2">
        <v>36617</v>
      </c>
      <c r="G41" s="2">
        <v>36614</v>
      </c>
      <c r="H41" s="3">
        <v>-150000</v>
      </c>
      <c r="I41" s="4">
        <v>2.3849999999999998</v>
      </c>
      <c r="J41" s="45">
        <v>0.987899090872838</v>
      </c>
      <c r="L41" s="5">
        <v>0.39</v>
      </c>
      <c r="M41" s="6">
        <v>-27420.576400000002</v>
      </c>
      <c r="N41" s="7">
        <v>0</v>
      </c>
      <c r="T41" s="37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</row>
    <row r="42" spans="1:79" x14ac:dyDescent="0.25">
      <c r="A42" s="35" t="s">
        <v>20</v>
      </c>
      <c r="B42" s="35" t="s">
        <v>35</v>
      </c>
      <c r="C42" s="35" t="s">
        <v>22</v>
      </c>
      <c r="D42" s="2" t="s">
        <v>23</v>
      </c>
      <c r="E42" s="35" t="s">
        <v>24</v>
      </c>
      <c r="F42" s="2">
        <v>36557</v>
      </c>
      <c r="G42" s="2">
        <v>36552</v>
      </c>
      <c r="H42" s="3">
        <v>-150000</v>
      </c>
      <c r="I42" s="4">
        <v>2.2200001</v>
      </c>
      <c r="J42" s="45">
        <v>0.99778950199084449</v>
      </c>
      <c r="L42" s="5">
        <v>0.55000000000000004</v>
      </c>
      <c r="M42" s="6">
        <v>-28163.727599999998</v>
      </c>
      <c r="N42" s="7">
        <v>0</v>
      </c>
      <c r="T42" s="37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</row>
    <row r="43" spans="1:79" x14ac:dyDescent="0.25">
      <c r="A43" s="35" t="s">
        <v>20</v>
      </c>
      <c r="B43" s="35" t="s">
        <v>35</v>
      </c>
      <c r="C43" s="35" t="s">
        <v>22</v>
      </c>
      <c r="D43" s="2" t="s">
        <v>23</v>
      </c>
      <c r="E43" s="35" t="s">
        <v>24</v>
      </c>
      <c r="F43" s="2">
        <v>36586</v>
      </c>
      <c r="G43" s="2">
        <v>36581</v>
      </c>
      <c r="H43" s="3">
        <v>-150000</v>
      </c>
      <c r="I43" s="4">
        <v>2.2200001</v>
      </c>
      <c r="J43" s="45">
        <v>0.993075526745679</v>
      </c>
      <c r="L43" s="5">
        <v>0.47</v>
      </c>
      <c r="M43" s="6">
        <v>-37827.457999999999</v>
      </c>
      <c r="N43" s="7">
        <v>0</v>
      </c>
      <c r="T43" s="37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</row>
    <row r="44" spans="1:79" x14ac:dyDescent="0.25">
      <c r="A44" s="35" t="s">
        <v>20</v>
      </c>
      <c r="B44" s="35" t="s">
        <v>35</v>
      </c>
      <c r="C44" s="35" t="s">
        <v>22</v>
      </c>
      <c r="D44" s="2" t="s">
        <v>23</v>
      </c>
      <c r="E44" s="35" t="s">
        <v>24</v>
      </c>
      <c r="F44" s="2">
        <v>36617</v>
      </c>
      <c r="G44" s="2">
        <v>36614</v>
      </c>
      <c r="H44" s="3">
        <v>-150000</v>
      </c>
      <c r="I44" s="4">
        <v>2.2200001</v>
      </c>
      <c r="J44" s="45">
        <v>0.987899090872838</v>
      </c>
      <c r="L44" s="5">
        <v>0.39</v>
      </c>
      <c r="M44" s="6">
        <v>-41707.599699999999</v>
      </c>
      <c r="N44" s="7">
        <v>0</v>
      </c>
      <c r="T44" s="37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</row>
    <row r="45" spans="1:79" x14ac:dyDescent="0.25">
      <c r="A45" s="35" t="s">
        <v>20</v>
      </c>
      <c r="B45" s="35" t="s">
        <v>36</v>
      </c>
      <c r="C45" s="35" t="s">
        <v>22</v>
      </c>
      <c r="D45" s="2" t="s">
        <v>23</v>
      </c>
      <c r="E45" s="35" t="s">
        <v>24</v>
      </c>
      <c r="F45" s="2">
        <v>36557</v>
      </c>
      <c r="G45" s="2">
        <v>36552</v>
      </c>
      <c r="H45" s="3">
        <v>150000</v>
      </c>
      <c r="I45" s="4">
        <v>2.3850001000000001</v>
      </c>
      <c r="J45" s="45">
        <v>0.99778950199084449</v>
      </c>
      <c r="L45" s="5">
        <v>0.55000000000000004</v>
      </c>
      <c r="M45" s="6">
        <v>12344.374</v>
      </c>
      <c r="N45" s="7">
        <v>0</v>
      </c>
      <c r="T45" s="37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</row>
    <row r="46" spans="1:79" x14ac:dyDescent="0.25">
      <c r="A46" s="35" t="s">
        <v>20</v>
      </c>
      <c r="B46" s="35" t="s">
        <v>36</v>
      </c>
      <c r="C46" s="35" t="s">
        <v>22</v>
      </c>
      <c r="D46" s="2" t="s">
        <v>23</v>
      </c>
      <c r="E46" s="35" t="s">
        <v>24</v>
      </c>
      <c r="F46" s="2">
        <v>36586</v>
      </c>
      <c r="G46" s="2">
        <v>36581</v>
      </c>
      <c r="H46" s="3">
        <v>150000</v>
      </c>
      <c r="I46" s="4">
        <v>2.3850001000000001</v>
      </c>
      <c r="J46" s="45">
        <v>0.993075526745679</v>
      </c>
      <c r="L46" s="5">
        <v>0.47</v>
      </c>
      <c r="M46" s="6">
        <v>23388.195199999998</v>
      </c>
      <c r="N46" s="7">
        <v>0</v>
      </c>
      <c r="T46" s="37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</row>
    <row r="47" spans="1:79" x14ac:dyDescent="0.25">
      <c r="A47" s="35" t="s">
        <v>20</v>
      </c>
      <c r="B47" s="35" t="s">
        <v>36</v>
      </c>
      <c r="C47" s="35" t="s">
        <v>22</v>
      </c>
      <c r="D47" s="2" t="s">
        <v>23</v>
      </c>
      <c r="E47" s="35" t="s">
        <v>24</v>
      </c>
      <c r="F47" s="2">
        <v>36617</v>
      </c>
      <c r="G47" s="2">
        <v>36614</v>
      </c>
      <c r="H47" s="3">
        <v>150000</v>
      </c>
      <c r="I47" s="4">
        <v>2.3850001000000001</v>
      </c>
      <c r="J47" s="45">
        <v>0.987899090872838</v>
      </c>
      <c r="L47" s="5">
        <v>0.39</v>
      </c>
      <c r="M47" s="6">
        <v>27420.568899999998</v>
      </c>
      <c r="N47" s="7">
        <v>0</v>
      </c>
      <c r="T47" s="37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</row>
    <row r="48" spans="1:79" x14ac:dyDescent="0.25">
      <c r="A48" s="35" t="s">
        <v>20</v>
      </c>
      <c r="B48" s="35" t="s">
        <v>37</v>
      </c>
      <c r="C48" s="35" t="s">
        <v>22</v>
      </c>
      <c r="D48" s="2" t="s">
        <v>23</v>
      </c>
      <c r="E48" s="35" t="s">
        <v>24</v>
      </c>
      <c r="F48" s="2">
        <v>36557</v>
      </c>
      <c r="G48" s="2">
        <v>36552</v>
      </c>
      <c r="H48" s="3">
        <v>150000</v>
      </c>
      <c r="I48" s="4">
        <v>2.2200001</v>
      </c>
      <c r="J48" s="45">
        <v>0.99778950199084449</v>
      </c>
      <c r="L48" s="5">
        <v>0.55000000000000004</v>
      </c>
      <c r="M48" s="6">
        <v>28163.727599999998</v>
      </c>
      <c r="N48" s="7">
        <v>0</v>
      </c>
      <c r="T48" s="37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</row>
    <row r="49" spans="1:79" x14ac:dyDescent="0.25">
      <c r="A49" s="35" t="s">
        <v>20</v>
      </c>
      <c r="B49" s="35" t="s">
        <v>37</v>
      </c>
      <c r="C49" s="35" t="s">
        <v>22</v>
      </c>
      <c r="D49" s="2" t="s">
        <v>23</v>
      </c>
      <c r="E49" s="35" t="s">
        <v>24</v>
      </c>
      <c r="F49" s="2">
        <v>36586</v>
      </c>
      <c r="G49" s="2">
        <v>36581</v>
      </c>
      <c r="H49" s="3">
        <v>150000</v>
      </c>
      <c r="I49" s="4">
        <v>2.2200001</v>
      </c>
      <c r="J49" s="45">
        <v>0.993075526745679</v>
      </c>
      <c r="L49" s="5">
        <v>0.47</v>
      </c>
      <c r="M49" s="6">
        <v>37827.457999999999</v>
      </c>
      <c r="N49" s="7">
        <v>0</v>
      </c>
      <c r="T49" s="37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</row>
    <row r="50" spans="1:79" x14ac:dyDescent="0.25">
      <c r="A50" s="35" t="s">
        <v>20</v>
      </c>
      <c r="B50" s="35" t="s">
        <v>37</v>
      </c>
      <c r="C50" s="35" t="s">
        <v>22</v>
      </c>
      <c r="D50" s="2" t="s">
        <v>23</v>
      </c>
      <c r="E50" s="35" t="s">
        <v>24</v>
      </c>
      <c r="F50" s="2">
        <v>36617</v>
      </c>
      <c r="G50" s="2">
        <v>36614</v>
      </c>
      <c r="H50" s="3">
        <v>150000</v>
      </c>
      <c r="I50" s="4">
        <v>2.2200001</v>
      </c>
      <c r="J50" s="45">
        <v>0.987899090872838</v>
      </c>
      <c r="L50" s="5">
        <v>0.39</v>
      </c>
      <c r="M50" s="6">
        <v>41707.599699999999</v>
      </c>
      <c r="N50" s="7">
        <v>0</v>
      </c>
      <c r="T50" s="37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</row>
    <row r="51" spans="1:79" x14ac:dyDescent="0.25">
      <c r="A51" s="35" t="s">
        <v>20</v>
      </c>
      <c r="B51" s="35" t="s">
        <v>38</v>
      </c>
      <c r="C51" s="35" t="s">
        <v>22</v>
      </c>
      <c r="D51" s="2" t="s">
        <v>23</v>
      </c>
      <c r="E51" s="35" t="s">
        <v>24</v>
      </c>
      <c r="F51" s="2">
        <v>36557</v>
      </c>
      <c r="G51" s="2">
        <v>36552</v>
      </c>
      <c r="H51" s="3">
        <v>-150000</v>
      </c>
      <c r="I51" s="4">
        <v>2.3850001000000001</v>
      </c>
      <c r="J51" s="45">
        <v>0.99778950199084449</v>
      </c>
      <c r="L51" s="5">
        <v>0.55000000000000004</v>
      </c>
      <c r="M51" s="6">
        <v>-12344.374</v>
      </c>
      <c r="N51" s="7">
        <v>0</v>
      </c>
      <c r="T51" s="37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</row>
    <row r="52" spans="1:79" x14ac:dyDescent="0.25">
      <c r="A52" s="35" t="s">
        <v>20</v>
      </c>
      <c r="B52" s="35" t="s">
        <v>38</v>
      </c>
      <c r="C52" s="35" t="s">
        <v>22</v>
      </c>
      <c r="D52" s="2" t="s">
        <v>23</v>
      </c>
      <c r="E52" s="35" t="s">
        <v>24</v>
      </c>
      <c r="F52" s="2">
        <v>36586</v>
      </c>
      <c r="G52" s="2">
        <v>36581</v>
      </c>
      <c r="H52" s="3">
        <v>-150000</v>
      </c>
      <c r="I52" s="4">
        <v>2.3850001000000001</v>
      </c>
      <c r="J52" s="45">
        <v>0.993075526745679</v>
      </c>
      <c r="L52" s="5">
        <v>0.47</v>
      </c>
      <c r="M52" s="6">
        <v>-23388.195199999998</v>
      </c>
      <c r="N52" s="7">
        <v>0</v>
      </c>
      <c r="T52" s="37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</row>
    <row r="53" spans="1:79" x14ac:dyDescent="0.25">
      <c r="A53" s="35" t="s">
        <v>20</v>
      </c>
      <c r="B53" s="35" t="s">
        <v>38</v>
      </c>
      <c r="C53" s="35" t="s">
        <v>22</v>
      </c>
      <c r="D53" s="2" t="s">
        <v>23</v>
      </c>
      <c r="E53" s="35" t="s">
        <v>24</v>
      </c>
      <c r="F53" s="2">
        <v>36617</v>
      </c>
      <c r="G53" s="2">
        <v>36614</v>
      </c>
      <c r="H53" s="3">
        <v>-150000</v>
      </c>
      <c r="I53" s="4">
        <v>2.3850001000000001</v>
      </c>
      <c r="J53" s="45">
        <v>0.987899090872838</v>
      </c>
      <c r="L53" s="5">
        <v>0.39</v>
      </c>
      <c r="M53" s="6">
        <v>-27420.568899999998</v>
      </c>
      <c r="N53" s="7">
        <v>0</v>
      </c>
      <c r="T53" s="37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</row>
    <row r="54" spans="1:79" x14ac:dyDescent="0.25">
      <c r="A54" s="35"/>
      <c r="B54" s="35"/>
      <c r="C54" s="35"/>
      <c r="E54" s="35"/>
      <c r="T54" s="37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</row>
    <row r="55" spans="1:79" x14ac:dyDescent="0.25">
      <c r="A55" s="35"/>
      <c r="B55" s="35"/>
      <c r="C55" s="35"/>
      <c r="E55" s="35"/>
      <c r="T55" s="37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</row>
    <row r="56" spans="1:79" x14ac:dyDescent="0.25">
      <c r="A56" s="35"/>
      <c r="B56" s="35"/>
      <c r="C56" s="35"/>
      <c r="E56" s="35"/>
      <c r="T56" s="37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</row>
    <row r="57" spans="1:79" x14ac:dyDescent="0.25">
      <c r="A57" s="35"/>
      <c r="B57" s="35"/>
      <c r="C57" s="35"/>
      <c r="E57" s="35"/>
      <c r="T57" s="37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</row>
    <row r="58" spans="1:79" x14ac:dyDescent="0.25">
      <c r="A58" s="35"/>
      <c r="B58" s="35"/>
      <c r="C58" s="35"/>
      <c r="E58" s="35"/>
      <c r="T58" s="37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</row>
    <row r="59" spans="1:79" x14ac:dyDescent="0.25">
      <c r="A59" s="35"/>
      <c r="B59" s="35"/>
      <c r="C59" s="35"/>
      <c r="E59" s="35"/>
      <c r="T59" s="37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</row>
    <row r="60" spans="1:79" x14ac:dyDescent="0.25">
      <c r="A60" s="35"/>
      <c r="B60" s="35"/>
      <c r="C60" s="35"/>
      <c r="E60" s="35"/>
      <c r="T60" s="37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</row>
    <row r="61" spans="1:79" x14ac:dyDescent="0.25">
      <c r="A61" s="35"/>
      <c r="B61" s="35"/>
      <c r="C61" s="35"/>
      <c r="E61" s="35"/>
      <c r="T61" s="37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</row>
    <row r="62" spans="1:79" x14ac:dyDescent="0.25">
      <c r="A62" s="35"/>
      <c r="B62" s="35"/>
      <c r="C62" s="35"/>
      <c r="E62" s="35"/>
      <c r="T62" s="37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</row>
    <row r="63" spans="1:79" x14ac:dyDescent="0.25">
      <c r="A63" s="35"/>
      <c r="B63" s="35"/>
      <c r="C63" s="35"/>
      <c r="E63" s="35"/>
      <c r="T63" s="37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</row>
    <row r="64" spans="1:79" x14ac:dyDescent="0.25">
      <c r="A64" s="35"/>
      <c r="B64" s="35"/>
      <c r="C64" s="35"/>
      <c r="E64" s="35"/>
      <c r="T64" s="37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</row>
    <row r="65" spans="1:79" x14ac:dyDescent="0.25">
      <c r="A65" s="35"/>
      <c r="B65" s="35"/>
      <c r="C65" s="35"/>
      <c r="E65" s="35"/>
      <c r="T65" s="37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</row>
    <row r="66" spans="1:79" x14ac:dyDescent="0.25">
      <c r="A66" s="35"/>
      <c r="B66" s="35"/>
      <c r="C66" s="35"/>
      <c r="E66" s="35"/>
      <c r="T66" s="37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</row>
    <row r="67" spans="1:79" x14ac:dyDescent="0.25">
      <c r="A67" s="35"/>
      <c r="B67" s="35"/>
      <c r="C67" s="35"/>
      <c r="E67" s="35"/>
      <c r="T67" s="37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</row>
    <row r="68" spans="1:79" x14ac:dyDescent="0.25">
      <c r="A68" s="35"/>
      <c r="B68" s="35"/>
      <c r="C68" s="35"/>
      <c r="E68" s="35"/>
      <c r="T68" s="37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</row>
    <row r="69" spans="1:79" x14ac:dyDescent="0.25">
      <c r="A69" s="35"/>
      <c r="B69" s="35"/>
      <c r="C69" s="35"/>
      <c r="E69" s="35"/>
      <c r="T69" s="37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</row>
    <row r="70" spans="1:79" x14ac:dyDescent="0.25">
      <c r="A70" s="35"/>
      <c r="B70" s="35"/>
      <c r="C70" s="35"/>
      <c r="E70" s="35"/>
      <c r="T70" s="37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</row>
    <row r="71" spans="1:79" x14ac:dyDescent="0.25">
      <c r="A71" s="35"/>
      <c r="B71" s="35"/>
      <c r="C71" s="35"/>
      <c r="E71" s="35"/>
      <c r="T71" s="37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</row>
    <row r="72" spans="1:79" x14ac:dyDescent="0.25">
      <c r="A72" s="35"/>
      <c r="B72" s="35"/>
      <c r="C72" s="35"/>
      <c r="E72" s="35"/>
      <c r="T72" s="37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</row>
    <row r="73" spans="1:79" x14ac:dyDescent="0.25">
      <c r="A73" s="35"/>
      <c r="B73" s="35"/>
      <c r="C73" s="35"/>
      <c r="E73" s="35"/>
      <c r="T73" s="37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</row>
    <row r="74" spans="1:79" x14ac:dyDescent="0.25">
      <c r="A74" s="35"/>
      <c r="B74" s="35"/>
      <c r="C74" s="35"/>
      <c r="E74" s="35"/>
      <c r="T74" s="37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</row>
    <row r="75" spans="1:79" x14ac:dyDescent="0.25">
      <c r="A75" s="35"/>
      <c r="B75" s="35"/>
      <c r="C75" s="35"/>
      <c r="E75" s="35"/>
      <c r="T75" s="37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</row>
    <row r="76" spans="1:79" x14ac:dyDescent="0.25">
      <c r="A76" s="35"/>
      <c r="B76" s="35"/>
      <c r="C76" s="35"/>
      <c r="E76" s="35"/>
      <c r="T76" s="37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</row>
    <row r="77" spans="1:79" x14ac:dyDescent="0.25">
      <c r="A77" s="35"/>
      <c r="B77" s="35"/>
      <c r="C77" s="35"/>
      <c r="E77" s="35"/>
      <c r="T77" s="37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</row>
    <row r="78" spans="1:79" x14ac:dyDescent="0.25">
      <c r="A78" s="35"/>
      <c r="B78" s="35"/>
      <c r="C78" s="35"/>
      <c r="E78" s="35"/>
      <c r="T78" s="37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</row>
    <row r="79" spans="1:79" x14ac:dyDescent="0.25">
      <c r="A79" s="35"/>
      <c r="B79" s="35"/>
      <c r="C79" s="35"/>
      <c r="E79" s="35"/>
      <c r="T79" s="37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</row>
    <row r="80" spans="1:79" x14ac:dyDescent="0.25">
      <c r="A80" s="35"/>
      <c r="B80" s="35"/>
      <c r="C80" s="35"/>
      <c r="E80" s="35"/>
      <c r="T80" s="37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</row>
    <row r="81" spans="1:79" x14ac:dyDescent="0.25">
      <c r="A81" s="35"/>
      <c r="B81" s="35"/>
      <c r="C81" s="35"/>
      <c r="E81" s="35"/>
      <c r="T81" s="37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</row>
    <row r="82" spans="1:79" x14ac:dyDescent="0.25">
      <c r="A82" s="35"/>
      <c r="B82" s="35"/>
      <c r="C82" s="35"/>
      <c r="E82" s="35"/>
      <c r="T82" s="37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</row>
    <row r="83" spans="1:79" x14ac:dyDescent="0.25">
      <c r="A83" s="35"/>
      <c r="B83" s="35"/>
      <c r="C83" s="35"/>
      <c r="E83" s="35"/>
      <c r="T83" s="37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</row>
    <row r="84" spans="1:79" x14ac:dyDescent="0.25">
      <c r="A84" s="35"/>
      <c r="B84" s="35"/>
      <c r="C84" s="35"/>
      <c r="E84" s="35"/>
      <c r="T84" s="37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</row>
    <row r="85" spans="1:79" x14ac:dyDescent="0.25">
      <c r="A85" s="35"/>
      <c r="B85" s="35"/>
      <c r="C85" s="35"/>
      <c r="E85" s="35"/>
      <c r="T85" s="37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</row>
    <row r="86" spans="1:79" x14ac:dyDescent="0.25">
      <c r="A86" s="35"/>
      <c r="B86" s="35"/>
      <c r="C86" s="35"/>
      <c r="E86" s="35"/>
      <c r="T86" s="37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</row>
    <row r="87" spans="1:79" x14ac:dyDescent="0.25">
      <c r="A87" s="35"/>
      <c r="B87" s="35"/>
      <c r="C87" s="35"/>
      <c r="E87" s="35"/>
      <c r="T87" s="37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</row>
    <row r="88" spans="1:79" x14ac:dyDescent="0.25">
      <c r="A88" s="35"/>
      <c r="B88" s="35"/>
      <c r="C88" s="35"/>
      <c r="E88" s="35"/>
      <c r="T88" s="37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</row>
    <row r="89" spans="1:79" x14ac:dyDescent="0.25">
      <c r="A89" s="35"/>
      <c r="B89" s="35"/>
      <c r="C89" s="35"/>
      <c r="E89" s="35"/>
      <c r="T89" s="37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</row>
    <row r="90" spans="1:79" x14ac:dyDescent="0.25">
      <c r="A90" s="35"/>
      <c r="B90" s="35"/>
      <c r="C90" s="35"/>
      <c r="E90" s="35"/>
      <c r="T90" s="37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</row>
    <row r="91" spans="1:79" x14ac:dyDescent="0.25">
      <c r="A91" s="35"/>
      <c r="B91" s="35"/>
      <c r="C91" s="35"/>
      <c r="E91" s="35"/>
      <c r="T91" s="37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</row>
    <row r="92" spans="1:79" x14ac:dyDescent="0.25">
      <c r="A92" s="35"/>
      <c r="B92" s="35"/>
      <c r="C92" s="35"/>
      <c r="E92" s="35"/>
      <c r="T92" s="37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</row>
    <row r="93" spans="1:79" x14ac:dyDescent="0.25">
      <c r="A93" s="35"/>
      <c r="B93" s="35"/>
      <c r="C93" s="35"/>
      <c r="E93" s="35"/>
      <c r="T93" s="37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</row>
    <row r="94" spans="1:79" x14ac:dyDescent="0.25">
      <c r="A94" s="35"/>
      <c r="B94" s="35"/>
      <c r="C94" s="35"/>
      <c r="E94" s="35"/>
      <c r="T94" s="37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</row>
    <row r="95" spans="1:79" x14ac:dyDescent="0.25">
      <c r="A95" s="35"/>
      <c r="B95" s="35"/>
      <c r="C95" s="35"/>
      <c r="E95" s="35"/>
      <c r="T95" s="37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</row>
    <row r="96" spans="1:79" x14ac:dyDescent="0.25">
      <c r="A96" s="35"/>
      <c r="B96" s="35"/>
      <c r="C96" s="35"/>
      <c r="E96" s="35"/>
      <c r="T96" s="37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</row>
    <row r="97" spans="1:79" x14ac:dyDescent="0.25">
      <c r="A97" s="35"/>
      <c r="B97" s="35"/>
      <c r="C97" s="35"/>
      <c r="E97" s="35"/>
      <c r="T97" s="37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</row>
    <row r="98" spans="1:79" x14ac:dyDescent="0.25">
      <c r="A98" s="35"/>
      <c r="B98" s="35"/>
      <c r="C98" s="35"/>
      <c r="E98" s="35"/>
      <c r="T98" s="37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</row>
    <row r="99" spans="1:79" x14ac:dyDescent="0.25">
      <c r="A99" s="35"/>
      <c r="B99" s="35"/>
      <c r="C99" s="35"/>
      <c r="E99" s="35"/>
      <c r="T99" s="37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</row>
    <row r="100" spans="1:79" x14ac:dyDescent="0.25">
      <c r="A100" s="35"/>
      <c r="B100" s="35"/>
      <c r="C100" s="35"/>
      <c r="E100" s="35"/>
      <c r="T100" s="37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</row>
    <row r="101" spans="1:79" x14ac:dyDescent="0.25">
      <c r="A101" s="35"/>
      <c r="B101" s="35"/>
      <c r="C101" s="35"/>
      <c r="E101" s="35"/>
      <c r="T101" s="37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</row>
    <row r="102" spans="1:79" x14ac:dyDescent="0.25">
      <c r="A102" s="35"/>
      <c r="B102" s="35"/>
      <c r="C102" s="35"/>
      <c r="E102" s="35"/>
      <c r="T102" s="37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</row>
    <row r="103" spans="1:79" x14ac:dyDescent="0.25">
      <c r="A103" s="35"/>
      <c r="B103" s="35"/>
      <c r="C103" s="35"/>
      <c r="E103" s="35"/>
      <c r="T103" s="37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</row>
    <row r="104" spans="1:79" x14ac:dyDescent="0.25">
      <c r="A104" s="35"/>
      <c r="B104" s="35"/>
      <c r="C104" s="35"/>
      <c r="E104" s="35"/>
      <c r="T104" s="37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</row>
    <row r="105" spans="1:79" x14ac:dyDescent="0.25">
      <c r="A105" s="35"/>
      <c r="B105" s="35"/>
      <c r="C105" s="35"/>
      <c r="E105" s="35"/>
      <c r="T105" s="37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</row>
    <row r="106" spans="1:79" x14ac:dyDescent="0.25">
      <c r="A106" s="35"/>
      <c r="B106" s="35"/>
      <c r="C106" s="35"/>
      <c r="E106" s="35"/>
      <c r="T106" s="37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</row>
    <row r="107" spans="1:79" x14ac:dyDescent="0.25">
      <c r="A107" s="35"/>
      <c r="B107" s="35"/>
      <c r="C107" s="35"/>
      <c r="E107" s="35"/>
      <c r="T107" s="37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</row>
    <row r="108" spans="1:79" x14ac:dyDescent="0.25">
      <c r="A108" s="35"/>
      <c r="B108" s="35"/>
      <c r="C108" s="35"/>
      <c r="E108" s="35"/>
      <c r="T108" s="37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</row>
    <row r="109" spans="1:79" x14ac:dyDescent="0.25">
      <c r="A109" s="35"/>
      <c r="B109" s="35"/>
      <c r="C109" s="35"/>
      <c r="E109" s="35"/>
      <c r="T109" s="37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</row>
    <row r="110" spans="1:79" x14ac:dyDescent="0.25">
      <c r="A110" s="35"/>
      <c r="B110" s="35"/>
      <c r="C110" s="35"/>
      <c r="E110" s="35"/>
      <c r="T110" s="37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</row>
    <row r="111" spans="1:79" x14ac:dyDescent="0.25">
      <c r="A111" s="35"/>
      <c r="B111" s="35"/>
      <c r="C111" s="35"/>
      <c r="E111" s="35"/>
      <c r="T111" s="37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</row>
    <row r="112" spans="1:79" x14ac:dyDescent="0.25">
      <c r="A112" s="35"/>
      <c r="B112" s="35"/>
      <c r="C112" s="35"/>
      <c r="E112" s="35"/>
      <c r="T112" s="37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</row>
    <row r="113" spans="1:79" x14ac:dyDescent="0.25">
      <c r="A113" s="35"/>
      <c r="B113" s="35"/>
      <c r="C113" s="35"/>
      <c r="E113" s="35"/>
      <c r="T113" s="37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</row>
    <row r="114" spans="1:79" x14ac:dyDescent="0.25">
      <c r="A114" s="35"/>
      <c r="B114" s="35"/>
      <c r="C114" s="35"/>
      <c r="E114" s="35"/>
      <c r="T114" s="37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</row>
    <row r="115" spans="1:79" x14ac:dyDescent="0.25">
      <c r="A115" s="35"/>
      <c r="B115" s="35"/>
      <c r="C115" s="35"/>
      <c r="E115" s="35"/>
      <c r="T115" s="37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</row>
    <row r="116" spans="1:79" x14ac:dyDescent="0.25">
      <c r="A116" s="35"/>
      <c r="B116" s="35"/>
      <c r="C116" s="35"/>
      <c r="E116" s="35"/>
      <c r="T116" s="37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</row>
    <row r="117" spans="1:79" x14ac:dyDescent="0.25">
      <c r="A117" s="35"/>
      <c r="B117" s="35"/>
      <c r="C117" s="35"/>
      <c r="E117" s="35"/>
      <c r="T117" s="37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</row>
    <row r="118" spans="1:79" x14ac:dyDescent="0.25">
      <c r="A118" s="35"/>
      <c r="B118" s="35"/>
      <c r="C118" s="35"/>
      <c r="E118" s="35"/>
      <c r="T118" s="37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</row>
    <row r="119" spans="1:79" x14ac:dyDescent="0.25">
      <c r="A119" s="35"/>
      <c r="B119" s="35"/>
      <c r="C119" s="35"/>
      <c r="E119" s="35"/>
      <c r="T119" s="37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</row>
    <row r="120" spans="1:79" x14ac:dyDescent="0.25">
      <c r="A120" s="35"/>
      <c r="B120" s="35"/>
      <c r="C120" s="35"/>
      <c r="E120" s="35"/>
      <c r="T120" s="37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</row>
    <row r="121" spans="1:79" x14ac:dyDescent="0.25">
      <c r="A121" s="35"/>
      <c r="B121" s="35"/>
      <c r="C121" s="35"/>
      <c r="E121" s="35"/>
      <c r="T121" s="37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</row>
    <row r="122" spans="1:79" x14ac:dyDescent="0.25">
      <c r="A122" s="35"/>
      <c r="B122" s="35"/>
      <c r="C122" s="35"/>
      <c r="E122" s="35"/>
      <c r="T122" s="37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</row>
    <row r="123" spans="1:79" x14ac:dyDescent="0.25">
      <c r="A123" s="35"/>
      <c r="B123" s="35"/>
      <c r="C123" s="35"/>
      <c r="E123" s="35"/>
      <c r="T123" s="37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</row>
    <row r="124" spans="1:79" x14ac:dyDescent="0.25">
      <c r="A124" s="35"/>
      <c r="B124" s="35"/>
      <c r="C124" s="35"/>
      <c r="E124" s="35"/>
      <c r="T124" s="37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</row>
    <row r="125" spans="1:79" x14ac:dyDescent="0.25">
      <c r="A125" s="35"/>
      <c r="B125" s="35"/>
      <c r="C125" s="35"/>
      <c r="E125" s="35"/>
      <c r="T125" s="37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</row>
    <row r="126" spans="1:79" x14ac:dyDescent="0.25">
      <c r="A126" s="35"/>
      <c r="B126" s="35"/>
      <c r="C126" s="35"/>
      <c r="E126" s="35"/>
      <c r="T126" s="37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</row>
    <row r="127" spans="1:79" x14ac:dyDescent="0.25">
      <c r="A127" s="35"/>
      <c r="B127" s="35"/>
      <c r="C127" s="35"/>
      <c r="E127" s="35"/>
      <c r="T127" s="37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</row>
    <row r="128" spans="1:79" x14ac:dyDescent="0.25">
      <c r="A128" s="35"/>
      <c r="B128" s="35"/>
      <c r="C128" s="35"/>
      <c r="E128" s="35"/>
      <c r="T128" s="37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</row>
    <row r="129" spans="1:79" x14ac:dyDescent="0.25">
      <c r="A129" s="35"/>
      <c r="B129" s="35"/>
      <c r="C129" s="35"/>
      <c r="E129" s="35"/>
      <c r="T129" s="37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</row>
    <row r="130" spans="1:79" x14ac:dyDescent="0.25">
      <c r="A130" s="35"/>
      <c r="B130" s="35"/>
      <c r="C130" s="35"/>
      <c r="E130" s="35"/>
      <c r="T130" s="37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</row>
    <row r="131" spans="1:79" x14ac:dyDescent="0.25">
      <c r="A131" s="35"/>
      <c r="B131" s="35"/>
      <c r="C131" s="35"/>
      <c r="E131" s="35"/>
      <c r="T131" s="37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</row>
    <row r="132" spans="1:79" x14ac:dyDescent="0.25">
      <c r="A132" s="35"/>
      <c r="B132" s="35"/>
      <c r="C132" s="35"/>
      <c r="E132" s="35"/>
      <c r="T132" s="37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</row>
    <row r="133" spans="1:79" x14ac:dyDescent="0.25">
      <c r="A133" s="35"/>
      <c r="B133" s="35"/>
      <c r="C133" s="35"/>
      <c r="E133" s="35"/>
      <c r="T133" s="37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</row>
    <row r="134" spans="1:79" x14ac:dyDescent="0.25">
      <c r="A134" s="35"/>
      <c r="B134" s="35"/>
      <c r="C134" s="35"/>
      <c r="E134" s="35"/>
      <c r="T134" s="37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</row>
    <row r="135" spans="1:79" x14ac:dyDescent="0.25">
      <c r="A135" s="35"/>
      <c r="B135" s="35"/>
      <c r="C135" s="35"/>
      <c r="E135" s="35"/>
      <c r="T135" s="37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</row>
    <row r="136" spans="1:79" x14ac:dyDescent="0.25">
      <c r="A136" s="35"/>
      <c r="B136" s="35"/>
      <c r="C136" s="35"/>
      <c r="E136" s="35"/>
      <c r="T136" s="37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</row>
    <row r="137" spans="1:79" x14ac:dyDescent="0.25">
      <c r="A137" s="35"/>
      <c r="B137" s="35"/>
      <c r="C137" s="35"/>
      <c r="E137" s="35"/>
      <c r="T137" s="37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</row>
    <row r="138" spans="1:79" x14ac:dyDescent="0.25">
      <c r="A138" s="35"/>
      <c r="B138" s="35"/>
      <c r="C138" s="35"/>
      <c r="E138" s="35"/>
      <c r="T138" s="37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</row>
    <row r="139" spans="1:79" x14ac:dyDescent="0.25">
      <c r="A139" s="35"/>
      <c r="B139" s="35"/>
      <c r="C139" s="35"/>
      <c r="E139" s="35"/>
      <c r="T139" s="37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</row>
    <row r="140" spans="1:79" x14ac:dyDescent="0.25">
      <c r="A140" s="35"/>
      <c r="B140" s="35"/>
      <c r="C140" s="35"/>
      <c r="E140" s="35"/>
      <c r="T140" s="37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</row>
    <row r="141" spans="1:79" x14ac:dyDescent="0.25">
      <c r="A141" s="35"/>
      <c r="B141" s="35"/>
      <c r="C141" s="35"/>
      <c r="E141" s="35"/>
      <c r="T141" s="37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</row>
    <row r="142" spans="1:79" x14ac:dyDescent="0.25">
      <c r="A142" s="35"/>
      <c r="B142" s="35"/>
      <c r="C142" s="35"/>
      <c r="E142" s="35"/>
      <c r="T142" s="37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</row>
    <row r="143" spans="1:79" x14ac:dyDescent="0.25">
      <c r="A143" s="35"/>
      <c r="B143" s="35"/>
      <c r="C143" s="35"/>
      <c r="E143" s="35"/>
      <c r="T143" s="37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</row>
    <row r="144" spans="1:79" x14ac:dyDescent="0.25">
      <c r="A144" s="35"/>
      <c r="B144" s="35"/>
      <c r="C144" s="35"/>
      <c r="E144" s="35"/>
      <c r="T144" s="37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</row>
    <row r="145" spans="1:79" x14ac:dyDescent="0.25">
      <c r="A145" s="35"/>
      <c r="B145" s="35"/>
      <c r="C145" s="35"/>
      <c r="E145" s="35"/>
      <c r="T145" s="37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</row>
    <row r="146" spans="1:79" x14ac:dyDescent="0.25">
      <c r="A146" s="35"/>
      <c r="B146" s="35"/>
      <c r="C146" s="35"/>
      <c r="E146" s="35"/>
      <c r="T146" s="37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</row>
    <row r="147" spans="1:79" x14ac:dyDescent="0.25">
      <c r="A147" s="35"/>
      <c r="B147" s="35"/>
      <c r="C147" s="35"/>
      <c r="E147" s="35"/>
      <c r="T147" s="37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</row>
    <row r="148" spans="1:79" x14ac:dyDescent="0.25">
      <c r="A148" s="35"/>
      <c r="B148" s="35"/>
      <c r="C148" s="35"/>
      <c r="E148" s="35"/>
      <c r="T148" s="37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</row>
    <row r="149" spans="1:79" x14ac:dyDescent="0.25">
      <c r="A149" s="35"/>
      <c r="B149" s="35"/>
      <c r="C149" s="35"/>
      <c r="E149" s="35"/>
      <c r="T149" s="37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</row>
    <row r="150" spans="1:79" x14ac:dyDescent="0.25">
      <c r="A150" s="35"/>
      <c r="B150" s="35"/>
      <c r="C150" s="35"/>
      <c r="E150" s="35"/>
      <c r="T150" s="37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</row>
    <row r="151" spans="1:79" x14ac:dyDescent="0.25">
      <c r="A151" s="35"/>
      <c r="B151" s="35"/>
      <c r="C151" s="35"/>
      <c r="E151" s="35"/>
      <c r="T151" s="37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</row>
    <row r="152" spans="1:79" x14ac:dyDescent="0.25">
      <c r="A152" s="35"/>
      <c r="B152" s="35"/>
      <c r="C152" s="35"/>
      <c r="E152" s="35"/>
      <c r="T152" s="37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</row>
    <row r="153" spans="1:79" x14ac:dyDescent="0.25">
      <c r="A153" s="35"/>
      <c r="B153" s="35"/>
      <c r="C153" s="35"/>
      <c r="E153" s="35"/>
      <c r="T153" s="37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</row>
    <row r="154" spans="1:79" x14ac:dyDescent="0.25">
      <c r="A154" s="35"/>
      <c r="B154" s="35"/>
      <c r="C154" s="35"/>
      <c r="E154" s="35"/>
      <c r="T154" s="37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</row>
    <row r="155" spans="1:79" x14ac:dyDescent="0.25">
      <c r="A155" s="35"/>
      <c r="B155" s="35"/>
      <c r="C155" s="35"/>
      <c r="E155" s="35"/>
      <c r="T155" s="37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</row>
    <row r="156" spans="1:79" x14ac:dyDescent="0.25">
      <c r="A156" s="35"/>
      <c r="B156" s="35"/>
      <c r="C156" s="35"/>
      <c r="E156" s="35"/>
      <c r="T156" s="37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</row>
    <row r="157" spans="1:79" x14ac:dyDescent="0.25">
      <c r="A157" s="35"/>
      <c r="B157" s="35"/>
      <c r="C157" s="35"/>
      <c r="E157" s="35"/>
      <c r="T157" s="37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</row>
    <row r="158" spans="1:79" x14ac:dyDescent="0.25">
      <c r="A158" s="35"/>
      <c r="B158" s="35"/>
      <c r="C158" s="35"/>
      <c r="E158" s="35"/>
      <c r="T158" s="37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</row>
    <row r="159" spans="1:79" x14ac:dyDescent="0.25">
      <c r="A159" s="35"/>
      <c r="B159" s="35"/>
      <c r="C159" s="35"/>
      <c r="E159" s="35"/>
      <c r="T159" s="37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</row>
    <row r="160" spans="1:79" x14ac:dyDescent="0.25">
      <c r="A160" s="35"/>
      <c r="B160" s="35"/>
      <c r="C160" s="35"/>
      <c r="E160" s="35"/>
      <c r="T160" s="37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</row>
    <row r="161" spans="1:79" x14ac:dyDescent="0.25">
      <c r="A161" s="35"/>
      <c r="B161" s="35"/>
      <c r="C161" s="35"/>
      <c r="E161" s="35"/>
      <c r="T161" s="37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</row>
    <row r="162" spans="1:79" x14ac:dyDescent="0.25">
      <c r="A162" s="35"/>
      <c r="B162" s="35"/>
      <c r="C162" s="35"/>
      <c r="E162" s="35"/>
      <c r="T162" s="37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</row>
    <row r="163" spans="1:79" x14ac:dyDescent="0.25">
      <c r="A163" s="35"/>
      <c r="B163" s="35"/>
      <c r="C163" s="35"/>
      <c r="E163" s="35"/>
      <c r="T163" s="37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</row>
    <row r="164" spans="1:79" x14ac:dyDescent="0.25">
      <c r="A164" s="35"/>
      <c r="B164" s="35"/>
      <c r="C164" s="35"/>
      <c r="E164" s="35"/>
      <c r="T164" s="37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</row>
    <row r="165" spans="1:79" x14ac:dyDescent="0.25">
      <c r="A165" s="35"/>
      <c r="B165" s="35"/>
      <c r="C165" s="35"/>
      <c r="E165" s="35"/>
      <c r="T165" s="37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</row>
    <row r="166" spans="1:79" x14ac:dyDescent="0.25">
      <c r="A166" s="35"/>
      <c r="B166" s="35"/>
      <c r="C166" s="35"/>
      <c r="E166" s="35"/>
      <c r="T166" s="37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</row>
    <row r="167" spans="1:79" x14ac:dyDescent="0.25">
      <c r="A167" s="35"/>
      <c r="B167" s="35"/>
      <c r="C167" s="35"/>
      <c r="E167" s="35"/>
      <c r="T167" s="37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</row>
    <row r="168" spans="1:79" x14ac:dyDescent="0.25">
      <c r="A168" s="35"/>
      <c r="B168" s="35"/>
      <c r="C168" s="35"/>
      <c r="E168" s="35"/>
      <c r="T168" s="37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</row>
    <row r="169" spans="1:79" x14ac:dyDescent="0.25">
      <c r="A169" s="35"/>
      <c r="B169" s="35"/>
      <c r="C169" s="35"/>
      <c r="E169" s="35"/>
      <c r="T169" s="37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</row>
    <row r="170" spans="1:79" x14ac:dyDescent="0.25">
      <c r="A170" s="35"/>
      <c r="B170" s="35"/>
      <c r="C170" s="35"/>
      <c r="E170" s="35"/>
      <c r="T170" s="37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</row>
    <row r="171" spans="1:79" x14ac:dyDescent="0.25">
      <c r="A171" s="35"/>
      <c r="B171" s="35"/>
      <c r="C171" s="35"/>
      <c r="E171" s="35"/>
      <c r="T171" s="37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</row>
    <row r="172" spans="1:79" x14ac:dyDescent="0.25">
      <c r="A172" s="35"/>
      <c r="B172" s="35"/>
      <c r="C172" s="35"/>
      <c r="E172" s="35"/>
      <c r="T172" s="37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</row>
    <row r="173" spans="1:79" x14ac:dyDescent="0.25">
      <c r="A173" s="35"/>
      <c r="B173" s="35"/>
      <c r="C173" s="35"/>
      <c r="E173" s="35"/>
      <c r="T173" s="37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</row>
    <row r="174" spans="1:79" x14ac:dyDescent="0.25">
      <c r="A174" s="35"/>
      <c r="B174" s="35"/>
      <c r="C174" s="35"/>
      <c r="E174" s="35"/>
      <c r="T174" s="37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</row>
    <row r="175" spans="1:79" x14ac:dyDescent="0.25">
      <c r="A175" s="35"/>
      <c r="B175" s="35"/>
      <c r="C175" s="35"/>
      <c r="E175" s="35"/>
      <c r="T175" s="37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</row>
    <row r="176" spans="1:79" x14ac:dyDescent="0.25">
      <c r="A176" s="35"/>
      <c r="B176" s="35"/>
      <c r="C176" s="35"/>
      <c r="E176" s="35"/>
      <c r="T176" s="37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</row>
    <row r="177" spans="1:79" x14ac:dyDescent="0.25">
      <c r="A177" s="35"/>
      <c r="B177" s="35"/>
      <c r="C177" s="35"/>
      <c r="E177" s="35"/>
      <c r="T177" s="37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</row>
    <row r="178" spans="1:79" x14ac:dyDescent="0.25">
      <c r="A178" s="35"/>
      <c r="B178" s="35"/>
      <c r="C178" s="35"/>
      <c r="E178" s="35"/>
      <c r="T178" s="37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</row>
    <row r="179" spans="1:79" x14ac:dyDescent="0.25">
      <c r="A179" s="35"/>
      <c r="B179" s="35"/>
      <c r="C179" s="35"/>
      <c r="E179" s="35"/>
      <c r="T179" s="37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</row>
    <row r="180" spans="1:79" x14ac:dyDescent="0.25">
      <c r="A180" s="35"/>
      <c r="B180" s="35"/>
      <c r="C180" s="35"/>
      <c r="E180" s="35"/>
      <c r="T180" s="37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</row>
    <row r="181" spans="1:79" x14ac:dyDescent="0.25">
      <c r="A181" s="35"/>
      <c r="B181" s="35"/>
      <c r="C181" s="35"/>
      <c r="E181" s="35"/>
      <c r="T181" s="37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</row>
    <row r="182" spans="1:79" x14ac:dyDescent="0.25">
      <c r="A182" s="35"/>
      <c r="B182" s="35"/>
      <c r="C182" s="35"/>
      <c r="E182" s="35"/>
      <c r="T182" s="37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</row>
    <row r="183" spans="1:79" x14ac:dyDescent="0.25">
      <c r="A183" s="35"/>
      <c r="B183" s="35"/>
      <c r="C183" s="35"/>
      <c r="E183" s="35"/>
      <c r="T183" s="37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</row>
    <row r="184" spans="1:79" x14ac:dyDescent="0.25">
      <c r="A184" s="35"/>
      <c r="B184" s="35"/>
      <c r="C184" s="35"/>
      <c r="E184" s="35"/>
      <c r="T184" s="37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</row>
    <row r="185" spans="1:79" x14ac:dyDescent="0.25">
      <c r="A185" s="35"/>
      <c r="B185" s="35"/>
      <c r="C185" s="35"/>
      <c r="E185" s="35"/>
      <c r="T185" s="37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</row>
    <row r="186" spans="1:79" x14ac:dyDescent="0.25">
      <c r="A186" s="35"/>
      <c r="B186" s="35"/>
      <c r="C186" s="35"/>
      <c r="E186" s="35"/>
      <c r="T186" s="37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</row>
    <row r="187" spans="1:79" x14ac:dyDescent="0.25">
      <c r="A187" s="35"/>
      <c r="B187" s="35"/>
      <c r="C187" s="35"/>
      <c r="E187" s="35"/>
      <c r="T187" s="37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</row>
    <row r="188" spans="1:79" x14ac:dyDescent="0.25">
      <c r="A188" s="35"/>
      <c r="B188" s="35"/>
      <c r="C188" s="35"/>
      <c r="E188" s="35"/>
      <c r="T188" s="37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</row>
    <row r="189" spans="1:79" x14ac:dyDescent="0.25">
      <c r="A189" s="35"/>
      <c r="B189" s="35"/>
      <c r="C189" s="35"/>
      <c r="E189" s="35"/>
      <c r="T189" s="37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</row>
    <row r="190" spans="1:79" x14ac:dyDescent="0.25">
      <c r="A190" s="35"/>
      <c r="B190" s="35"/>
      <c r="C190" s="35"/>
      <c r="E190" s="35"/>
      <c r="T190" s="37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</row>
    <row r="191" spans="1:79" x14ac:dyDescent="0.25">
      <c r="A191" s="35"/>
      <c r="B191" s="35"/>
      <c r="C191" s="35"/>
      <c r="E191" s="35"/>
      <c r="T191" s="37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</row>
    <row r="192" spans="1:79" x14ac:dyDescent="0.25">
      <c r="T192" s="37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</row>
    <row r="193" spans="20:79" x14ac:dyDescent="0.25">
      <c r="T193" s="37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</row>
    <row r="194" spans="20:79" x14ac:dyDescent="0.25">
      <c r="T194" s="37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</row>
    <row r="195" spans="20:79" x14ac:dyDescent="0.25">
      <c r="T195" s="37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</row>
    <row r="196" spans="20:79" x14ac:dyDescent="0.25">
      <c r="T196" s="37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</row>
    <row r="197" spans="20:79" x14ac:dyDescent="0.25">
      <c r="T197" s="37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</row>
    <row r="198" spans="20:79" x14ac:dyDescent="0.25">
      <c r="T198" s="37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</row>
    <row r="199" spans="20:79" x14ac:dyDescent="0.25">
      <c r="T199" s="37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</row>
    <row r="200" spans="20:79" x14ac:dyDescent="0.25">
      <c r="T200" s="37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</row>
    <row r="201" spans="20:79" x14ac:dyDescent="0.25">
      <c r="T201" s="37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</row>
    <row r="202" spans="20:79" x14ac:dyDescent="0.25">
      <c r="T202" s="37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</row>
    <row r="203" spans="20:79" x14ac:dyDescent="0.25">
      <c r="T203" s="37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</row>
    <row r="204" spans="20:79" x14ac:dyDescent="0.25">
      <c r="T204" s="37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</row>
    <row r="205" spans="20:79" x14ac:dyDescent="0.25">
      <c r="T205" s="37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</row>
    <row r="206" spans="20:79" x14ac:dyDescent="0.25">
      <c r="T206" s="37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</row>
    <row r="207" spans="20:79" x14ac:dyDescent="0.25">
      <c r="T207" s="37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</row>
    <row r="208" spans="20:79" x14ac:dyDescent="0.25">
      <c r="T208" s="37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</row>
    <row r="209" spans="20:79" x14ac:dyDescent="0.25">
      <c r="T209" s="37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</row>
    <row r="210" spans="20:79" x14ac:dyDescent="0.25">
      <c r="T210" s="37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</row>
    <row r="211" spans="20:79" x14ac:dyDescent="0.25">
      <c r="T211" s="37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</row>
    <row r="212" spans="20:79" x14ac:dyDescent="0.25">
      <c r="T212" s="37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</row>
    <row r="213" spans="20:79" x14ac:dyDescent="0.25">
      <c r="T213" s="37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</row>
    <row r="214" spans="20:79" x14ac:dyDescent="0.25">
      <c r="T214" s="37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</row>
    <row r="215" spans="20:79" x14ac:dyDescent="0.25">
      <c r="T215" s="37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</row>
    <row r="216" spans="20:79" x14ac:dyDescent="0.25">
      <c r="T216" s="37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</row>
    <row r="217" spans="20:79" x14ac:dyDescent="0.25">
      <c r="T217" s="37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</row>
    <row r="218" spans="20:79" x14ac:dyDescent="0.25">
      <c r="T218" s="37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</row>
    <row r="219" spans="20:79" x14ac:dyDescent="0.25">
      <c r="T219" s="37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</row>
    <row r="220" spans="20:79" x14ac:dyDescent="0.25">
      <c r="T220" s="37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</row>
    <row r="221" spans="20:79" x14ac:dyDescent="0.25">
      <c r="T221" s="37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</row>
    <row r="222" spans="20:79" x14ac:dyDescent="0.25">
      <c r="T222" s="37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</row>
    <row r="223" spans="20:79" x14ac:dyDescent="0.25">
      <c r="T223" s="37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</row>
    <row r="224" spans="20:79" x14ac:dyDescent="0.25">
      <c r="T224" s="37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</row>
    <row r="225" spans="20:79" x14ac:dyDescent="0.25">
      <c r="T225" s="37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</row>
    <row r="226" spans="20:79" x14ac:dyDescent="0.25">
      <c r="T226" s="37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</row>
    <row r="227" spans="20:79" x14ac:dyDescent="0.25">
      <c r="T227" s="37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</row>
    <row r="228" spans="20:79" x14ac:dyDescent="0.25">
      <c r="T228" s="37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</row>
    <row r="229" spans="20:79" x14ac:dyDescent="0.25">
      <c r="T229" s="37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</row>
    <row r="230" spans="20:79" x14ac:dyDescent="0.25">
      <c r="T230" s="37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</row>
    <row r="231" spans="20:79" x14ac:dyDescent="0.25">
      <c r="T231" s="37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</row>
    <row r="232" spans="20:79" x14ac:dyDescent="0.25">
      <c r="T232" s="37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</row>
    <row r="233" spans="20:79" x14ac:dyDescent="0.25">
      <c r="T233" s="37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</row>
    <row r="234" spans="20:79" x14ac:dyDescent="0.25">
      <c r="T234" s="37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</row>
    <row r="235" spans="20:79" x14ac:dyDescent="0.25">
      <c r="T235" s="37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</row>
    <row r="236" spans="20:79" x14ac:dyDescent="0.25">
      <c r="T236" s="36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</row>
    <row r="237" spans="20:79" x14ac:dyDescent="0.25"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36"/>
      <c r="AY237" s="36"/>
      <c r="AZ237" s="36"/>
      <c r="BA237" s="36"/>
      <c r="BB237" s="36"/>
      <c r="BC237" s="36"/>
      <c r="BD237" s="36"/>
    </row>
    <row r="238" spans="20:79" x14ac:dyDescent="0.25"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36"/>
      <c r="AY238" s="36"/>
      <c r="AZ238" s="36"/>
      <c r="BA238" s="36"/>
      <c r="BB238" s="36"/>
      <c r="BC238" s="36"/>
      <c r="BD238" s="36"/>
    </row>
    <row r="239" spans="20:79" x14ac:dyDescent="0.25"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36"/>
      <c r="AY239" s="36"/>
      <c r="AZ239" s="36"/>
      <c r="BA239" s="36"/>
      <c r="BB239" s="36"/>
      <c r="BC239" s="36"/>
      <c r="BD239" s="36"/>
    </row>
    <row r="240" spans="20:79" x14ac:dyDescent="0.25"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36"/>
      <c r="AY240" s="36"/>
      <c r="AZ240" s="36"/>
      <c r="BA240" s="36"/>
      <c r="BB240" s="36"/>
      <c r="BC240" s="36"/>
      <c r="BD240" s="36"/>
    </row>
    <row r="241" spans="20:56" x14ac:dyDescent="0.25"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36"/>
      <c r="AY241" s="36"/>
      <c r="AZ241" s="36"/>
      <c r="BA241" s="36"/>
      <c r="BB241" s="36"/>
      <c r="BC241" s="36"/>
      <c r="BD241" s="36"/>
    </row>
    <row r="242" spans="20:56" x14ac:dyDescent="0.25"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36"/>
      <c r="AY242" s="36"/>
      <c r="AZ242" s="36"/>
      <c r="BA242" s="36"/>
      <c r="BB242" s="36"/>
      <c r="BC242" s="36"/>
      <c r="BD242" s="36"/>
    </row>
    <row r="243" spans="20:56" x14ac:dyDescent="0.25"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36"/>
      <c r="AY243" s="36"/>
      <c r="AZ243" s="36"/>
      <c r="BA243" s="36"/>
      <c r="BB243" s="36"/>
      <c r="BC243" s="36"/>
      <c r="BD243" s="36"/>
    </row>
    <row r="244" spans="20:56" x14ac:dyDescent="0.25"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36"/>
      <c r="AY244" s="36"/>
      <c r="AZ244" s="36"/>
      <c r="BA244" s="36"/>
      <c r="BB244" s="36"/>
      <c r="BC244" s="36"/>
      <c r="BD244" s="36"/>
    </row>
    <row r="245" spans="20:56" x14ac:dyDescent="0.25"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36"/>
      <c r="AY245" s="36"/>
      <c r="AZ245" s="36"/>
      <c r="BA245" s="36"/>
      <c r="BB245" s="36"/>
      <c r="BC245" s="36"/>
      <c r="BD245" s="36"/>
    </row>
    <row r="246" spans="20:56" x14ac:dyDescent="0.25"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36"/>
      <c r="AY246" s="36"/>
      <c r="AZ246" s="36"/>
      <c r="BA246" s="36"/>
      <c r="BB246" s="36"/>
      <c r="BC246" s="36"/>
      <c r="BD246" s="36"/>
    </row>
    <row r="247" spans="20:56" x14ac:dyDescent="0.25"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36"/>
      <c r="AY247" s="36"/>
      <c r="AZ247" s="36"/>
      <c r="BA247" s="36"/>
      <c r="BB247" s="36"/>
      <c r="BC247" s="36"/>
      <c r="BD247" s="36"/>
    </row>
    <row r="248" spans="20:56" x14ac:dyDescent="0.25"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36"/>
      <c r="AY248" s="36"/>
      <c r="AZ248" s="36"/>
      <c r="BA248" s="36"/>
      <c r="BB248" s="36"/>
      <c r="BC248" s="36"/>
      <c r="BD248" s="36"/>
    </row>
    <row r="249" spans="20:56" x14ac:dyDescent="0.25"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36"/>
      <c r="AY249" s="36"/>
      <c r="AZ249" s="36"/>
      <c r="BA249" s="36"/>
      <c r="BB249" s="36"/>
      <c r="BC249" s="36"/>
      <c r="BD249" s="36"/>
    </row>
    <row r="250" spans="20:56" x14ac:dyDescent="0.25"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36"/>
      <c r="AY250" s="36"/>
      <c r="AZ250" s="36"/>
      <c r="BA250" s="36"/>
      <c r="BB250" s="36"/>
      <c r="BC250" s="36"/>
      <c r="BD250" s="36"/>
    </row>
    <row r="251" spans="20:56" x14ac:dyDescent="0.25"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36"/>
      <c r="AY251" s="36"/>
      <c r="AZ251" s="36"/>
      <c r="BA251" s="36"/>
      <c r="BB251" s="36"/>
      <c r="BC251" s="36"/>
      <c r="BD251" s="36"/>
    </row>
    <row r="252" spans="20:56" x14ac:dyDescent="0.25"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36"/>
      <c r="AY252" s="36"/>
      <c r="AZ252" s="36"/>
      <c r="BA252" s="36"/>
      <c r="BB252" s="36"/>
      <c r="BC252" s="36"/>
      <c r="BD252" s="36"/>
    </row>
    <row r="253" spans="20:56" x14ac:dyDescent="0.25"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36"/>
      <c r="AY253" s="36"/>
      <c r="AZ253" s="36"/>
      <c r="BA253" s="36"/>
      <c r="BB253" s="36"/>
      <c r="BC253" s="36"/>
      <c r="BD253" s="36"/>
    </row>
    <row r="254" spans="20:56" x14ac:dyDescent="0.25"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36"/>
      <c r="AY254" s="36"/>
      <c r="AZ254" s="36"/>
      <c r="BA254" s="36"/>
      <c r="BB254" s="36"/>
      <c r="BC254" s="36"/>
      <c r="BD254" s="36"/>
    </row>
    <row r="255" spans="20:56" x14ac:dyDescent="0.25"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36"/>
      <c r="AY255" s="36"/>
      <c r="AZ255" s="36"/>
      <c r="BA255" s="36"/>
      <c r="BB255" s="36"/>
      <c r="BC255" s="36"/>
      <c r="BD255" s="36"/>
    </row>
    <row r="256" spans="20:56" x14ac:dyDescent="0.25"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36"/>
      <c r="AY256" s="36"/>
      <c r="AZ256" s="36"/>
      <c r="BA256" s="36"/>
      <c r="BB256" s="36"/>
      <c r="BC256" s="36"/>
      <c r="BD256" s="36"/>
    </row>
    <row r="257" spans="20:56" x14ac:dyDescent="0.25"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36"/>
      <c r="AY257" s="36"/>
      <c r="AZ257" s="36"/>
      <c r="BA257" s="36"/>
      <c r="BB257" s="36"/>
      <c r="BC257" s="36"/>
      <c r="BD257" s="36"/>
    </row>
    <row r="258" spans="20:56" x14ac:dyDescent="0.25"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36"/>
      <c r="AY258" s="36"/>
      <c r="AZ258" s="36"/>
      <c r="BA258" s="36"/>
      <c r="BB258" s="36"/>
      <c r="BC258" s="36"/>
      <c r="BD258" s="36"/>
    </row>
    <row r="259" spans="20:56" x14ac:dyDescent="0.25"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36"/>
      <c r="AY259" s="36"/>
      <c r="AZ259" s="36"/>
      <c r="BA259" s="36"/>
      <c r="BB259" s="36"/>
      <c r="BC259" s="36"/>
      <c r="BD259" s="36"/>
    </row>
    <row r="260" spans="20:56" x14ac:dyDescent="0.25"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36"/>
      <c r="AY260" s="36"/>
      <c r="AZ260" s="36"/>
      <c r="BA260" s="36"/>
      <c r="BB260" s="36"/>
      <c r="BC260" s="36"/>
      <c r="BD260" s="36"/>
    </row>
    <row r="261" spans="20:56" x14ac:dyDescent="0.25"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36"/>
      <c r="AY261" s="36"/>
      <c r="AZ261" s="36"/>
      <c r="BA261" s="36"/>
      <c r="BB261" s="36"/>
      <c r="BC261" s="36"/>
      <c r="BD261" s="36"/>
    </row>
    <row r="262" spans="20:56" x14ac:dyDescent="0.25"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36"/>
      <c r="AY262" s="36"/>
      <c r="AZ262" s="36"/>
      <c r="BA262" s="36"/>
      <c r="BB262" s="36"/>
      <c r="BC262" s="36"/>
      <c r="BD262" s="36"/>
    </row>
    <row r="263" spans="20:56" x14ac:dyDescent="0.25"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36"/>
      <c r="AY263" s="36"/>
      <c r="AZ263" s="36"/>
      <c r="BA263" s="36"/>
      <c r="BB263" s="36"/>
      <c r="BC263" s="36"/>
      <c r="BD263" s="36"/>
    </row>
    <row r="264" spans="20:56" x14ac:dyDescent="0.25"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36"/>
      <c r="AY264" s="36"/>
      <c r="AZ264" s="36"/>
      <c r="BA264" s="36"/>
      <c r="BB264" s="36"/>
      <c r="BC264" s="36"/>
      <c r="BD264" s="36"/>
    </row>
    <row r="265" spans="20:56" x14ac:dyDescent="0.25"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</row>
    <row r="266" spans="20:56" x14ac:dyDescent="0.25"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</row>
    <row r="267" spans="20:56" x14ac:dyDescent="0.25"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</row>
    <row r="268" spans="20:56" x14ac:dyDescent="0.25"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</row>
    <row r="269" spans="20:56" x14ac:dyDescent="0.25"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</row>
    <row r="270" spans="20:56" x14ac:dyDescent="0.25"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</row>
    <row r="271" spans="20:56" x14ac:dyDescent="0.25"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36"/>
      <c r="AY271" s="36"/>
      <c r="AZ271" s="36"/>
      <c r="BA271" s="36"/>
      <c r="BB271" s="36"/>
      <c r="BC271" s="36"/>
      <c r="BD271" s="36"/>
    </row>
    <row r="272" spans="20:56" x14ac:dyDescent="0.25"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36"/>
      <c r="AY272" s="36"/>
      <c r="AZ272" s="36"/>
      <c r="BA272" s="36"/>
      <c r="BB272" s="36"/>
      <c r="BC272" s="36"/>
      <c r="BD272" s="36"/>
    </row>
    <row r="273" spans="20:56" x14ac:dyDescent="0.25"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36"/>
      <c r="AY273" s="36"/>
      <c r="AZ273" s="36"/>
      <c r="BA273" s="36"/>
      <c r="BB273" s="36"/>
      <c r="BC273" s="36"/>
      <c r="BD273" s="36"/>
    </row>
    <row r="274" spans="20:56" x14ac:dyDescent="0.25"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36"/>
      <c r="AY274" s="36"/>
      <c r="AZ274" s="36"/>
      <c r="BA274" s="36"/>
      <c r="BB274" s="36"/>
      <c r="BC274" s="36"/>
      <c r="BD274" s="36"/>
    </row>
    <row r="275" spans="20:56" x14ac:dyDescent="0.25"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36"/>
      <c r="AY275" s="36"/>
      <c r="AZ275" s="36"/>
      <c r="BA275" s="36"/>
      <c r="BB275" s="36"/>
      <c r="BC275" s="36"/>
      <c r="BD275" s="36"/>
    </row>
    <row r="276" spans="20:56" x14ac:dyDescent="0.25"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36"/>
      <c r="AY276" s="36"/>
      <c r="AZ276" s="36"/>
      <c r="BA276" s="36"/>
      <c r="BB276" s="36"/>
      <c r="BC276" s="36"/>
      <c r="BD276" s="36"/>
    </row>
    <row r="277" spans="20:56" x14ac:dyDescent="0.25"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36"/>
      <c r="AY277" s="36"/>
      <c r="AZ277" s="36"/>
      <c r="BA277" s="36"/>
      <c r="BB277" s="36"/>
      <c r="BC277" s="36"/>
      <c r="BD277" s="36"/>
    </row>
    <row r="278" spans="20:56" x14ac:dyDescent="0.25"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36"/>
      <c r="AY278" s="36"/>
      <c r="AZ278" s="36"/>
      <c r="BA278" s="36"/>
      <c r="BB278" s="36"/>
      <c r="BC278" s="36"/>
      <c r="BD278" s="36"/>
    </row>
    <row r="279" spans="20:56" x14ac:dyDescent="0.25"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36"/>
      <c r="AY279" s="36"/>
      <c r="AZ279" s="36"/>
      <c r="BA279" s="36"/>
      <c r="BB279" s="36"/>
      <c r="BC279" s="36"/>
      <c r="BD279" s="36"/>
    </row>
    <row r="280" spans="20:56" x14ac:dyDescent="0.25"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36"/>
      <c r="AY280" s="36"/>
      <c r="AZ280" s="36"/>
      <c r="BA280" s="36"/>
      <c r="BB280" s="36"/>
      <c r="BC280" s="36"/>
      <c r="BD280" s="36"/>
    </row>
    <row r="281" spans="20:56" x14ac:dyDescent="0.25"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36"/>
      <c r="AY281" s="36"/>
      <c r="AZ281" s="36"/>
      <c r="BA281" s="36"/>
      <c r="BB281" s="36"/>
      <c r="BC281" s="36"/>
      <c r="BD281" s="36"/>
    </row>
    <row r="282" spans="20:56" x14ac:dyDescent="0.25"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36"/>
      <c r="AY282" s="36"/>
      <c r="AZ282" s="36"/>
      <c r="BA282" s="36"/>
      <c r="BB282" s="36"/>
      <c r="BC282" s="36"/>
      <c r="BD282" s="36"/>
    </row>
    <row r="283" spans="20:56" x14ac:dyDescent="0.25"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36"/>
      <c r="AY283" s="36"/>
      <c r="AZ283" s="36"/>
      <c r="BA283" s="36"/>
      <c r="BB283" s="36"/>
      <c r="BC283" s="36"/>
      <c r="BD283" s="36"/>
    </row>
    <row r="284" spans="20:56" x14ac:dyDescent="0.25"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36"/>
      <c r="AY284" s="36"/>
      <c r="AZ284" s="36"/>
      <c r="BA284" s="36"/>
      <c r="BB284" s="36"/>
      <c r="BC284" s="36"/>
      <c r="BD284" s="36"/>
    </row>
    <row r="285" spans="20:56" x14ac:dyDescent="0.25"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36"/>
      <c r="AY285" s="36"/>
      <c r="AZ285" s="36"/>
      <c r="BA285" s="36"/>
      <c r="BB285" s="36"/>
      <c r="BC285" s="36"/>
      <c r="BD285" s="36"/>
    </row>
    <row r="286" spans="20:56" x14ac:dyDescent="0.25"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36"/>
      <c r="AY286" s="36"/>
      <c r="AZ286" s="36"/>
      <c r="BA286" s="36"/>
      <c r="BB286" s="36"/>
      <c r="BC286" s="36"/>
      <c r="BD286" s="36"/>
    </row>
    <row r="287" spans="20:56" x14ac:dyDescent="0.25"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36"/>
      <c r="AY287" s="36"/>
      <c r="AZ287" s="36"/>
      <c r="BA287" s="36"/>
      <c r="BB287" s="36"/>
      <c r="BC287" s="36"/>
      <c r="BD287" s="36"/>
    </row>
    <row r="288" spans="20:56" x14ac:dyDescent="0.25"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36"/>
      <c r="AY288" s="36"/>
      <c r="AZ288" s="36"/>
      <c r="BA288" s="36"/>
      <c r="BB288" s="36"/>
      <c r="BC288" s="36"/>
      <c r="BD288" s="36"/>
    </row>
    <row r="289" spans="20:56" x14ac:dyDescent="0.25"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36"/>
      <c r="AY289" s="36"/>
      <c r="AZ289" s="36"/>
      <c r="BA289" s="36"/>
      <c r="BB289" s="36"/>
      <c r="BC289" s="36"/>
      <c r="BD289" s="36"/>
    </row>
    <row r="290" spans="20:56" x14ac:dyDescent="0.25"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36"/>
      <c r="AY290" s="36"/>
      <c r="AZ290" s="36"/>
      <c r="BA290" s="36"/>
      <c r="BB290" s="36"/>
      <c r="BC290" s="36"/>
      <c r="BD290" s="36"/>
    </row>
    <row r="291" spans="20:56" x14ac:dyDescent="0.25"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36"/>
      <c r="AY291" s="36"/>
      <c r="AZ291" s="36"/>
      <c r="BA291" s="36"/>
      <c r="BB291" s="36"/>
      <c r="BC291" s="36"/>
      <c r="BD291" s="36"/>
    </row>
    <row r="292" spans="20:56" x14ac:dyDescent="0.25"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36"/>
      <c r="AY292" s="36"/>
      <c r="AZ292" s="36"/>
      <c r="BA292" s="36"/>
      <c r="BB292" s="36"/>
      <c r="BC292" s="36"/>
      <c r="BD292" s="36"/>
    </row>
    <row r="293" spans="20:56" x14ac:dyDescent="0.25"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36"/>
      <c r="AY293" s="36"/>
      <c r="AZ293" s="36"/>
      <c r="BA293" s="36"/>
      <c r="BB293" s="36"/>
      <c r="BC293" s="36"/>
      <c r="BD293" s="36"/>
    </row>
    <row r="294" spans="20:56" x14ac:dyDescent="0.25"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36"/>
      <c r="AY294" s="36"/>
      <c r="AZ294" s="36"/>
      <c r="BA294" s="36"/>
      <c r="BB294" s="36"/>
      <c r="BC294" s="36"/>
      <c r="BD294" s="36"/>
    </row>
    <row r="295" spans="20:56" x14ac:dyDescent="0.25"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36"/>
      <c r="AY295" s="36"/>
      <c r="AZ295" s="36"/>
      <c r="BA295" s="36"/>
      <c r="BB295" s="36"/>
      <c r="BC295" s="36"/>
      <c r="BD295" s="36"/>
    </row>
    <row r="296" spans="20:56" x14ac:dyDescent="0.25"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36"/>
      <c r="AY296" s="36"/>
      <c r="AZ296" s="36"/>
      <c r="BA296" s="36"/>
      <c r="BB296" s="36"/>
      <c r="BC296" s="36"/>
      <c r="BD296" s="36"/>
    </row>
    <row r="297" spans="20:56" x14ac:dyDescent="0.25"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36"/>
      <c r="AY297" s="36"/>
      <c r="AZ297" s="36"/>
      <c r="BA297" s="36"/>
      <c r="BB297" s="36"/>
      <c r="BC297" s="36"/>
      <c r="BD297" s="36"/>
    </row>
    <row r="298" spans="20:56" x14ac:dyDescent="0.25"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36"/>
      <c r="AY298" s="36"/>
      <c r="AZ298" s="36"/>
      <c r="BA298" s="36"/>
      <c r="BB298" s="36"/>
      <c r="BC298" s="36"/>
      <c r="BD298" s="36"/>
    </row>
    <row r="299" spans="20:56" x14ac:dyDescent="0.25"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36"/>
      <c r="AY299" s="36"/>
      <c r="AZ299" s="36"/>
      <c r="BA299" s="36"/>
      <c r="BB299" s="36"/>
      <c r="BC299" s="36"/>
      <c r="BD299" s="36"/>
    </row>
    <row r="300" spans="20:56" x14ac:dyDescent="0.25"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36"/>
      <c r="AY300" s="36"/>
      <c r="AZ300" s="36"/>
      <c r="BA300" s="36"/>
      <c r="BB300" s="36"/>
      <c r="BC300" s="36"/>
      <c r="BD300" s="36"/>
    </row>
    <row r="301" spans="20:56" x14ac:dyDescent="0.25"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36"/>
      <c r="AY301" s="36"/>
      <c r="AZ301" s="36"/>
      <c r="BA301" s="36"/>
      <c r="BB301" s="36"/>
      <c r="BC301" s="36"/>
      <c r="BD301" s="36"/>
    </row>
    <row r="302" spans="20:56" x14ac:dyDescent="0.25"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36"/>
      <c r="AY302" s="36"/>
      <c r="AZ302" s="36"/>
      <c r="BA302" s="36"/>
      <c r="BB302" s="36"/>
      <c r="BC302" s="36"/>
      <c r="BD302" s="36"/>
    </row>
    <row r="303" spans="20:56" x14ac:dyDescent="0.25"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36"/>
      <c r="AY303" s="36"/>
      <c r="AZ303" s="36"/>
      <c r="BA303" s="36"/>
      <c r="BB303" s="36"/>
      <c r="BC303" s="36"/>
      <c r="BD303" s="36"/>
    </row>
    <row r="304" spans="20:56" x14ac:dyDescent="0.25"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36"/>
      <c r="AY304" s="36"/>
      <c r="AZ304" s="36"/>
      <c r="BA304" s="36"/>
      <c r="BB304" s="36"/>
      <c r="BC304" s="36"/>
      <c r="BD304" s="36"/>
    </row>
    <row r="305" spans="20:56" x14ac:dyDescent="0.25"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36"/>
      <c r="AY305" s="36"/>
      <c r="AZ305" s="36"/>
      <c r="BA305" s="36"/>
      <c r="BB305" s="36"/>
      <c r="BC305" s="36"/>
      <c r="BD305" s="36"/>
    </row>
    <row r="306" spans="20:56" x14ac:dyDescent="0.25"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36"/>
      <c r="AY306" s="36"/>
      <c r="AZ306" s="36"/>
      <c r="BA306" s="36"/>
      <c r="BB306" s="36"/>
      <c r="BC306" s="36"/>
      <c r="BD306" s="36"/>
    </row>
    <row r="307" spans="20:56" x14ac:dyDescent="0.25"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36"/>
      <c r="AY307" s="36"/>
      <c r="AZ307" s="36"/>
      <c r="BA307" s="36"/>
      <c r="BB307" s="36"/>
      <c r="BC307" s="36"/>
      <c r="BD307" s="36"/>
    </row>
    <row r="308" spans="20:56" x14ac:dyDescent="0.25"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36"/>
      <c r="AY308" s="36"/>
      <c r="AZ308" s="36"/>
      <c r="BA308" s="36"/>
      <c r="BB308" s="36"/>
      <c r="BC308" s="36"/>
      <c r="BD308" s="36"/>
    </row>
    <row r="309" spans="20:56" x14ac:dyDescent="0.25"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36"/>
      <c r="AY309" s="36"/>
      <c r="AZ309" s="36"/>
      <c r="BA309" s="36"/>
      <c r="BB309" s="36"/>
      <c r="BC309" s="36"/>
      <c r="BD309" s="36"/>
    </row>
    <row r="310" spans="20:56" x14ac:dyDescent="0.25"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36"/>
      <c r="AY310" s="36"/>
      <c r="AZ310" s="36"/>
      <c r="BA310" s="36"/>
      <c r="BB310" s="36"/>
      <c r="BC310" s="36"/>
      <c r="BD310" s="36"/>
    </row>
    <row r="311" spans="20:56" x14ac:dyDescent="0.25"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36"/>
      <c r="AY311" s="36"/>
      <c r="AZ311" s="36"/>
      <c r="BA311" s="36"/>
      <c r="BB311" s="36"/>
      <c r="BC311" s="36"/>
      <c r="BD311" s="36"/>
    </row>
    <row r="312" spans="20:56" x14ac:dyDescent="0.25"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36"/>
      <c r="AY312" s="36"/>
      <c r="AZ312" s="36"/>
      <c r="BA312" s="36"/>
      <c r="BB312" s="36"/>
      <c r="BC312" s="36"/>
      <c r="BD312" s="36"/>
    </row>
    <row r="313" spans="20:56" x14ac:dyDescent="0.25"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36"/>
      <c r="AY313" s="36"/>
      <c r="AZ313" s="36"/>
      <c r="BA313" s="36"/>
      <c r="BB313" s="36"/>
      <c r="BC313" s="36"/>
      <c r="BD313" s="36"/>
    </row>
    <row r="314" spans="20:56" x14ac:dyDescent="0.25"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36"/>
      <c r="AY314" s="36"/>
      <c r="AZ314" s="36"/>
      <c r="BA314" s="36"/>
      <c r="BB314" s="36"/>
      <c r="BC314" s="36"/>
      <c r="BD314" s="36"/>
    </row>
    <row r="315" spans="20:56" x14ac:dyDescent="0.25"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36"/>
      <c r="AY315" s="36"/>
      <c r="AZ315" s="36"/>
      <c r="BA315" s="36"/>
      <c r="BB315" s="36"/>
      <c r="BC315" s="36"/>
      <c r="BD315" s="36"/>
    </row>
    <row r="316" spans="20:56" x14ac:dyDescent="0.25"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36"/>
      <c r="AY316" s="36"/>
      <c r="AZ316" s="36"/>
      <c r="BA316" s="36"/>
      <c r="BB316" s="36"/>
      <c r="BC316" s="36"/>
      <c r="BD316" s="36"/>
    </row>
    <row r="317" spans="20:56" x14ac:dyDescent="0.25"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36"/>
      <c r="AY317" s="36"/>
      <c r="AZ317" s="36"/>
      <c r="BA317" s="36"/>
      <c r="BB317" s="36"/>
      <c r="BC317" s="36"/>
      <c r="BD317" s="36"/>
    </row>
    <row r="318" spans="20:56" x14ac:dyDescent="0.25"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36"/>
      <c r="AY318" s="36"/>
      <c r="AZ318" s="36"/>
      <c r="BA318" s="36"/>
      <c r="BB318" s="36"/>
      <c r="BC318" s="36"/>
      <c r="BD318" s="36"/>
    </row>
    <row r="319" spans="20:56" x14ac:dyDescent="0.25"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36"/>
      <c r="AY319" s="36"/>
      <c r="AZ319" s="36"/>
      <c r="BA319" s="36"/>
      <c r="BB319" s="36"/>
      <c r="BC319" s="36"/>
      <c r="BD319" s="36"/>
    </row>
    <row r="320" spans="20:56" x14ac:dyDescent="0.25"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36"/>
      <c r="AY320" s="36"/>
      <c r="AZ320" s="36"/>
      <c r="BA320" s="36"/>
      <c r="BB320" s="36"/>
      <c r="BC320" s="36"/>
      <c r="BD320" s="36"/>
    </row>
    <row r="321" spans="20:56" x14ac:dyDescent="0.25"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36"/>
      <c r="AY321" s="36"/>
      <c r="AZ321" s="36"/>
      <c r="BA321" s="36"/>
      <c r="BB321" s="36"/>
      <c r="BC321" s="36"/>
      <c r="BD321" s="36"/>
    </row>
    <row r="322" spans="20:56" x14ac:dyDescent="0.25"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36"/>
      <c r="AY322" s="36"/>
      <c r="AZ322" s="36"/>
      <c r="BA322" s="36"/>
      <c r="BB322" s="36"/>
      <c r="BC322" s="36"/>
      <c r="BD322" s="36"/>
    </row>
    <row r="323" spans="20:56" x14ac:dyDescent="0.25"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36"/>
      <c r="AY323" s="36"/>
      <c r="AZ323" s="36"/>
      <c r="BA323" s="36"/>
      <c r="BB323" s="36"/>
      <c r="BC323" s="36"/>
      <c r="BD323" s="36"/>
    </row>
    <row r="324" spans="20:56" x14ac:dyDescent="0.25"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36"/>
      <c r="AY324" s="36"/>
      <c r="AZ324" s="36"/>
      <c r="BA324" s="36"/>
      <c r="BB324" s="36"/>
      <c r="BC324" s="36"/>
      <c r="BD324" s="36"/>
    </row>
    <row r="325" spans="20:56" x14ac:dyDescent="0.25"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36"/>
      <c r="AY325" s="36"/>
      <c r="AZ325" s="36"/>
      <c r="BA325" s="36"/>
      <c r="BB325" s="36"/>
      <c r="BC325" s="36"/>
      <c r="BD325" s="36"/>
    </row>
    <row r="326" spans="20:56" x14ac:dyDescent="0.25"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36"/>
      <c r="AY326" s="36"/>
      <c r="AZ326" s="36"/>
      <c r="BA326" s="36"/>
      <c r="BB326" s="36"/>
      <c r="BC326" s="36"/>
      <c r="BD326" s="36"/>
    </row>
    <row r="327" spans="20:56" x14ac:dyDescent="0.25"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36"/>
      <c r="AY327" s="36"/>
      <c r="AZ327" s="36"/>
      <c r="BA327" s="36"/>
      <c r="BB327" s="36"/>
      <c r="BC327" s="36"/>
      <c r="BD327" s="36"/>
    </row>
    <row r="328" spans="20:56" x14ac:dyDescent="0.25"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36"/>
      <c r="AY328" s="36"/>
      <c r="AZ328" s="36"/>
      <c r="BA328" s="36"/>
      <c r="BB328" s="36"/>
      <c r="BC328" s="36"/>
      <c r="BD328" s="36"/>
    </row>
    <row r="329" spans="20:56" x14ac:dyDescent="0.25"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36"/>
      <c r="AY329" s="36"/>
      <c r="AZ329" s="36"/>
      <c r="BA329" s="36"/>
      <c r="BB329" s="36"/>
      <c r="BC329" s="36"/>
      <c r="BD329" s="36"/>
    </row>
    <row r="330" spans="20:56" x14ac:dyDescent="0.25"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36"/>
      <c r="AY330" s="36"/>
      <c r="AZ330" s="36"/>
      <c r="BA330" s="36"/>
      <c r="BB330" s="36"/>
      <c r="BC330" s="36"/>
      <c r="BD330" s="36"/>
    </row>
    <row r="331" spans="20:56" x14ac:dyDescent="0.25"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36"/>
      <c r="AY331" s="36"/>
      <c r="AZ331" s="36"/>
      <c r="BA331" s="36"/>
      <c r="BB331" s="36"/>
      <c r="BC331" s="36"/>
      <c r="BD331" s="36"/>
    </row>
    <row r="332" spans="20:56" x14ac:dyDescent="0.25"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36"/>
      <c r="AY332" s="36"/>
      <c r="AZ332" s="36"/>
      <c r="BA332" s="36"/>
      <c r="BB332" s="36"/>
      <c r="BC332" s="36"/>
      <c r="BD332" s="36"/>
    </row>
    <row r="333" spans="20:56" x14ac:dyDescent="0.25"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36"/>
      <c r="AY333" s="36"/>
      <c r="AZ333" s="36"/>
      <c r="BA333" s="36"/>
      <c r="BB333" s="36"/>
      <c r="BC333" s="36"/>
      <c r="BD333" s="36"/>
    </row>
    <row r="334" spans="20:56" x14ac:dyDescent="0.25"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36"/>
      <c r="AY334" s="36"/>
      <c r="AZ334" s="36"/>
      <c r="BA334" s="36"/>
      <c r="BB334" s="36"/>
      <c r="BC334" s="36"/>
      <c r="BD334" s="36"/>
    </row>
    <row r="335" spans="20:56" x14ac:dyDescent="0.25"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36"/>
      <c r="AY335" s="36"/>
      <c r="AZ335" s="36"/>
      <c r="BA335" s="36"/>
      <c r="BB335" s="36"/>
      <c r="BC335" s="36"/>
      <c r="BD335" s="36"/>
    </row>
    <row r="336" spans="20:56" x14ac:dyDescent="0.25"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36"/>
      <c r="AY336" s="36"/>
      <c r="AZ336" s="36"/>
      <c r="BA336" s="36"/>
      <c r="BB336" s="36"/>
      <c r="BC336" s="36"/>
      <c r="BD336" s="36"/>
    </row>
    <row r="337" spans="20:56" x14ac:dyDescent="0.25"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36"/>
      <c r="AY337" s="36"/>
      <c r="AZ337" s="36"/>
      <c r="BA337" s="36"/>
      <c r="BB337" s="36"/>
      <c r="BC337" s="36"/>
      <c r="BD337" s="36"/>
    </row>
    <row r="338" spans="20:56" x14ac:dyDescent="0.25"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36"/>
      <c r="AY338" s="36"/>
      <c r="AZ338" s="36"/>
      <c r="BA338" s="36"/>
      <c r="BB338" s="36"/>
      <c r="BC338" s="36"/>
      <c r="BD338" s="36"/>
    </row>
    <row r="339" spans="20:56" x14ac:dyDescent="0.25"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36"/>
      <c r="AY339" s="36"/>
      <c r="AZ339" s="36"/>
      <c r="BA339" s="36"/>
      <c r="BB339" s="36"/>
      <c r="BC339" s="36"/>
      <c r="BD339" s="36"/>
    </row>
    <row r="340" spans="20:56" x14ac:dyDescent="0.25"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36"/>
      <c r="AY340" s="36"/>
      <c r="AZ340" s="36"/>
      <c r="BA340" s="36"/>
      <c r="BB340" s="36"/>
      <c r="BC340" s="36"/>
      <c r="BD340" s="36"/>
    </row>
    <row r="341" spans="20:56" x14ac:dyDescent="0.25"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36"/>
      <c r="AY341" s="36"/>
      <c r="AZ341" s="36"/>
      <c r="BA341" s="36"/>
      <c r="BB341" s="36"/>
      <c r="BC341" s="36"/>
      <c r="BD341" s="36"/>
    </row>
    <row r="342" spans="20:56" x14ac:dyDescent="0.25"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36"/>
      <c r="AY342" s="36"/>
      <c r="AZ342" s="36"/>
      <c r="BA342" s="36"/>
      <c r="BB342" s="36"/>
      <c r="BC342" s="36"/>
      <c r="BD342" s="36"/>
    </row>
    <row r="343" spans="20:56" x14ac:dyDescent="0.25"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36"/>
      <c r="AY343" s="36"/>
      <c r="AZ343" s="36"/>
      <c r="BA343" s="36"/>
      <c r="BB343" s="36"/>
      <c r="BC343" s="36"/>
      <c r="BD343" s="36"/>
    </row>
    <row r="344" spans="20:56" x14ac:dyDescent="0.25"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36"/>
      <c r="AY344" s="36"/>
      <c r="AZ344" s="36"/>
      <c r="BA344" s="36"/>
      <c r="BB344" s="36"/>
      <c r="BC344" s="36"/>
      <c r="BD344" s="36"/>
    </row>
    <row r="345" spans="20:56" x14ac:dyDescent="0.25"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36"/>
      <c r="AY345" s="36"/>
      <c r="AZ345" s="36"/>
      <c r="BA345" s="36"/>
      <c r="BB345" s="36"/>
      <c r="BC345" s="36"/>
      <c r="BD345" s="36"/>
    </row>
    <row r="346" spans="20:56" x14ac:dyDescent="0.25"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36"/>
      <c r="AY346" s="36"/>
      <c r="AZ346" s="36"/>
      <c r="BA346" s="36"/>
      <c r="BB346" s="36"/>
      <c r="BC346" s="36"/>
      <c r="BD346" s="36"/>
    </row>
    <row r="347" spans="20:56" x14ac:dyDescent="0.25"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36"/>
      <c r="AY347" s="36"/>
      <c r="AZ347" s="36"/>
      <c r="BA347" s="36"/>
      <c r="BB347" s="36"/>
      <c r="BC347" s="36"/>
      <c r="BD347" s="36"/>
    </row>
    <row r="348" spans="20:56" x14ac:dyDescent="0.25"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36"/>
      <c r="AY348" s="36"/>
      <c r="AZ348" s="36"/>
      <c r="BA348" s="36"/>
      <c r="BB348" s="36"/>
      <c r="BC348" s="36"/>
      <c r="BD348" s="36"/>
    </row>
    <row r="349" spans="20:56" x14ac:dyDescent="0.25"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36"/>
      <c r="AY349" s="36"/>
      <c r="AZ349" s="36"/>
      <c r="BA349" s="36"/>
      <c r="BB349" s="36"/>
      <c r="BC349" s="36"/>
      <c r="BD349" s="36"/>
    </row>
    <row r="350" spans="20:56" x14ac:dyDescent="0.25"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36"/>
      <c r="AY350" s="36"/>
      <c r="AZ350" s="36"/>
      <c r="BA350" s="36"/>
      <c r="BB350" s="36"/>
      <c r="BC350" s="36"/>
      <c r="BD350" s="36"/>
    </row>
    <row r="351" spans="20:56" x14ac:dyDescent="0.25"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36"/>
      <c r="AY351" s="36"/>
      <c r="AZ351" s="36"/>
      <c r="BA351" s="36"/>
      <c r="BB351" s="36"/>
      <c r="BC351" s="36"/>
      <c r="BD351" s="36"/>
    </row>
    <row r="352" spans="20:56" x14ac:dyDescent="0.25"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36"/>
      <c r="AY352" s="36"/>
      <c r="AZ352" s="36"/>
      <c r="BA352" s="36"/>
      <c r="BB352" s="36"/>
      <c r="BC352" s="36"/>
      <c r="BD352" s="36"/>
    </row>
    <row r="353" spans="20:56" x14ac:dyDescent="0.25"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36"/>
      <c r="AY353" s="36"/>
      <c r="AZ353" s="36"/>
      <c r="BA353" s="36"/>
      <c r="BB353" s="36"/>
      <c r="BC353" s="36"/>
      <c r="BD353" s="36"/>
    </row>
    <row r="354" spans="20:56" x14ac:dyDescent="0.25"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36"/>
      <c r="AY354" s="36"/>
      <c r="AZ354" s="36"/>
      <c r="BA354" s="36"/>
      <c r="BB354" s="36"/>
      <c r="BC354" s="36"/>
      <c r="BD354" s="36"/>
    </row>
    <row r="355" spans="20:56" x14ac:dyDescent="0.25"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36"/>
      <c r="AY355" s="36"/>
      <c r="AZ355" s="36"/>
      <c r="BA355" s="36"/>
      <c r="BB355" s="36"/>
      <c r="BC355" s="36"/>
      <c r="BD355" s="36"/>
    </row>
    <row r="356" spans="20:56" x14ac:dyDescent="0.25"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36"/>
      <c r="AY356" s="36"/>
      <c r="AZ356" s="36"/>
      <c r="BA356" s="36"/>
      <c r="BB356" s="36"/>
      <c r="BC356" s="36"/>
      <c r="BD356" s="36"/>
    </row>
    <row r="357" spans="20:56" x14ac:dyDescent="0.25"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36"/>
      <c r="AY357" s="36"/>
      <c r="AZ357" s="36"/>
      <c r="BA357" s="36"/>
      <c r="BB357" s="36"/>
      <c r="BC357" s="36"/>
      <c r="BD357" s="36"/>
    </row>
    <row r="358" spans="20:56" x14ac:dyDescent="0.25"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36"/>
      <c r="AY358" s="36"/>
      <c r="AZ358" s="36"/>
      <c r="BA358" s="36"/>
      <c r="BB358" s="36"/>
      <c r="BC358" s="36"/>
      <c r="BD358" s="36"/>
    </row>
    <row r="359" spans="20:56" x14ac:dyDescent="0.25"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36"/>
      <c r="AY359" s="36"/>
      <c r="AZ359" s="36"/>
      <c r="BA359" s="36"/>
      <c r="BB359" s="36"/>
      <c r="BC359" s="36"/>
      <c r="BD359" s="36"/>
    </row>
    <row r="360" spans="20:56" x14ac:dyDescent="0.25"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36"/>
      <c r="AY360" s="36"/>
      <c r="AZ360" s="36"/>
      <c r="BA360" s="36"/>
      <c r="BB360" s="36"/>
      <c r="BC360" s="36"/>
      <c r="BD360" s="36"/>
    </row>
    <row r="361" spans="20:56" x14ac:dyDescent="0.25"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36"/>
      <c r="AY361" s="36"/>
      <c r="AZ361" s="36"/>
      <c r="BA361" s="36"/>
      <c r="BB361" s="36"/>
      <c r="BC361" s="36"/>
      <c r="BD361" s="36"/>
    </row>
    <row r="362" spans="20:56" x14ac:dyDescent="0.25"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36"/>
      <c r="AY362" s="36"/>
      <c r="AZ362" s="36"/>
      <c r="BA362" s="36"/>
      <c r="BB362" s="36"/>
      <c r="BC362" s="36"/>
      <c r="BD362" s="36"/>
    </row>
    <row r="363" spans="20:56" x14ac:dyDescent="0.25"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36"/>
      <c r="AY363" s="36"/>
      <c r="AZ363" s="36"/>
      <c r="BA363" s="36"/>
      <c r="BB363" s="36"/>
      <c r="BC363" s="36"/>
      <c r="BD363" s="36"/>
    </row>
    <row r="364" spans="20:56" x14ac:dyDescent="0.25"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36"/>
      <c r="AY364" s="36"/>
      <c r="AZ364" s="36"/>
      <c r="BA364" s="36"/>
      <c r="BB364" s="36"/>
      <c r="BC364" s="36"/>
      <c r="BD364" s="36"/>
    </row>
    <row r="365" spans="20:56" x14ac:dyDescent="0.25"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36"/>
      <c r="AY365" s="36"/>
      <c r="AZ365" s="36"/>
      <c r="BA365" s="36"/>
      <c r="BB365" s="36"/>
      <c r="BC365" s="36"/>
      <c r="BD365" s="36"/>
    </row>
    <row r="366" spans="20:56" x14ac:dyDescent="0.25"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</row>
    <row r="367" spans="20:56" x14ac:dyDescent="0.25"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</row>
    <row r="368" spans="20:56" x14ac:dyDescent="0.25"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</row>
    <row r="369" spans="20:56" x14ac:dyDescent="0.25"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</row>
    <row r="370" spans="20:56" x14ac:dyDescent="0.25"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</row>
    <row r="371" spans="20:56" x14ac:dyDescent="0.25"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36"/>
      <c r="AY371" s="36"/>
      <c r="AZ371" s="36"/>
      <c r="BA371" s="36"/>
      <c r="BB371" s="36"/>
      <c r="BC371" s="36"/>
      <c r="BD371" s="36"/>
    </row>
    <row r="372" spans="20:56" x14ac:dyDescent="0.25"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36"/>
      <c r="AY372" s="36"/>
      <c r="AZ372" s="36"/>
      <c r="BA372" s="36"/>
      <c r="BB372" s="36"/>
      <c r="BC372" s="36"/>
      <c r="BD372" s="36"/>
    </row>
    <row r="373" spans="20:56" x14ac:dyDescent="0.25"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36"/>
      <c r="AY373" s="36"/>
      <c r="AZ373" s="36"/>
      <c r="BA373" s="36"/>
      <c r="BB373" s="36"/>
      <c r="BC373" s="36"/>
      <c r="BD373" s="36"/>
    </row>
    <row r="374" spans="20:56" x14ac:dyDescent="0.25"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36"/>
      <c r="AY374" s="36"/>
      <c r="AZ374" s="36"/>
      <c r="BA374" s="36"/>
      <c r="BB374" s="36"/>
      <c r="BC374" s="36"/>
      <c r="BD374" s="36"/>
    </row>
    <row r="375" spans="20:56" x14ac:dyDescent="0.25"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</row>
    <row r="376" spans="20:56" x14ac:dyDescent="0.25"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36"/>
      <c r="AY376" s="36"/>
      <c r="AZ376" s="36"/>
      <c r="BA376" s="36"/>
      <c r="BB376" s="36"/>
      <c r="BC376" s="36"/>
      <c r="BD376" s="36"/>
    </row>
    <row r="377" spans="20:56" x14ac:dyDescent="0.25"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36"/>
      <c r="AY377" s="36"/>
      <c r="AZ377" s="36"/>
      <c r="BA377" s="36"/>
      <c r="BB377" s="36"/>
      <c r="BC377" s="36"/>
      <c r="BD377" s="36"/>
    </row>
    <row r="378" spans="20:56" x14ac:dyDescent="0.25"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36"/>
      <c r="AY378" s="36"/>
      <c r="AZ378" s="36"/>
      <c r="BA378" s="36"/>
      <c r="BB378" s="36"/>
      <c r="BC378" s="36"/>
      <c r="BD378" s="36"/>
    </row>
    <row r="379" spans="20:56" x14ac:dyDescent="0.25"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36"/>
      <c r="AY379" s="36"/>
      <c r="AZ379" s="36"/>
      <c r="BA379" s="36"/>
      <c r="BB379" s="36"/>
      <c r="BC379" s="36"/>
      <c r="BD379" s="36"/>
    </row>
    <row r="380" spans="20:56" x14ac:dyDescent="0.25"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36"/>
      <c r="AY380" s="36"/>
      <c r="AZ380" s="36"/>
      <c r="BA380" s="36"/>
      <c r="BB380" s="36"/>
      <c r="BC380" s="36"/>
      <c r="BD380" s="36"/>
    </row>
    <row r="381" spans="20:56" x14ac:dyDescent="0.25"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36"/>
      <c r="AY381" s="36"/>
      <c r="AZ381" s="36"/>
      <c r="BA381" s="36"/>
      <c r="BB381" s="36"/>
      <c r="BC381" s="36"/>
      <c r="BD381" s="36"/>
    </row>
    <row r="382" spans="20:56" x14ac:dyDescent="0.25"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36"/>
      <c r="AY382" s="36"/>
      <c r="AZ382" s="36"/>
      <c r="BA382" s="36"/>
      <c r="BB382" s="36"/>
      <c r="BC382" s="36"/>
      <c r="BD382" s="36"/>
    </row>
    <row r="383" spans="20:56" x14ac:dyDescent="0.25"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36"/>
      <c r="AY383" s="36"/>
      <c r="AZ383" s="36"/>
      <c r="BA383" s="36"/>
      <c r="BB383" s="36"/>
      <c r="BC383" s="36"/>
      <c r="BD383" s="36"/>
    </row>
    <row r="384" spans="20:56" x14ac:dyDescent="0.25"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36"/>
      <c r="AY384" s="36"/>
      <c r="AZ384" s="36"/>
      <c r="BA384" s="36"/>
      <c r="BB384" s="36"/>
      <c r="BC384" s="36"/>
      <c r="BD384" s="36"/>
    </row>
    <row r="385" spans="20:56" x14ac:dyDescent="0.25"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36"/>
      <c r="AY385" s="36"/>
      <c r="AZ385" s="36"/>
      <c r="BA385" s="36"/>
      <c r="BB385" s="36"/>
      <c r="BC385" s="36"/>
      <c r="BD385" s="36"/>
    </row>
    <row r="386" spans="20:56" x14ac:dyDescent="0.25"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36"/>
      <c r="AY386" s="36"/>
      <c r="AZ386" s="36"/>
      <c r="BA386" s="36"/>
      <c r="BB386" s="36"/>
      <c r="BC386" s="36"/>
      <c r="BD386" s="36"/>
    </row>
    <row r="387" spans="20:56" x14ac:dyDescent="0.25"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36"/>
      <c r="AY387" s="36"/>
      <c r="AZ387" s="36"/>
      <c r="BA387" s="36"/>
      <c r="BB387" s="36"/>
      <c r="BC387" s="36"/>
      <c r="BD387" s="36"/>
    </row>
    <row r="388" spans="20:56" x14ac:dyDescent="0.25"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36"/>
      <c r="AY388" s="36"/>
      <c r="AZ388" s="36"/>
      <c r="BA388" s="36"/>
      <c r="BB388" s="36"/>
      <c r="BC388" s="36"/>
      <c r="BD388" s="36"/>
    </row>
    <row r="389" spans="20:56" x14ac:dyDescent="0.25"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36"/>
      <c r="AY389" s="36"/>
      <c r="AZ389" s="36"/>
      <c r="BA389" s="36"/>
      <c r="BB389" s="36"/>
      <c r="BC389" s="36"/>
      <c r="BD389" s="36"/>
    </row>
    <row r="390" spans="20:56" x14ac:dyDescent="0.25"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36"/>
      <c r="AY390" s="36"/>
      <c r="AZ390" s="36"/>
      <c r="BA390" s="36"/>
      <c r="BB390" s="36"/>
      <c r="BC390" s="36"/>
      <c r="BD390" s="36"/>
    </row>
    <row r="391" spans="20:56" x14ac:dyDescent="0.25"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36"/>
      <c r="AY391" s="36"/>
      <c r="AZ391" s="36"/>
      <c r="BA391" s="36"/>
      <c r="BB391" s="36"/>
      <c r="BC391" s="36"/>
      <c r="BD391" s="36"/>
    </row>
    <row r="392" spans="20:56" x14ac:dyDescent="0.25"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36"/>
      <c r="AY392" s="36"/>
      <c r="AZ392" s="36"/>
      <c r="BA392" s="36"/>
      <c r="BB392" s="36"/>
      <c r="BC392" s="36"/>
      <c r="BD392" s="36"/>
    </row>
    <row r="393" spans="20:56" x14ac:dyDescent="0.25"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36"/>
      <c r="AY393" s="36"/>
      <c r="AZ393" s="36"/>
      <c r="BA393" s="36"/>
      <c r="BB393" s="36"/>
      <c r="BC393" s="36"/>
      <c r="BD393" s="36"/>
    </row>
    <row r="394" spans="20:56" x14ac:dyDescent="0.25"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36"/>
      <c r="AY394" s="36"/>
      <c r="AZ394" s="36"/>
      <c r="BA394" s="36"/>
      <c r="BB394" s="36"/>
      <c r="BC394" s="36"/>
      <c r="BD394" s="36"/>
    </row>
    <row r="395" spans="20:56" x14ac:dyDescent="0.25"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36"/>
      <c r="AY395" s="36"/>
      <c r="AZ395" s="36"/>
      <c r="BA395" s="36"/>
      <c r="BB395" s="36"/>
      <c r="BC395" s="36"/>
      <c r="BD395" s="36"/>
    </row>
    <row r="396" spans="20:56" x14ac:dyDescent="0.25"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36"/>
      <c r="AY396" s="36"/>
      <c r="AZ396" s="36"/>
      <c r="BA396" s="36"/>
      <c r="BB396" s="36"/>
      <c r="BC396" s="36"/>
      <c r="BD396" s="36"/>
    </row>
    <row r="397" spans="20:56" x14ac:dyDescent="0.25"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36"/>
      <c r="AY397" s="36"/>
      <c r="AZ397" s="36"/>
      <c r="BA397" s="36"/>
      <c r="BB397" s="36"/>
      <c r="BC397" s="36"/>
      <c r="BD397" s="36"/>
    </row>
    <row r="398" spans="20:56" x14ac:dyDescent="0.25"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36"/>
      <c r="AY398" s="36"/>
      <c r="AZ398" s="36"/>
      <c r="BA398" s="36"/>
      <c r="BB398" s="36"/>
      <c r="BC398" s="36"/>
      <c r="BD398" s="36"/>
    </row>
    <row r="399" spans="20:56" x14ac:dyDescent="0.25"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36"/>
      <c r="AY399" s="36"/>
      <c r="AZ399" s="36"/>
      <c r="BA399" s="36"/>
      <c r="BB399" s="36"/>
      <c r="BC399" s="36"/>
      <c r="BD399" s="36"/>
    </row>
    <row r="400" spans="20:56" x14ac:dyDescent="0.25"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36"/>
      <c r="AY400" s="36"/>
      <c r="AZ400" s="36"/>
      <c r="BA400" s="36"/>
      <c r="BB400" s="36"/>
      <c r="BC400" s="36"/>
      <c r="BD400" s="36"/>
    </row>
    <row r="401" spans="20:56" x14ac:dyDescent="0.25"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36"/>
      <c r="AY401" s="36"/>
      <c r="AZ401" s="36"/>
      <c r="BA401" s="36"/>
      <c r="BB401" s="36"/>
      <c r="BC401" s="36"/>
      <c r="BD401" s="36"/>
    </row>
    <row r="402" spans="20:56" x14ac:dyDescent="0.25"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36"/>
      <c r="AY402" s="36"/>
      <c r="AZ402" s="36"/>
      <c r="BA402" s="36"/>
      <c r="BB402" s="36"/>
      <c r="BC402" s="36"/>
      <c r="BD402" s="36"/>
    </row>
    <row r="403" spans="20:56" x14ac:dyDescent="0.25"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36"/>
      <c r="AY403" s="36"/>
      <c r="AZ403" s="36"/>
      <c r="BA403" s="36"/>
      <c r="BB403" s="36"/>
      <c r="BC403" s="36"/>
      <c r="BD403" s="36"/>
    </row>
    <row r="404" spans="20:56" x14ac:dyDescent="0.25"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36"/>
      <c r="AY404" s="36"/>
      <c r="AZ404" s="36"/>
      <c r="BA404" s="36"/>
      <c r="BB404" s="36"/>
      <c r="BC404" s="36"/>
      <c r="BD404" s="36"/>
    </row>
    <row r="405" spans="20:56" x14ac:dyDescent="0.25"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36"/>
      <c r="AY405" s="36"/>
      <c r="AZ405" s="36"/>
      <c r="BA405" s="36"/>
      <c r="BB405" s="36"/>
      <c r="BC405" s="36"/>
      <c r="BD405" s="36"/>
    </row>
    <row r="406" spans="20:56" x14ac:dyDescent="0.25"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36"/>
      <c r="AY406" s="36"/>
      <c r="AZ406" s="36"/>
      <c r="BA406" s="36"/>
      <c r="BB406" s="36"/>
      <c r="BC406" s="36"/>
      <c r="BD406" s="36"/>
    </row>
    <row r="407" spans="20:56" x14ac:dyDescent="0.25"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36"/>
      <c r="AY407" s="36"/>
      <c r="AZ407" s="36"/>
      <c r="BA407" s="36"/>
      <c r="BB407" s="36"/>
      <c r="BC407" s="36"/>
      <c r="BD407" s="36"/>
    </row>
    <row r="408" spans="20:56" x14ac:dyDescent="0.25"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36"/>
      <c r="AY408" s="36"/>
      <c r="AZ408" s="36"/>
      <c r="BA408" s="36"/>
      <c r="BB408" s="36"/>
      <c r="BC408" s="36"/>
      <c r="BD408" s="36"/>
    </row>
    <row r="409" spans="20:56" x14ac:dyDescent="0.25"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36"/>
      <c r="AY409" s="36"/>
      <c r="AZ409" s="36"/>
      <c r="BA409" s="36"/>
      <c r="BB409" s="36"/>
      <c r="BC409" s="36"/>
      <c r="BD409" s="36"/>
    </row>
    <row r="410" spans="20:56" x14ac:dyDescent="0.25"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36"/>
      <c r="AY410" s="36"/>
      <c r="AZ410" s="36"/>
      <c r="BA410" s="36"/>
      <c r="BB410" s="36"/>
      <c r="BC410" s="36"/>
      <c r="BD410" s="36"/>
    </row>
    <row r="411" spans="20:56" x14ac:dyDescent="0.25"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36"/>
      <c r="AY411" s="36"/>
      <c r="AZ411" s="36"/>
      <c r="BA411" s="36"/>
      <c r="BB411" s="36"/>
      <c r="BC411" s="36"/>
      <c r="BD411" s="36"/>
    </row>
    <row r="412" spans="20:56" x14ac:dyDescent="0.25"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36"/>
      <c r="AY412" s="36"/>
      <c r="AZ412" s="36"/>
      <c r="BA412" s="36"/>
      <c r="BB412" s="36"/>
      <c r="BC412" s="36"/>
      <c r="BD412" s="36"/>
    </row>
    <row r="413" spans="20:56" x14ac:dyDescent="0.25"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36"/>
      <c r="AY413" s="36"/>
      <c r="AZ413" s="36"/>
      <c r="BA413" s="36"/>
      <c r="BB413" s="36"/>
      <c r="BC413" s="36"/>
      <c r="BD413" s="36"/>
    </row>
    <row r="414" spans="20:56" x14ac:dyDescent="0.25"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36"/>
      <c r="AY414" s="36"/>
      <c r="AZ414" s="36"/>
      <c r="BA414" s="36"/>
      <c r="BB414" s="36"/>
      <c r="BC414" s="36"/>
      <c r="BD414" s="36"/>
    </row>
    <row r="415" spans="20:56" x14ac:dyDescent="0.25"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36"/>
      <c r="AY415" s="36"/>
      <c r="AZ415" s="36"/>
      <c r="BA415" s="36"/>
      <c r="BB415" s="36"/>
      <c r="BC415" s="36"/>
      <c r="BD415" s="36"/>
    </row>
    <row r="416" spans="20:56" x14ac:dyDescent="0.25"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36"/>
      <c r="AY416" s="36"/>
      <c r="AZ416" s="36"/>
      <c r="BA416" s="36"/>
      <c r="BB416" s="36"/>
      <c r="BC416" s="36"/>
      <c r="BD416" s="36"/>
    </row>
    <row r="417" spans="20:56" x14ac:dyDescent="0.25"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36"/>
      <c r="AY417" s="36"/>
      <c r="AZ417" s="36"/>
      <c r="BA417" s="36"/>
      <c r="BB417" s="36"/>
      <c r="BC417" s="36"/>
      <c r="BD417" s="36"/>
    </row>
    <row r="418" spans="20:56" x14ac:dyDescent="0.25"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36"/>
      <c r="AY418" s="36"/>
      <c r="AZ418" s="36"/>
      <c r="BA418" s="36"/>
      <c r="BB418" s="36"/>
      <c r="BC418" s="36"/>
      <c r="BD418" s="36"/>
    </row>
    <row r="419" spans="20:56" x14ac:dyDescent="0.25"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36"/>
      <c r="AY419" s="36"/>
      <c r="AZ419" s="36"/>
      <c r="BA419" s="36"/>
      <c r="BB419" s="36"/>
      <c r="BC419" s="36"/>
      <c r="BD419" s="36"/>
    </row>
    <row r="420" spans="20:56" x14ac:dyDescent="0.25"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36"/>
      <c r="AY420" s="36"/>
      <c r="AZ420" s="36"/>
      <c r="BA420" s="36"/>
      <c r="BB420" s="36"/>
      <c r="BC420" s="36"/>
      <c r="BD420" s="36"/>
    </row>
    <row r="421" spans="20:56" x14ac:dyDescent="0.25"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36"/>
      <c r="AY421" s="36"/>
      <c r="AZ421" s="36"/>
      <c r="BA421" s="36"/>
      <c r="BB421" s="36"/>
      <c r="BC421" s="36"/>
      <c r="BD421" s="36"/>
    </row>
    <row r="422" spans="20:56" x14ac:dyDescent="0.25"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36"/>
      <c r="AY422" s="36"/>
      <c r="AZ422" s="36"/>
      <c r="BA422" s="36"/>
      <c r="BB422" s="36"/>
      <c r="BC422" s="36"/>
      <c r="BD422" s="36"/>
    </row>
    <row r="423" spans="20:56" x14ac:dyDescent="0.25"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36"/>
      <c r="AY423" s="36"/>
      <c r="AZ423" s="36"/>
      <c r="BA423" s="36"/>
      <c r="BB423" s="36"/>
      <c r="BC423" s="36"/>
      <c r="BD423" s="36"/>
    </row>
    <row r="424" spans="20:56" x14ac:dyDescent="0.25"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36"/>
      <c r="AY424" s="36"/>
      <c r="AZ424" s="36"/>
      <c r="BA424" s="36"/>
      <c r="BB424" s="36"/>
      <c r="BC424" s="36"/>
      <c r="BD424" s="36"/>
    </row>
    <row r="425" spans="20:56" x14ac:dyDescent="0.25"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36"/>
      <c r="AY425" s="36"/>
      <c r="AZ425" s="36"/>
      <c r="BA425" s="36"/>
      <c r="BB425" s="36"/>
      <c r="BC425" s="36"/>
      <c r="BD425" s="36"/>
    </row>
    <row r="426" spans="20:56" x14ac:dyDescent="0.25"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36"/>
      <c r="AY426" s="36"/>
      <c r="AZ426" s="36"/>
      <c r="BA426" s="36"/>
      <c r="BB426" s="36"/>
      <c r="BC426" s="36"/>
      <c r="BD426" s="36"/>
    </row>
    <row r="427" spans="20:56" x14ac:dyDescent="0.25"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36"/>
      <c r="AY427" s="36"/>
      <c r="AZ427" s="36"/>
      <c r="BA427" s="36"/>
      <c r="BB427" s="36"/>
      <c r="BC427" s="36"/>
      <c r="BD427" s="36"/>
    </row>
    <row r="428" spans="20:56" x14ac:dyDescent="0.25"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36"/>
      <c r="AY428" s="36"/>
      <c r="AZ428" s="36"/>
      <c r="BA428" s="36"/>
      <c r="BB428" s="36"/>
      <c r="BC428" s="36"/>
      <c r="BD428" s="36"/>
    </row>
    <row r="429" spans="20:56" x14ac:dyDescent="0.25"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36"/>
      <c r="AY429" s="36"/>
      <c r="AZ429" s="36"/>
      <c r="BA429" s="36"/>
      <c r="BB429" s="36"/>
      <c r="BC429" s="36"/>
      <c r="BD429" s="36"/>
    </row>
    <row r="430" spans="20:56" x14ac:dyDescent="0.25"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36"/>
      <c r="AY430" s="36"/>
      <c r="AZ430" s="36"/>
      <c r="BA430" s="36"/>
      <c r="BB430" s="36"/>
      <c r="BC430" s="36"/>
      <c r="BD430" s="36"/>
    </row>
    <row r="431" spans="20:56" x14ac:dyDescent="0.25"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36"/>
      <c r="AY431" s="36"/>
      <c r="AZ431" s="36"/>
      <c r="BA431" s="36"/>
      <c r="BB431" s="36"/>
      <c r="BC431" s="36"/>
      <c r="BD431" s="36"/>
    </row>
    <row r="432" spans="20:56" x14ac:dyDescent="0.25"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36"/>
      <c r="AY432" s="36"/>
      <c r="AZ432" s="36"/>
      <c r="BA432" s="36"/>
      <c r="BB432" s="36"/>
      <c r="BC432" s="36"/>
      <c r="BD432" s="36"/>
    </row>
    <row r="433" spans="20:56" x14ac:dyDescent="0.25"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36"/>
      <c r="AY433" s="36"/>
      <c r="AZ433" s="36"/>
      <c r="BA433" s="36"/>
      <c r="BB433" s="36"/>
      <c r="BC433" s="36"/>
      <c r="BD433" s="36"/>
    </row>
    <row r="434" spans="20:56" x14ac:dyDescent="0.25"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36"/>
      <c r="AY434" s="36"/>
      <c r="AZ434" s="36"/>
      <c r="BA434" s="36"/>
      <c r="BB434" s="36"/>
      <c r="BC434" s="36"/>
      <c r="BD434" s="36"/>
    </row>
    <row r="435" spans="20:56" x14ac:dyDescent="0.25"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36"/>
      <c r="AY435" s="36"/>
      <c r="AZ435" s="36"/>
      <c r="BA435" s="36"/>
      <c r="BB435" s="36"/>
      <c r="BC435" s="36"/>
      <c r="BD435" s="36"/>
    </row>
    <row r="436" spans="20:56" x14ac:dyDescent="0.25"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36"/>
      <c r="AY436" s="36"/>
      <c r="AZ436" s="36"/>
      <c r="BA436" s="36"/>
      <c r="BB436" s="36"/>
      <c r="BC436" s="36"/>
      <c r="BD436" s="36"/>
    </row>
    <row r="437" spans="20:56" x14ac:dyDescent="0.25"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36"/>
      <c r="AY437" s="36"/>
      <c r="AZ437" s="36"/>
      <c r="BA437" s="36"/>
      <c r="BB437" s="36"/>
      <c r="BC437" s="36"/>
      <c r="BD437" s="36"/>
    </row>
    <row r="438" spans="20:56" x14ac:dyDescent="0.25"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36"/>
      <c r="AY438" s="36"/>
      <c r="AZ438" s="36"/>
      <c r="BA438" s="36"/>
      <c r="BB438" s="36"/>
      <c r="BC438" s="36"/>
      <c r="BD438" s="36"/>
    </row>
    <row r="439" spans="20:56" x14ac:dyDescent="0.25"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36"/>
      <c r="AY439" s="36"/>
      <c r="AZ439" s="36"/>
      <c r="BA439" s="36"/>
      <c r="BB439" s="36"/>
      <c r="BC439" s="36"/>
      <c r="BD439" s="36"/>
    </row>
    <row r="440" spans="20:56" x14ac:dyDescent="0.25"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36"/>
      <c r="AY440" s="36"/>
      <c r="AZ440" s="36"/>
      <c r="BA440" s="36"/>
      <c r="BB440" s="36"/>
      <c r="BC440" s="36"/>
      <c r="BD440" s="36"/>
    </row>
    <row r="441" spans="20:56" x14ac:dyDescent="0.25"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36"/>
      <c r="AY441" s="36"/>
      <c r="AZ441" s="36"/>
      <c r="BA441" s="36"/>
      <c r="BB441" s="36"/>
      <c r="BC441" s="36"/>
      <c r="BD441" s="36"/>
    </row>
    <row r="442" spans="20:56" x14ac:dyDescent="0.25"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36"/>
      <c r="AY442" s="36"/>
      <c r="AZ442" s="36"/>
      <c r="BA442" s="36"/>
      <c r="BB442" s="36"/>
      <c r="BC442" s="36"/>
      <c r="BD442" s="36"/>
    </row>
    <row r="443" spans="20:56" x14ac:dyDescent="0.25"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36"/>
      <c r="AY443" s="36"/>
      <c r="AZ443" s="36"/>
      <c r="BA443" s="36"/>
      <c r="BB443" s="36"/>
      <c r="BC443" s="36"/>
      <c r="BD443" s="36"/>
    </row>
    <row r="444" spans="20:56" x14ac:dyDescent="0.25"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36"/>
      <c r="AY444" s="36"/>
      <c r="AZ444" s="36"/>
      <c r="BA444" s="36"/>
      <c r="BB444" s="36"/>
      <c r="BC444" s="36"/>
      <c r="BD444" s="36"/>
    </row>
    <row r="445" spans="20:56" x14ac:dyDescent="0.25"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36"/>
      <c r="AY445" s="36"/>
      <c r="AZ445" s="36"/>
      <c r="BA445" s="36"/>
      <c r="BB445" s="36"/>
      <c r="BC445" s="36"/>
      <c r="BD445" s="36"/>
    </row>
    <row r="446" spans="20:56" x14ac:dyDescent="0.25"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36"/>
      <c r="AY446" s="36"/>
      <c r="AZ446" s="36"/>
      <c r="BA446" s="36"/>
      <c r="BB446" s="36"/>
      <c r="BC446" s="36"/>
      <c r="BD446" s="36"/>
    </row>
    <row r="447" spans="20:56" x14ac:dyDescent="0.25"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36"/>
      <c r="AY447" s="36"/>
      <c r="AZ447" s="36"/>
      <c r="BA447" s="36"/>
      <c r="BB447" s="36"/>
      <c r="BC447" s="36"/>
      <c r="BD447" s="36"/>
    </row>
    <row r="448" spans="20:56" x14ac:dyDescent="0.25"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36"/>
      <c r="AY448" s="36"/>
      <c r="AZ448" s="36"/>
      <c r="BA448" s="36"/>
      <c r="BB448" s="36"/>
      <c r="BC448" s="36"/>
      <c r="BD448" s="36"/>
    </row>
    <row r="449" spans="20:56" x14ac:dyDescent="0.25"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36"/>
      <c r="AY449" s="36"/>
      <c r="AZ449" s="36"/>
      <c r="BA449" s="36"/>
      <c r="BB449" s="36"/>
      <c r="BC449" s="36"/>
      <c r="BD449" s="36"/>
    </row>
    <row r="450" spans="20:56" x14ac:dyDescent="0.25"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36"/>
      <c r="AY450" s="36"/>
      <c r="AZ450" s="36"/>
      <c r="BA450" s="36"/>
      <c r="BB450" s="36"/>
      <c r="BC450" s="36"/>
      <c r="BD450" s="36"/>
    </row>
    <row r="451" spans="20:56" x14ac:dyDescent="0.25"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36"/>
      <c r="AY451" s="36"/>
      <c r="AZ451" s="36"/>
      <c r="BA451" s="36"/>
      <c r="BB451" s="36"/>
      <c r="BC451" s="36"/>
      <c r="BD451" s="36"/>
    </row>
    <row r="452" spans="20:56" x14ac:dyDescent="0.25"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36"/>
      <c r="AY452" s="36"/>
      <c r="AZ452" s="36"/>
      <c r="BA452" s="36"/>
      <c r="BB452" s="36"/>
      <c r="BC452" s="36"/>
      <c r="BD452" s="36"/>
    </row>
    <row r="453" spans="20:56" x14ac:dyDescent="0.25"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36"/>
      <c r="AY453" s="36"/>
      <c r="AZ453" s="36"/>
      <c r="BA453" s="36"/>
      <c r="BB453" s="36"/>
      <c r="BC453" s="36"/>
      <c r="BD453" s="36"/>
    </row>
    <row r="454" spans="20:56" x14ac:dyDescent="0.25"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36"/>
      <c r="AY454" s="36"/>
      <c r="AZ454" s="36"/>
      <c r="BA454" s="36"/>
      <c r="BB454" s="36"/>
      <c r="BC454" s="36"/>
      <c r="BD454" s="36"/>
    </row>
    <row r="455" spans="20:56" x14ac:dyDescent="0.25"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36"/>
      <c r="AY455" s="36"/>
      <c r="AZ455" s="36"/>
      <c r="BA455" s="36"/>
      <c r="BB455" s="36"/>
      <c r="BC455" s="36"/>
      <c r="BD455" s="36"/>
    </row>
    <row r="456" spans="20:56" x14ac:dyDescent="0.25"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36"/>
      <c r="AY456" s="36"/>
      <c r="AZ456" s="36"/>
      <c r="BA456" s="36"/>
      <c r="BB456" s="36"/>
      <c r="BC456" s="36"/>
      <c r="BD456" s="36"/>
    </row>
    <row r="457" spans="20:56" x14ac:dyDescent="0.25"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36"/>
      <c r="AY457" s="36"/>
      <c r="AZ457" s="36"/>
      <c r="BA457" s="36"/>
      <c r="BB457" s="36"/>
      <c r="BC457" s="36"/>
      <c r="BD457" s="36"/>
    </row>
    <row r="458" spans="20:56" x14ac:dyDescent="0.25"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36"/>
      <c r="AY458" s="36"/>
      <c r="AZ458" s="36"/>
      <c r="BA458" s="36"/>
      <c r="BB458" s="36"/>
      <c r="BC458" s="36"/>
      <c r="BD458" s="36"/>
    </row>
    <row r="459" spans="20:56" x14ac:dyDescent="0.25"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36"/>
      <c r="AY459" s="36"/>
      <c r="AZ459" s="36"/>
      <c r="BA459" s="36"/>
      <c r="BB459" s="36"/>
      <c r="BC459" s="36"/>
      <c r="BD459" s="36"/>
    </row>
    <row r="460" spans="20:56" x14ac:dyDescent="0.25"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36"/>
      <c r="AY460" s="36"/>
      <c r="AZ460" s="36"/>
      <c r="BA460" s="36"/>
      <c r="BB460" s="36"/>
      <c r="BC460" s="36"/>
      <c r="BD460" s="36"/>
    </row>
    <row r="461" spans="20:56" x14ac:dyDescent="0.25"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36"/>
      <c r="AY461" s="36"/>
      <c r="AZ461" s="36"/>
      <c r="BA461" s="36"/>
      <c r="BB461" s="36"/>
      <c r="BC461" s="36"/>
      <c r="BD461" s="36"/>
    </row>
    <row r="462" spans="20:56" x14ac:dyDescent="0.25"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36"/>
      <c r="AY462" s="36"/>
      <c r="AZ462" s="36"/>
      <c r="BA462" s="36"/>
      <c r="BB462" s="36"/>
      <c r="BC462" s="36"/>
      <c r="BD462" s="36"/>
    </row>
    <row r="463" spans="20:56" x14ac:dyDescent="0.25"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36"/>
      <c r="AY463" s="36"/>
      <c r="AZ463" s="36"/>
      <c r="BA463" s="36"/>
      <c r="BB463" s="36"/>
      <c r="BC463" s="36"/>
      <c r="BD463" s="36"/>
    </row>
    <row r="464" spans="20:56" x14ac:dyDescent="0.25"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36"/>
      <c r="AY464" s="36"/>
      <c r="AZ464" s="36"/>
      <c r="BA464" s="36"/>
      <c r="BB464" s="36"/>
      <c r="BC464" s="36"/>
      <c r="BD464" s="36"/>
    </row>
    <row r="465" spans="20:56" x14ac:dyDescent="0.25"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36"/>
      <c r="AY465" s="36"/>
      <c r="AZ465" s="36"/>
      <c r="BA465" s="36"/>
      <c r="BB465" s="36"/>
      <c r="BC465" s="36"/>
      <c r="BD465" s="36"/>
    </row>
    <row r="466" spans="20:56" x14ac:dyDescent="0.25"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36"/>
      <c r="AY466" s="36"/>
      <c r="AZ466" s="36"/>
      <c r="BA466" s="36"/>
      <c r="BB466" s="36"/>
      <c r="BC466" s="36"/>
      <c r="BD466" s="36"/>
    </row>
    <row r="467" spans="20:56" x14ac:dyDescent="0.25"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36"/>
      <c r="AY467" s="36"/>
      <c r="AZ467" s="36"/>
      <c r="BA467" s="36"/>
      <c r="BB467" s="36"/>
      <c r="BC467" s="36"/>
      <c r="BD467" s="36"/>
    </row>
    <row r="468" spans="20:56" x14ac:dyDescent="0.25"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36"/>
      <c r="AY468" s="36"/>
      <c r="AZ468" s="36"/>
      <c r="BA468" s="36"/>
      <c r="BB468" s="36"/>
      <c r="BC468" s="36"/>
      <c r="BD468" s="36"/>
    </row>
    <row r="469" spans="20:56" x14ac:dyDescent="0.25"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36"/>
      <c r="AY469" s="36"/>
      <c r="AZ469" s="36"/>
      <c r="BA469" s="36"/>
      <c r="BB469" s="36"/>
      <c r="BC469" s="36"/>
      <c r="BD469" s="36"/>
    </row>
    <row r="470" spans="20:56" x14ac:dyDescent="0.25"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36"/>
      <c r="AY470" s="36"/>
      <c r="AZ470" s="36"/>
      <c r="BA470" s="36"/>
      <c r="BB470" s="36"/>
      <c r="BC470" s="36"/>
      <c r="BD470" s="36"/>
    </row>
    <row r="471" spans="20:56" x14ac:dyDescent="0.25"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36"/>
      <c r="AY471" s="36"/>
      <c r="AZ471" s="36"/>
      <c r="BA471" s="36"/>
      <c r="BB471" s="36"/>
      <c r="BC471" s="36"/>
      <c r="BD471" s="36"/>
    </row>
    <row r="472" spans="20:56" x14ac:dyDescent="0.25"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36"/>
      <c r="AY472" s="36"/>
      <c r="AZ472" s="36"/>
      <c r="BA472" s="36"/>
      <c r="BB472" s="36"/>
      <c r="BC472" s="36"/>
      <c r="BD472" s="36"/>
    </row>
    <row r="473" spans="20:56" x14ac:dyDescent="0.25"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36"/>
      <c r="AY473" s="36"/>
      <c r="AZ473" s="36"/>
      <c r="BA473" s="36"/>
      <c r="BB473" s="36"/>
      <c r="BC473" s="36"/>
      <c r="BD473" s="36"/>
    </row>
    <row r="474" spans="20:56" x14ac:dyDescent="0.25"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36"/>
      <c r="AY474" s="36"/>
      <c r="AZ474" s="36"/>
      <c r="BA474" s="36"/>
      <c r="BB474" s="36"/>
      <c r="BC474" s="36"/>
      <c r="BD474" s="36"/>
    </row>
    <row r="475" spans="20:56" x14ac:dyDescent="0.25"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36"/>
      <c r="AY475" s="36"/>
      <c r="AZ475" s="36"/>
      <c r="BA475" s="36"/>
      <c r="BB475" s="36"/>
      <c r="BC475" s="36"/>
      <c r="BD475" s="36"/>
    </row>
    <row r="476" spans="20:56" x14ac:dyDescent="0.25"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36"/>
      <c r="AY476" s="36"/>
      <c r="AZ476" s="36"/>
      <c r="BA476" s="36"/>
      <c r="BB476" s="36"/>
      <c r="BC476" s="36"/>
      <c r="BD476" s="36"/>
    </row>
    <row r="477" spans="20:56" x14ac:dyDescent="0.25"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36"/>
      <c r="AY477" s="36"/>
      <c r="AZ477" s="36"/>
      <c r="BA477" s="36"/>
      <c r="BB477" s="36"/>
      <c r="BC477" s="36"/>
      <c r="BD477" s="36"/>
    </row>
    <row r="478" spans="20:56" x14ac:dyDescent="0.25"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36"/>
      <c r="AY478" s="36"/>
      <c r="AZ478" s="36"/>
      <c r="BA478" s="36"/>
      <c r="BB478" s="36"/>
      <c r="BC478" s="36"/>
      <c r="BD478" s="36"/>
    </row>
    <row r="479" spans="20:56" x14ac:dyDescent="0.25"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36"/>
      <c r="AY479" s="36"/>
      <c r="AZ479" s="36"/>
      <c r="BA479" s="36"/>
      <c r="BB479" s="36"/>
      <c r="BC479" s="36"/>
      <c r="BD479" s="36"/>
    </row>
    <row r="480" spans="20:56" x14ac:dyDescent="0.25"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36"/>
    </row>
    <row r="481" spans="20:56" x14ac:dyDescent="0.25"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36"/>
    </row>
    <row r="482" spans="20:56" x14ac:dyDescent="0.25"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36"/>
      <c r="AY482" s="36"/>
      <c r="AZ482" s="36"/>
      <c r="BA482" s="36"/>
      <c r="BB482" s="36"/>
      <c r="BC482" s="36"/>
      <c r="BD482" s="36"/>
    </row>
    <row r="483" spans="20:56" x14ac:dyDescent="0.25"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36"/>
      <c r="AY483" s="36"/>
      <c r="AZ483" s="36"/>
      <c r="BA483" s="36"/>
      <c r="BB483" s="36"/>
      <c r="BC483" s="36"/>
      <c r="BD483" s="36"/>
    </row>
    <row r="484" spans="20:56" x14ac:dyDescent="0.25"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36"/>
      <c r="AY484" s="36"/>
      <c r="AZ484" s="36"/>
      <c r="BA484" s="36"/>
      <c r="BB484" s="36"/>
      <c r="BC484" s="36"/>
      <c r="BD484" s="36"/>
    </row>
    <row r="485" spans="20:56" x14ac:dyDescent="0.25"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36"/>
      <c r="AY485" s="36"/>
      <c r="AZ485" s="36"/>
      <c r="BA485" s="36"/>
      <c r="BB485" s="36"/>
      <c r="BC485" s="36"/>
      <c r="BD485" s="36"/>
    </row>
    <row r="486" spans="20:56" x14ac:dyDescent="0.25"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36"/>
      <c r="AY486" s="36"/>
      <c r="AZ486" s="36"/>
      <c r="BA486" s="36"/>
      <c r="BB486" s="36"/>
      <c r="BC486" s="36"/>
      <c r="BD486" s="36"/>
    </row>
    <row r="487" spans="20:56" x14ac:dyDescent="0.25"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36"/>
      <c r="AY487" s="36"/>
      <c r="AZ487" s="36"/>
      <c r="BA487" s="36"/>
      <c r="BB487" s="36"/>
      <c r="BC487" s="36"/>
      <c r="BD487" s="36"/>
    </row>
    <row r="488" spans="20:56" x14ac:dyDescent="0.25"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36"/>
      <c r="AY488" s="36"/>
      <c r="AZ488" s="36"/>
      <c r="BA488" s="36"/>
      <c r="BB488" s="36"/>
      <c r="BC488" s="36"/>
      <c r="BD488" s="36"/>
    </row>
    <row r="489" spans="20:56" x14ac:dyDescent="0.25"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36"/>
      <c r="AY489" s="36"/>
      <c r="AZ489" s="36"/>
      <c r="BA489" s="36"/>
      <c r="BB489" s="36"/>
      <c r="BC489" s="36"/>
      <c r="BD489" s="36"/>
    </row>
    <row r="490" spans="20:56" x14ac:dyDescent="0.25"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36"/>
      <c r="AY490" s="36"/>
      <c r="AZ490" s="36"/>
      <c r="BA490" s="36"/>
      <c r="BB490" s="36"/>
      <c r="BC490" s="36"/>
      <c r="BD490" s="36"/>
    </row>
    <row r="491" spans="20:56" x14ac:dyDescent="0.25"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36"/>
      <c r="AY491" s="36"/>
      <c r="AZ491" s="36"/>
      <c r="BA491" s="36"/>
      <c r="BB491" s="36"/>
      <c r="BC491" s="36"/>
      <c r="BD491" s="36"/>
    </row>
    <row r="492" spans="20:56" x14ac:dyDescent="0.25"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36"/>
      <c r="AY492" s="36"/>
      <c r="AZ492" s="36"/>
      <c r="BA492" s="36"/>
      <c r="BB492" s="36"/>
      <c r="BC492" s="36"/>
      <c r="BD492" s="36"/>
    </row>
    <row r="493" spans="20:56" x14ac:dyDescent="0.25"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36"/>
      <c r="AY493" s="36"/>
      <c r="AZ493" s="36"/>
      <c r="BA493" s="36"/>
      <c r="BB493" s="36"/>
      <c r="BC493" s="36"/>
      <c r="BD493" s="36"/>
    </row>
    <row r="494" spans="20:56" x14ac:dyDescent="0.25"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36"/>
      <c r="AY494" s="36"/>
      <c r="AZ494" s="36"/>
      <c r="BA494" s="36"/>
      <c r="BB494" s="36"/>
      <c r="BC494" s="36"/>
      <c r="BD494" s="36"/>
    </row>
    <row r="495" spans="20:56" x14ac:dyDescent="0.25"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36"/>
      <c r="AY495" s="36"/>
      <c r="AZ495" s="36"/>
      <c r="BA495" s="36"/>
      <c r="BB495" s="36"/>
      <c r="BC495" s="36"/>
      <c r="BD495" s="36"/>
    </row>
    <row r="496" spans="20:56" x14ac:dyDescent="0.25"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36"/>
      <c r="AY496" s="36"/>
      <c r="AZ496" s="36"/>
      <c r="BA496" s="36"/>
      <c r="BB496" s="36"/>
      <c r="BC496" s="36"/>
      <c r="BD496" s="36"/>
    </row>
    <row r="497" spans="20:56" x14ac:dyDescent="0.25"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36"/>
      <c r="AY497" s="36"/>
      <c r="AZ497" s="36"/>
      <c r="BA497" s="36"/>
      <c r="BB497" s="36"/>
      <c r="BC497" s="36"/>
      <c r="BD497" s="36"/>
    </row>
    <row r="498" spans="20:56" x14ac:dyDescent="0.25"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36"/>
      <c r="AY498" s="36"/>
      <c r="AZ498" s="36"/>
      <c r="BA498" s="36"/>
      <c r="BB498" s="36"/>
      <c r="BC498" s="36"/>
      <c r="BD498" s="36"/>
    </row>
    <row r="499" spans="20:56" x14ac:dyDescent="0.25"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36"/>
      <c r="AY499" s="36"/>
      <c r="AZ499" s="36"/>
      <c r="BA499" s="36"/>
      <c r="BB499" s="36"/>
      <c r="BC499" s="36"/>
      <c r="BD499" s="36"/>
    </row>
    <row r="500" spans="20:56" x14ac:dyDescent="0.25"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36"/>
      <c r="AY500" s="36"/>
      <c r="AZ500" s="36"/>
      <c r="BA500" s="36"/>
      <c r="BB500" s="36"/>
      <c r="BC500" s="36"/>
      <c r="BD500" s="36"/>
    </row>
    <row r="501" spans="20:56" x14ac:dyDescent="0.25"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36"/>
      <c r="AY501" s="36"/>
      <c r="AZ501" s="36"/>
      <c r="BA501" s="36"/>
      <c r="BB501" s="36"/>
      <c r="BC501" s="36"/>
      <c r="BD501" s="36"/>
    </row>
    <row r="502" spans="20:56" x14ac:dyDescent="0.25"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36"/>
      <c r="AY502" s="36"/>
      <c r="AZ502" s="36"/>
      <c r="BA502" s="36"/>
      <c r="BB502" s="36"/>
      <c r="BC502" s="36"/>
      <c r="BD502" s="36"/>
    </row>
    <row r="503" spans="20:56" x14ac:dyDescent="0.25"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36"/>
      <c r="AY503" s="36"/>
      <c r="AZ503" s="36"/>
      <c r="BA503" s="36"/>
      <c r="BB503" s="36"/>
      <c r="BC503" s="36"/>
      <c r="BD503" s="36"/>
    </row>
    <row r="504" spans="20:56" x14ac:dyDescent="0.25"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36"/>
      <c r="AY504" s="36"/>
      <c r="AZ504" s="36"/>
      <c r="BA504" s="36"/>
      <c r="BB504" s="36"/>
      <c r="BC504" s="36"/>
      <c r="BD504" s="36"/>
    </row>
    <row r="505" spans="20:56" x14ac:dyDescent="0.25"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36"/>
      <c r="AY505" s="36"/>
      <c r="AZ505" s="36"/>
      <c r="BA505" s="36"/>
      <c r="BB505" s="36"/>
      <c r="BC505" s="36"/>
      <c r="BD505" s="36"/>
    </row>
    <row r="506" spans="20:56" x14ac:dyDescent="0.25"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36"/>
      <c r="AY506" s="36"/>
      <c r="AZ506" s="36"/>
      <c r="BA506" s="36"/>
      <c r="BB506" s="36"/>
      <c r="BC506" s="36"/>
      <c r="BD506" s="36"/>
    </row>
    <row r="507" spans="20:56" x14ac:dyDescent="0.25"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36"/>
      <c r="AY507" s="36"/>
      <c r="AZ507" s="36"/>
      <c r="BA507" s="36"/>
      <c r="BB507" s="36"/>
      <c r="BC507" s="36"/>
      <c r="BD507" s="36"/>
    </row>
    <row r="508" spans="20:56" x14ac:dyDescent="0.25"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36"/>
      <c r="AY508" s="36"/>
      <c r="AZ508" s="36"/>
      <c r="BA508" s="36"/>
      <c r="BB508" s="36"/>
      <c r="BC508" s="36"/>
      <c r="BD508" s="36"/>
    </row>
    <row r="509" spans="20:56" x14ac:dyDescent="0.25"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36"/>
      <c r="AY509" s="36"/>
      <c r="AZ509" s="36"/>
      <c r="BA509" s="36"/>
      <c r="BB509" s="36"/>
      <c r="BC509" s="36"/>
      <c r="BD509" s="36"/>
    </row>
    <row r="510" spans="20:56" x14ac:dyDescent="0.25"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36"/>
      <c r="AY510" s="36"/>
      <c r="AZ510" s="36"/>
      <c r="BA510" s="36"/>
      <c r="BB510" s="36"/>
      <c r="BC510" s="36"/>
      <c r="BD510" s="36"/>
    </row>
    <row r="511" spans="20:56" x14ac:dyDescent="0.25"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36"/>
      <c r="AY511" s="36"/>
      <c r="AZ511" s="36"/>
      <c r="BA511" s="36"/>
      <c r="BB511" s="36"/>
      <c r="BC511" s="36"/>
      <c r="BD511" s="36"/>
    </row>
    <row r="512" spans="20:56" x14ac:dyDescent="0.25"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36"/>
      <c r="AY512" s="36"/>
      <c r="AZ512" s="36"/>
      <c r="BA512" s="36"/>
      <c r="BB512" s="36"/>
      <c r="BC512" s="36"/>
      <c r="BD512" s="36"/>
    </row>
    <row r="513" spans="20:56" x14ac:dyDescent="0.25"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36"/>
      <c r="AY513" s="36"/>
      <c r="AZ513" s="36"/>
      <c r="BA513" s="36"/>
      <c r="BB513" s="36"/>
      <c r="BC513" s="36"/>
      <c r="BD513" s="36"/>
    </row>
    <row r="514" spans="20:56" x14ac:dyDescent="0.25"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36"/>
      <c r="AY514" s="36"/>
      <c r="AZ514" s="36"/>
      <c r="BA514" s="36"/>
      <c r="BB514" s="36"/>
      <c r="BC514" s="36"/>
      <c r="BD514" s="36"/>
    </row>
    <row r="515" spans="20:56" x14ac:dyDescent="0.25"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36"/>
      <c r="AY515" s="36"/>
      <c r="AZ515" s="36"/>
      <c r="BA515" s="36"/>
      <c r="BB515" s="36"/>
      <c r="BC515" s="36"/>
      <c r="BD515" s="36"/>
    </row>
    <row r="516" spans="20:56" x14ac:dyDescent="0.25"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36"/>
      <c r="AY516" s="36"/>
      <c r="AZ516" s="36"/>
      <c r="BA516" s="36"/>
      <c r="BB516" s="36"/>
      <c r="BC516" s="36"/>
      <c r="BD516" s="36"/>
    </row>
    <row r="517" spans="20:56" x14ac:dyDescent="0.25"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36"/>
      <c r="AY517" s="36"/>
      <c r="AZ517" s="36"/>
      <c r="BA517" s="36"/>
      <c r="BB517" s="36"/>
      <c r="BC517" s="36"/>
      <c r="BD517" s="36"/>
    </row>
    <row r="518" spans="20:56" x14ac:dyDescent="0.25"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36"/>
      <c r="AY518" s="36"/>
      <c r="AZ518" s="36"/>
      <c r="BA518" s="36"/>
      <c r="BB518" s="36"/>
      <c r="BC518" s="36"/>
      <c r="BD518" s="36"/>
    </row>
    <row r="519" spans="20:56" x14ac:dyDescent="0.25"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36"/>
      <c r="AY519" s="36"/>
      <c r="AZ519" s="36"/>
      <c r="BA519" s="36"/>
      <c r="BB519" s="36"/>
      <c r="BC519" s="36"/>
      <c r="BD519" s="36"/>
    </row>
    <row r="520" spans="20:56" x14ac:dyDescent="0.25"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36"/>
      <c r="AY520" s="36"/>
      <c r="AZ520" s="36"/>
      <c r="BA520" s="36"/>
      <c r="BB520" s="36"/>
      <c r="BC520" s="36"/>
      <c r="BD520" s="36"/>
    </row>
    <row r="521" spans="20:56" x14ac:dyDescent="0.25"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36"/>
      <c r="AY521" s="36"/>
      <c r="AZ521" s="36"/>
      <c r="BA521" s="36"/>
      <c r="BB521" s="36"/>
      <c r="BC521" s="36"/>
      <c r="BD521" s="36"/>
    </row>
    <row r="522" spans="20:56" x14ac:dyDescent="0.25"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36"/>
      <c r="AY522" s="36"/>
      <c r="AZ522" s="36"/>
      <c r="BA522" s="36"/>
      <c r="BB522" s="36"/>
      <c r="BC522" s="36"/>
      <c r="BD522" s="36"/>
    </row>
    <row r="523" spans="20:56" x14ac:dyDescent="0.25"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36"/>
      <c r="AY523" s="36"/>
      <c r="AZ523" s="36"/>
      <c r="BA523" s="36"/>
      <c r="BB523" s="36"/>
      <c r="BC523" s="36"/>
      <c r="BD523" s="36"/>
    </row>
    <row r="524" spans="20:56" x14ac:dyDescent="0.25"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36"/>
      <c r="AY524" s="36"/>
      <c r="AZ524" s="36"/>
      <c r="BA524" s="36"/>
      <c r="BB524" s="36"/>
      <c r="BC524" s="36"/>
      <c r="BD524" s="36"/>
    </row>
    <row r="525" spans="20:56" x14ac:dyDescent="0.25"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36"/>
      <c r="AY525" s="36"/>
      <c r="AZ525" s="36"/>
      <c r="BA525" s="36"/>
      <c r="BB525" s="36"/>
      <c r="BC525" s="36"/>
      <c r="BD525" s="36"/>
    </row>
    <row r="526" spans="20:56" x14ac:dyDescent="0.25"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36"/>
      <c r="AY526" s="36"/>
      <c r="AZ526" s="36"/>
      <c r="BA526" s="36"/>
      <c r="BB526" s="36"/>
      <c r="BC526" s="36"/>
      <c r="BD526" s="36"/>
    </row>
    <row r="527" spans="20:56" x14ac:dyDescent="0.25"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36"/>
      <c r="AY527" s="36"/>
      <c r="AZ527" s="36"/>
      <c r="BA527" s="36"/>
      <c r="BB527" s="36"/>
      <c r="BC527" s="36"/>
      <c r="BD527" s="36"/>
    </row>
    <row r="528" spans="20:56" x14ac:dyDescent="0.25"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36"/>
      <c r="AY528" s="36"/>
      <c r="AZ528" s="36"/>
      <c r="BA528" s="36"/>
      <c r="BB528" s="36"/>
      <c r="BC528" s="36"/>
      <c r="BD528" s="36"/>
    </row>
    <row r="529" spans="20:56" x14ac:dyDescent="0.25"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36"/>
      <c r="AY529" s="36"/>
      <c r="AZ529" s="36"/>
      <c r="BA529" s="36"/>
      <c r="BB529" s="36"/>
      <c r="BC529" s="36"/>
      <c r="BD529" s="36"/>
    </row>
    <row r="530" spans="20:56" x14ac:dyDescent="0.25"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36"/>
      <c r="AY530" s="36"/>
      <c r="AZ530" s="36"/>
      <c r="BA530" s="36"/>
      <c r="BB530" s="36"/>
      <c r="BC530" s="36"/>
      <c r="BD530" s="36"/>
    </row>
    <row r="531" spans="20:56" x14ac:dyDescent="0.25"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36"/>
      <c r="AY531" s="36"/>
      <c r="AZ531" s="36"/>
      <c r="BA531" s="36"/>
      <c r="BB531" s="36"/>
      <c r="BC531" s="36"/>
      <c r="BD531" s="36"/>
    </row>
    <row r="532" spans="20:56" x14ac:dyDescent="0.25"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36"/>
      <c r="AY532" s="36"/>
      <c r="AZ532" s="36"/>
      <c r="BA532" s="36"/>
      <c r="BB532" s="36"/>
      <c r="BC532" s="36"/>
      <c r="BD532" s="36"/>
    </row>
    <row r="533" spans="20:56" x14ac:dyDescent="0.25"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36"/>
      <c r="AY533" s="36"/>
      <c r="AZ533" s="36"/>
      <c r="BA533" s="36"/>
      <c r="BB533" s="36"/>
      <c r="BC533" s="36"/>
      <c r="BD533" s="36"/>
    </row>
    <row r="534" spans="20:56" x14ac:dyDescent="0.25"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36"/>
      <c r="AY534" s="36"/>
      <c r="AZ534" s="36"/>
      <c r="BA534" s="36"/>
      <c r="BB534" s="36"/>
      <c r="BC534" s="36"/>
      <c r="BD534" s="36"/>
    </row>
    <row r="535" spans="20:56" x14ac:dyDescent="0.25"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36"/>
      <c r="AY535" s="36"/>
      <c r="AZ535" s="36"/>
      <c r="BA535" s="36"/>
      <c r="BB535" s="36"/>
      <c r="BC535" s="36"/>
      <c r="BD535" s="36"/>
    </row>
    <row r="536" spans="20:56" x14ac:dyDescent="0.25"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36"/>
      <c r="AY536" s="36"/>
      <c r="AZ536" s="36"/>
      <c r="BA536" s="36"/>
      <c r="BB536" s="36"/>
      <c r="BC536" s="36"/>
      <c r="BD536" s="36"/>
    </row>
    <row r="537" spans="20:56" x14ac:dyDescent="0.25"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36"/>
      <c r="AY537" s="36"/>
      <c r="AZ537" s="36"/>
      <c r="BA537" s="36"/>
      <c r="BB537" s="36"/>
      <c r="BC537" s="36"/>
      <c r="BD537" s="36"/>
    </row>
    <row r="538" spans="20:56" x14ac:dyDescent="0.25"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36"/>
      <c r="AY538" s="36"/>
      <c r="AZ538" s="36"/>
      <c r="BA538" s="36"/>
      <c r="BB538" s="36"/>
      <c r="BC538" s="36"/>
      <c r="BD538" s="36"/>
    </row>
    <row r="539" spans="20:56" x14ac:dyDescent="0.25"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36"/>
      <c r="AY539" s="36"/>
      <c r="AZ539" s="36"/>
      <c r="BA539" s="36"/>
      <c r="BB539" s="36"/>
      <c r="BC539" s="36"/>
      <c r="BD539" s="36"/>
    </row>
    <row r="540" spans="20:56" x14ac:dyDescent="0.25"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36"/>
      <c r="AY540" s="36"/>
      <c r="AZ540" s="36"/>
      <c r="BA540" s="36"/>
      <c r="BB540" s="36"/>
      <c r="BC540" s="36"/>
      <c r="BD540" s="36"/>
    </row>
    <row r="541" spans="20:56" x14ac:dyDescent="0.25"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36"/>
      <c r="AY541" s="36"/>
      <c r="AZ541" s="36"/>
      <c r="BA541" s="36"/>
      <c r="BB541" s="36"/>
      <c r="BC541" s="36"/>
      <c r="BD541" s="36"/>
    </row>
    <row r="542" spans="20:56" x14ac:dyDescent="0.25"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36"/>
      <c r="AY542" s="36"/>
      <c r="AZ542" s="36"/>
      <c r="BA542" s="36"/>
      <c r="BB542" s="36"/>
      <c r="BC542" s="36"/>
      <c r="BD542" s="36"/>
    </row>
    <row r="543" spans="20:56" x14ac:dyDescent="0.25"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36"/>
      <c r="AY543" s="36"/>
      <c r="AZ543" s="36"/>
      <c r="BA543" s="36"/>
      <c r="BB543" s="36"/>
      <c r="BC543" s="36"/>
      <c r="BD543" s="36"/>
    </row>
    <row r="544" spans="20:56" x14ac:dyDescent="0.25"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36"/>
      <c r="AY544" s="36"/>
      <c r="AZ544" s="36"/>
      <c r="BA544" s="36"/>
      <c r="BB544" s="36"/>
      <c r="BC544" s="36"/>
      <c r="BD544" s="36"/>
    </row>
    <row r="545" spans="20:56" x14ac:dyDescent="0.25"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36"/>
      <c r="AY545" s="36"/>
      <c r="AZ545" s="36"/>
      <c r="BA545" s="36"/>
      <c r="BB545" s="36"/>
      <c r="BC545" s="36"/>
      <c r="BD545" s="36"/>
    </row>
    <row r="546" spans="20:56" x14ac:dyDescent="0.25"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36"/>
      <c r="AY546" s="36"/>
      <c r="AZ546" s="36"/>
      <c r="BA546" s="36"/>
      <c r="BB546" s="36"/>
      <c r="BC546" s="36"/>
      <c r="BD546" s="36"/>
    </row>
    <row r="547" spans="20:56" x14ac:dyDescent="0.25"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36"/>
      <c r="AY547" s="36"/>
      <c r="AZ547" s="36"/>
      <c r="BA547" s="36"/>
      <c r="BB547" s="36"/>
      <c r="BC547" s="36"/>
      <c r="BD547" s="36"/>
    </row>
    <row r="548" spans="20:56" x14ac:dyDescent="0.25"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36"/>
      <c r="AY548" s="36"/>
      <c r="AZ548" s="36"/>
      <c r="BA548" s="36"/>
      <c r="BB548" s="36"/>
      <c r="BC548" s="36"/>
      <c r="BD548" s="36"/>
    </row>
    <row r="549" spans="20:56" x14ac:dyDescent="0.25"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36"/>
      <c r="AY549" s="36"/>
      <c r="AZ549" s="36"/>
      <c r="BA549" s="36"/>
      <c r="BB549" s="36"/>
      <c r="BC549" s="36"/>
      <c r="BD549" s="36"/>
    </row>
    <row r="550" spans="20:56" x14ac:dyDescent="0.25"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36"/>
      <c r="AY550" s="36"/>
      <c r="AZ550" s="36"/>
      <c r="BA550" s="36"/>
      <c r="BB550" s="36"/>
      <c r="BC550" s="36"/>
      <c r="BD550" s="36"/>
    </row>
    <row r="551" spans="20:56" x14ac:dyDescent="0.25"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36"/>
      <c r="AY551" s="36"/>
      <c r="AZ551" s="36"/>
      <c r="BA551" s="36"/>
      <c r="BB551" s="36"/>
      <c r="BC551" s="36"/>
      <c r="BD551" s="36"/>
    </row>
    <row r="552" spans="20:56" x14ac:dyDescent="0.25"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36"/>
      <c r="AY552" s="36"/>
      <c r="AZ552" s="36"/>
      <c r="BA552" s="36"/>
      <c r="BB552" s="36"/>
      <c r="BC552" s="36"/>
      <c r="BD552" s="36"/>
    </row>
    <row r="553" spans="20:56" x14ac:dyDescent="0.25"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36"/>
      <c r="AY553" s="36"/>
      <c r="AZ553" s="36"/>
      <c r="BA553" s="36"/>
      <c r="BB553" s="36"/>
      <c r="BC553" s="36"/>
      <c r="BD553" s="36"/>
    </row>
    <row r="554" spans="20:56" x14ac:dyDescent="0.25"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36"/>
      <c r="AY554" s="36"/>
      <c r="AZ554" s="36"/>
      <c r="BA554" s="36"/>
      <c r="BB554" s="36"/>
      <c r="BC554" s="36"/>
      <c r="BD554" s="36"/>
    </row>
    <row r="555" spans="20:56" x14ac:dyDescent="0.25"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36"/>
      <c r="AY555" s="36"/>
      <c r="AZ555" s="36"/>
      <c r="BA555" s="36"/>
      <c r="BB555" s="36"/>
      <c r="BC555" s="36"/>
      <c r="BD555" s="36"/>
    </row>
    <row r="556" spans="20:56" x14ac:dyDescent="0.25"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36"/>
      <c r="AY556" s="36"/>
      <c r="AZ556" s="36"/>
      <c r="BA556" s="36"/>
      <c r="BB556" s="36"/>
      <c r="BC556" s="36"/>
      <c r="BD556" s="36"/>
    </row>
    <row r="557" spans="20:56" x14ac:dyDescent="0.25"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36"/>
      <c r="AY557" s="36"/>
      <c r="AZ557" s="36"/>
      <c r="BA557" s="36"/>
      <c r="BB557" s="36"/>
      <c r="BC557" s="36"/>
      <c r="BD557" s="36"/>
    </row>
    <row r="558" spans="20:56" x14ac:dyDescent="0.25"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36"/>
      <c r="AY558" s="36"/>
      <c r="AZ558" s="36"/>
      <c r="BA558" s="36"/>
      <c r="BB558" s="36"/>
      <c r="BC558" s="36"/>
      <c r="BD558" s="36"/>
    </row>
    <row r="559" spans="20:56" x14ac:dyDescent="0.25"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36"/>
      <c r="AY559" s="36"/>
      <c r="AZ559" s="36"/>
      <c r="BA559" s="36"/>
      <c r="BB559" s="36"/>
      <c r="BC559" s="36"/>
      <c r="BD559" s="36"/>
    </row>
    <row r="560" spans="20:56" x14ac:dyDescent="0.25"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36"/>
      <c r="AY560" s="36"/>
      <c r="AZ560" s="36"/>
      <c r="BA560" s="36"/>
      <c r="BB560" s="36"/>
      <c r="BC560" s="36"/>
      <c r="BD560" s="36"/>
    </row>
    <row r="561" spans="20:56" x14ac:dyDescent="0.25"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36"/>
      <c r="AY561" s="36"/>
      <c r="AZ561" s="36"/>
      <c r="BA561" s="36"/>
      <c r="BB561" s="36"/>
      <c r="BC561" s="36"/>
      <c r="BD561" s="36"/>
    </row>
    <row r="562" spans="20:56" x14ac:dyDescent="0.25"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36"/>
      <c r="AY562" s="36"/>
      <c r="AZ562" s="36"/>
      <c r="BA562" s="36"/>
      <c r="BB562" s="36"/>
      <c r="BC562" s="36"/>
      <c r="BD562" s="36"/>
    </row>
    <row r="563" spans="20:56" x14ac:dyDescent="0.25"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36"/>
      <c r="AY563" s="36"/>
      <c r="AZ563" s="36"/>
      <c r="BA563" s="36"/>
      <c r="BB563" s="36"/>
      <c r="BC563" s="36"/>
      <c r="BD563" s="36"/>
    </row>
    <row r="564" spans="20:56" x14ac:dyDescent="0.25"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36"/>
      <c r="AY564" s="36"/>
      <c r="AZ564" s="36"/>
      <c r="BA564" s="36"/>
      <c r="BB564" s="36"/>
      <c r="BC564" s="36"/>
      <c r="BD564" s="36"/>
    </row>
    <row r="565" spans="20:56" x14ac:dyDescent="0.25"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36"/>
      <c r="AY565" s="36"/>
      <c r="AZ565" s="36"/>
      <c r="BA565" s="36"/>
      <c r="BB565" s="36"/>
      <c r="BC565" s="36"/>
      <c r="BD565" s="36"/>
    </row>
    <row r="566" spans="20:56" x14ac:dyDescent="0.25"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36"/>
      <c r="AY566" s="36"/>
      <c r="AZ566" s="36"/>
      <c r="BA566" s="36"/>
      <c r="BB566" s="36"/>
      <c r="BC566" s="36"/>
      <c r="BD566" s="36"/>
    </row>
    <row r="567" spans="20:56" x14ac:dyDescent="0.25"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36"/>
      <c r="AY567" s="36"/>
      <c r="AZ567" s="36"/>
      <c r="BA567" s="36"/>
      <c r="BB567" s="36"/>
      <c r="BC567" s="36"/>
      <c r="BD567" s="36"/>
    </row>
    <row r="568" spans="20:56" x14ac:dyDescent="0.25"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36"/>
      <c r="AY568" s="36"/>
      <c r="AZ568" s="36"/>
      <c r="BA568" s="36"/>
      <c r="BB568" s="36"/>
      <c r="BC568" s="36"/>
      <c r="BD568" s="36"/>
    </row>
    <row r="569" spans="20:56" x14ac:dyDescent="0.25"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36"/>
      <c r="AY569" s="36"/>
      <c r="AZ569" s="36"/>
      <c r="BA569" s="36"/>
      <c r="BB569" s="36"/>
      <c r="BC569" s="36"/>
      <c r="BD569" s="36"/>
    </row>
    <row r="570" spans="20:56" x14ac:dyDescent="0.25"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36"/>
      <c r="AY570" s="36"/>
      <c r="AZ570" s="36"/>
      <c r="BA570" s="36"/>
      <c r="BB570" s="36"/>
      <c r="BC570" s="36"/>
      <c r="BD570" s="36"/>
    </row>
    <row r="571" spans="20:56" x14ac:dyDescent="0.25"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36"/>
      <c r="AY571" s="36"/>
      <c r="AZ571" s="36"/>
      <c r="BA571" s="36"/>
      <c r="BB571" s="36"/>
      <c r="BC571" s="36"/>
      <c r="BD571" s="36"/>
    </row>
    <row r="572" spans="20:56" x14ac:dyDescent="0.25"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36"/>
      <c r="AY572" s="36"/>
      <c r="AZ572" s="36"/>
      <c r="BA572" s="36"/>
      <c r="BB572" s="36"/>
      <c r="BC572" s="36"/>
      <c r="BD572" s="36"/>
    </row>
    <row r="573" spans="20:56" x14ac:dyDescent="0.25"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36"/>
      <c r="AY573" s="36"/>
      <c r="AZ573" s="36"/>
      <c r="BA573" s="36"/>
      <c r="BB573" s="36"/>
      <c r="BC573" s="36"/>
      <c r="BD573" s="36"/>
    </row>
    <row r="574" spans="20:56" x14ac:dyDescent="0.25"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36"/>
      <c r="AY574" s="36"/>
      <c r="AZ574" s="36"/>
      <c r="BA574" s="36"/>
      <c r="BB574" s="36"/>
      <c r="BC574" s="36"/>
      <c r="BD574" s="36"/>
    </row>
    <row r="575" spans="20:56" x14ac:dyDescent="0.25"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36"/>
      <c r="AY575" s="36"/>
      <c r="AZ575" s="36"/>
      <c r="BA575" s="36"/>
      <c r="BB575" s="36"/>
      <c r="BC575" s="36"/>
      <c r="BD575" s="36"/>
    </row>
    <row r="576" spans="20:56" x14ac:dyDescent="0.25"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36"/>
      <c r="AY576" s="36"/>
      <c r="AZ576" s="36"/>
      <c r="BA576" s="36"/>
      <c r="BB576" s="36"/>
      <c r="BC576" s="36"/>
      <c r="BD576" s="36"/>
    </row>
    <row r="577" spans="20:56" x14ac:dyDescent="0.25"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36"/>
      <c r="AY577" s="36"/>
      <c r="AZ577" s="36"/>
      <c r="BA577" s="36"/>
      <c r="BB577" s="36"/>
      <c r="BC577" s="36"/>
      <c r="BD577" s="36"/>
    </row>
    <row r="578" spans="20:56" x14ac:dyDescent="0.25">
      <c r="T578" s="36"/>
      <c r="U578" s="36"/>
      <c r="V578" s="36"/>
      <c r="W578" s="36"/>
      <c r="X578" s="36"/>
      <c r="Y578" s="36"/>
    </row>
    <row r="579" spans="20:56" x14ac:dyDescent="0.25">
      <c r="T579" s="36"/>
      <c r="U579" s="36"/>
      <c r="V579" s="36"/>
      <c r="W579" s="36"/>
      <c r="X579" s="36"/>
      <c r="Y579" s="36"/>
    </row>
    <row r="580" spans="20:56" x14ac:dyDescent="0.25">
      <c r="T580" s="36"/>
      <c r="U580" s="36"/>
      <c r="V580" s="36"/>
      <c r="W580" s="36"/>
      <c r="X580" s="36"/>
      <c r="Y580" s="36"/>
    </row>
    <row r="581" spans="20:56" x14ac:dyDescent="0.25">
      <c r="T581" s="36"/>
      <c r="U581" s="36"/>
      <c r="V581" s="36"/>
      <c r="W581" s="36"/>
      <c r="X581" s="36"/>
      <c r="Y581" s="36"/>
    </row>
    <row r="582" spans="20:56" x14ac:dyDescent="0.25">
      <c r="T582" s="36"/>
      <c r="U582" s="36"/>
      <c r="V582" s="36"/>
      <c r="W582" s="36"/>
      <c r="X582" s="36"/>
      <c r="Y582" s="36"/>
    </row>
    <row r="583" spans="20:56" x14ac:dyDescent="0.25">
      <c r="T583" s="36"/>
      <c r="U583" s="36"/>
      <c r="V583" s="36"/>
      <c r="W583" s="36"/>
      <c r="X583" s="36"/>
      <c r="Y583" s="36"/>
    </row>
    <row r="584" spans="20:56" x14ac:dyDescent="0.25">
      <c r="T584" s="36"/>
      <c r="U584" s="36"/>
      <c r="V584" s="36"/>
      <c r="W584" s="36"/>
      <c r="X584" s="36"/>
      <c r="Y584" s="36"/>
    </row>
    <row r="585" spans="20:56" x14ac:dyDescent="0.25">
      <c r="T585" s="36"/>
      <c r="U585" s="36"/>
      <c r="V585" s="36"/>
      <c r="W585" s="36"/>
      <c r="X585" s="36"/>
      <c r="Y585" s="36"/>
    </row>
    <row r="586" spans="20:56" x14ac:dyDescent="0.25">
      <c r="T586" s="36"/>
      <c r="U586" s="36"/>
      <c r="V586" s="36"/>
      <c r="W586" s="36"/>
      <c r="X586" s="36"/>
      <c r="Y586" s="36"/>
    </row>
    <row r="587" spans="20:56" x14ac:dyDescent="0.25">
      <c r="T587" s="36"/>
      <c r="U587" s="36"/>
      <c r="V587" s="36"/>
      <c r="W587" s="36"/>
      <c r="X587" s="36"/>
      <c r="Y587" s="36"/>
    </row>
    <row r="588" spans="20:56" x14ac:dyDescent="0.25">
      <c r="T588" s="36"/>
      <c r="U588" s="36"/>
      <c r="V588" s="36"/>
      <c r="W588" s="36"/>
      <c r="X588" s="36"/>
      <c r="Y588" s="36"/>
    </row>
    <row r="589" spans="20:56" x14ac:dyDescent="0.25">
      <c r="T589" s="36"/>
      <c r="U589" s="36"/>
      <c r="V589" s="36"/>
      <c r="W589" s="36"/>
      <c r="X589" s="36"/>
      <c r="Y589" s="36"/>
    </row>
    <row r="590" spans="20:56" x14ac:dyDescent="0.25">
      <c r="T590" s="36"/>
      <c r="U590" s="36"/>
      <c r="V590" s="36"/>
      <c r="W590" s="36"/>
      <c r="X590" s="36"/>
      <c r="Y590" s="36"/>
    </row>
    <row r="591" spans="20:56" x14ac:dyDescent="0.25">
      <c r="T591" s="36"/>
      <c r="U591" s="36"/>
      <c r="V591" s="36"/>
      <c r="W591" s="36"/>
      <c r="X591" s="36"/>
      <c r="Y591" s="36"/>
    </row>
    <row r="592" spans="20:56" x14ac:dyDescent="0.25">
      <c r="T592" s="36"/>
      <c r="U592" s="36"/>
      <c r="V592" s="36"/>
      <c r="W592" s="36"/>
      <c r="X592" s="36"/>
      <c r="Y592" s="36"/>
    </row>
    <row r="593" spans="20:25" x14ac:dyDescent="0.25">
      <c r="T593" s="36"/>
      <c r="U593" s="36"/>
      <c r="V593" s="36"/>
      <c r="W593" s="36"/>
      <c r="X593" s="36"/>
      <c r="Y593" s="36"/>
    </row>
    <row r="594" spans="20:25" x14ac:dyDescent="0.25">
      <c r="T594" s="36"/>
      <c r="U594" s="36"/>
      <c r="V594" s="36"/>
      <c r="W594" s="36"/>
      <c r="X594" s="36"/>
      <c r="Y594" s="36"/>
    </row>
    <row r="595" spans="20:25" x14ac:dyDescent="0.25">
      <c r="T595" s="36"/>
      <c r="U595" s="36"/>
      <c r="V595" s="36"/>
      <c r="W595" s="36"/>
      <c r="X595" s="36"/>
      <c r="Y595" s="36"/>
    </row>
    <row r="596" spans="20:25" x14ac:dyDescent="0.25">
      <c r="T596" s="36"/>
      <c r="U596" s="36"/>
      <c r="V596" s="36"/>
      <c r="W596" s="36"/>
      <c r="X596" s="36"/>
      <c r="Y596" s="36"/>
    </row>
    <row r="597" spans="20:25" x14ac:dyDescent="0.25">
      <c r="T597" s="36"/>
      <c r="U597" s="36"/>
      <c r="V597" s="36"/>
      <c r="W597" s="36"/>
      <c r="X597" s="36"/>
      <c r="Y597" s="36"/>
    </row>
    <row r="598" spans="20:25" x14ac:dyDescent="0.25">
      <c r="T598" s="36"/>
      <c r="U598" s="36"/>
      <c r="V598" s="36"/>
      <c r="W598" s="36"/>
      <c r="X598" s="36"/>
      <c r="Y598" s="36"/>
    </row>
    <row r="599" spans="20:25" x14ac:dyDescent="0.25">
      <c r="T599" s="36"/>
      <c r="U599" s="36"/>
      <c r="V599" s="36"/>
      <c r="W599" s="36"/>
      <c r="X599" s="36"/>
      <c r="Y599" s="36"/>
    </row>
    <row r="600" spans="20:25" x14ac:dyDescent="0.25">
      <c r="T600" s="36"/>
      <c r="U600" s="36"/>
      <c r="V600" s="36"/>
      <c r="W600" s="36"/>
      <c r="X600" s="36"/>
      <c r="Y600" s="36"/>
    </row>
    <row r="601" spans="20:25" x14ac:dyDescent="0.25">
      <c r="T601" s="36"/>
      <c r="U601" s="36"/>
      <c r="V601" s="36"/>
      <c r="W601" s="36"/>
      <c r="X601" s="36"/>
      <c r="Y601" s="36"/>
    </row>
    <row r="602" spans="20:25" x14ac:dyDescent="0.25">
      <c r="T602" s="36"/>
      <c r="U602" s="36"/>
      <c r="V602" s="36"/>
      <c r="W602" s="36"/>
      <c r="X602" s="36"/>
      <c r="Y602" s="36"/>
    </row>
    <row r="603" spans="20:25" x14ac:dyDescent="0.25">
      <c r="T603" s="36"/>
      <c r="U603" s="36"/>
      <c r="V603" s="36"/>
      <c r="W603" s="36"/>
      <c r="X603" s="36"/>
      <c r="Y603" s="36"/>
    </row>
    <row r="604" spans="20:25" x14ac:dyDescent="0.25">
      <c r="T604" s="36"/>
      <c r="U604" s="36"/>
      <c r="V604" s="36"/>
      <c r="W604" s="36"/>
      <c r="X604" s="36"/>
      <c r="Y604" s="36"/>
    </row>
    <row r="605" spans="20:25" x14ac:dyDescent="0.25">
      <c r="T605" s="36"/>
      <c r="U605" s="36"/>
      <c r="V605" s="36"/>
      <c r="W605" s="36"/>
      <c r="X605" s="36"/>
      <c r="Y605" s="36"/>
    </row>
    <row r="606" spans="20:25" x14ac:dyDescent="0.25">
      <c r="T606" s="36"/>
      <c r="U606" s="36"/>
      <c r="V606" s="36"/>
      <c r="W606" s="36"/>
      <c r="X606" s="36"/>
      <c r="Y606" s="36"/>
    </row>
    <row r="607" spans="20:25" x14ac:dyDescent="0.25">
      <c r="T607" s="36"/>
      <c r="U607" s="36"/>
      <c r="V607" s="36"/>
      <c r="W607" s="36"/>
      <c r="X607" s="36"/>
      <c r="Y607" s="36"/>
    </row>
    <row r="608" spans="20:25" x14ac:dyDescent="0.25">
      <c r="T608" s="36"/>
      <c r="U608" s="36"/>
      <c r="V608" s="36"/>
      <c r="W608" s="36"/>
      <c r="X608" s="36"/>
      <c r="Y608" s="36"/>
    </row>
    <row r="609" spans="20:25" x14ac:dyDescent="0.25">
      <c r="T609" s="36"/>
      <c r="U609" s="36"/>
      <c r="V609" s="36"/>
      <c r="W609" s="36"/>
      <c r="X609" s="36"/>
      <c r="Y609" s="36"/>
    </row>
    <row r="610" spans="20:25" x14ac:dyDescent="0.25">
      <c r="T610" s="36"/>
      <c r="U610" s="36"/>
      <c r="V610" s="36"/>
      <c r="W610" s="36"/>
      <c r="X610" s="36"/>
      <c r="Y610" s="36"/>
    </row>
    <row r="611" spans="20:25" x14ac:dyDescent="0.25">
      <c r="T611" s="36"/>
      <c r="U611" s="36"/>
      <c r="V611" s="36"/>
      <c r="W611" s="36"/>
      <c r="X611" s="36"/>
      <c r="Y611" s="36"/>
    </row>
    <row r="612" spans="20:25" x14ac:dyDescent="0.25">
      <c r="T612" s="36"/>
      <c r="U612" s="36"/>
      <c r="V612" s="36"/>
      <c r="W612" s="36"/>
      <c r="X612" s="36"/>
      <c r="Y612" s="36"/>
    </row>
    <row r="613" spans="20:25" x14ac:dyDescent="0.25">
      <c r="T613" s="36"/>
      <c r="U613" s="36"/>
      <c r="V613" s="36"/>
      <c r="W613" s="36"/>
      <c r="X613" s="36"/>
      <c r="Y613" s="36"/>
    </row>
    <row r="614" spans="20:25" x14ac:dyDescent="0.25">
      <c r="T614" s="36"/>
      <c r="U614" s="36"/>
      <c r="V614" s="36"/>
      <c r="W614" s="36"/>
      <c r="X614" s="36"/>
      <c r="Y614" s="36"/>
    </row>
    <row r="615" spans="20:25" x14ac:dyDescent="0.25">
      <c r="T615" s="36"/>
      <c r="U615" s="36"/>
      <c r="V615" s="36"/>
      <c r="W615" s="36"/>
      <c r="X615" s="36"/>
      <c r="Y615" s="36"/>
    </row>
    <row r="616" spans="20:25" x14ac:dyDescent="0.25">
      <c r="T616" s="36"/>
      <c r="U616" s="36"/>
      <c r="V616" s="36"/>
      <c r="W616" s="36"/>
      <c r="X616" s="36"/>
      <c r="Y616" s="36"/>
    </row>
    <row r="617" spans="20:25" x14ac:dyDescent="0.25">
      <c r="T617" s="36"/>
      <c r="U617" s="36"/>
      <c r="V617" s="36"/>
      <c r="W617" s="36"/>
      <c r="X617" s="36"/>
      <c r="Y617" s="36"/>
    </row>
    <row r="618" spans="20:25" x14ac:dyDescent="0.25">
      <c r="T618" s="36"/>
      <c r="U618" s="36"/>
      <c r="V618" s="36"/>
      <c r="W618" s="36"/>
      <c r="X618" s="36"/>
      <c r="Y618" s="36"/>
    </row>
    <row r="619" spans="20:25" x14ac:dyDescent="0.25">
      <c r="T619" s="36"/>
      <c r="U619" s="36"/>
      <c r="V619" s="36"/>
      <c r="W619" s="36"/>
      <c r="X619" s="36"/>
      <c r="Y619" s="36"/>
    </row>
    <row r="620" spans="20:25" x14ac:dyDescent="0.25">
      <c r="T620" s="36"/>
      <c r="U620" s="36"/>
      <c r="V620" s="36"/>
      <c r="W620" s="36"/>
      <c r="X620" s="36"/>
      <c r="Y620" s="36"/>
    </row>
    <row r="621" spans="20:25" x14ac:dyDescent="0.25">
      <c r="T621" s="36"/>
      <c r="U621" s="36"/>
      <c r="V621" s="36"/>
      <c r="W621" s="36"/>
      <c r="X621" s="36"/>
      <c r="Y621" s="36"/>
    </row>
    <row r="622" spans="20:25" x14ac:dyDescent="0.25">
      <c r="T622" s="36"/>
      <c r="U622" s="36"/>
      <c r="V622" s="36"/>
      <c r="W622" s="36"/>
      <c r="X622" s="36"/>
      <c r="Y622" s="36"/>
    </row>
    <row r="623" spans="20:25" x14ac:dyDescent="0.25">
      <c r="T623" s="36"/>
      <c r="U623" s="36"/>
      <c r="V623" s="36"/>
      <c r="W623" s="36"/>
      <c r="X623" s="36"/>
      <c r="Y623" s="36"/>
    </row>
    <row r="624" spans="20:25" x14ac:dyDescent="0.25">
      <c r="T624" s="36"/>
      <c r="U624" s="36"/>
      <c r="V624" s="36"/>
      <c r="W624" s="36"/>
      <c r="X624" s="36"/>
      <c r="Y624" s="36"/>
    </row>
    <row r="625" spans="20:25" x14ac:dyDescent="0.25">
      <c r="T625" s="36"/>
      <c r="U625" s="36"/>
      <c r="V625" s="36"/>
      <c r="W625" s="36"/>
      <c r="X625" s="36"/>
      <c r="Y625" s="36"/>
    </row>
    <row r="626" spans="20:25" x14ac:dyDescent="0.25">
      <c r="T626" s="36"/>
      <c r="U626" s="36"/>
      <c r="V626" s="36"/>
      <c r="W626" s="36"/>
      <c r="X626" s="36"/>
      <c r="Y626" s="36"/>
    </row>
    <row r="627" spans="20:25" x14ac:dyDescent="0.25">
      <c r="T627" s="36"/>
      <c r="U627" s="36"/>
      <c r="V627" s="36"/>
      <c r="W627" s="36"/>
      <c r="X627" s="36"/>
      <c r="Y627" s="36"/>
    </row>
    <row r="628" spans="20:25" x14ac:dyDescent="0.25">
      <c r="T628" s="36"/>
      <c r="U628" s="36"/>
      <c r="V628" s="36"/>
      <c r="W628" s="36"/>
      <c r="X628" s="36"/>
      <c r="Y628" s="36"/>
    </row>
    <row r="629" spans="20:25" x14ac:dyDescent="0.25">
      <c r="T629" s="36"/>
      <c r="U629" s="36"/>
      <c r="V629" s="36"/>
      <c r="W629" s="36"/>
      <c r="X629" s="36"/>
      <c r="Y629" s="36"/>
    </row>
    <row r="630" spans="20:25" x14ac:dyDescent="0.25">
      <c r="T630" s="36"/>
      <c r="U630" s="36"/>
      <c r="V630" s="36"/>
      <c r="W630" s="36"/>
      <c r="X630" s="36"/>
      <c r="Y630" s="36"/>
    </row>
    <row r="631" spans="20:25" x14ac:dyDescent="0.25">
      <c r="T631" s="36"/>
      <c r="U631" s="36"/>
      <c r="V631" s="36"/>
      <c r="W631" s="36"/>
      <c r="X631" s="36"/>
      <c r="Y631" s="36"/>
    </row>
    <row r="632" spans="20:25" x14ac:dyDescent="0.25">
      <c r="T632" s="36"/>
      <c r="U632" s="36"/>
      <c r="V632" s="36"/>
      <c r="W632" s="36"/>
      <c r="X632" s="36"/>
      <c r="Y632" s="36"/>
    </row>
    <row r="633" spans="20:25" x14ac:dyDescent="0.25">
      <c r="T633" s="36"/>
      <c r="U633" s="36"/>
      <c r="V633" s="36"/>
      <c r="W633" s="36"/>
      <c r="X633" s="36"/>
      <c r="Y633" s="36"/>
    </row>
    <row r="634" spans="20:25" x14ac:dyDescent="0.25">
      <c r="T634" s="36"/>
      <c r="U634" s="36"/>
      <c r="V634" s="36"/>
      <c r="W634" s="36"/>
      <c r="X634" s="36"/>
      <c r="Y634" s="36"/>
    </row>
    <row r="635" spans="20:25" x14ac:dyDescent="0.25">
      <c r="T635" s="36"/>
      <c r="U635" s="36"/>
      <c r="V635" s="36"/>
      <c r="W635" s="36"/>
      <c r="X635" s="36"/>
      <c r="Y635" s="36"/>
    </row>
    <row r="636" spans="20:25" x14ac:dyDescent="0.25">
      <c r="T636" s="36"/>
      <c r="U636" s="36"/>
      <c r="V636" s="36"/>
      <c r="W636" s="36"/>
      <c r="X636" s="36"/>
      <c r="Y636" s="36"/>
    </row>
    <row r="637" spans="20:25" x14ac:dyDescent="0.25">
      <c r="T637" s="36"/>
      <c r="U637" s="36"/>
      <c r="V637" s="36"/>
      <c r="W637" s="36"/>
      <c r="X637" s="36"/>
      <c r="Y637" s="36"/>
    </row>
    <row r="638" spans="20:25" x14ac:dyDescent="0.25">
      <c r="T638" s="36"/>
      <c r="U638" s="36"/>
      <c r="V638" s="36"/>
      <c r="W638" s="36"/>
      <c r="X638" s="36"/>
      <c r="Y638" s="36"/>
    </row>
    <row r="639" spans="20:25" x14ac:dyDescent="0.25">
      <c r="T639" s="36"/>
      <c r="U639" s="36"/>
      <c r="V639" s="36"/>
      <c r="W639" s="36"/>
      <c r="X639" s="36"/>
      <c r="Y639" s="36"/>
    </row>
    <row r="640" spans="20:25" x14ac:dyDescent="0.25">
      <c r="T640" s="36"/>
      <c r="U640" s="36"/>
      <c r="V640" s="36"/>
      <c r="W640" s="36"/>
      <c r="X640" s="36"/>
      <c r="Y640" s="36"/>
    </row>
    <row r="641" spans="20:25" x14ac:dyDescent="0.25">
      <c r="T641" s="36"/>
      <c r="U641" s="36"/>
      <c r="V641" s="36"/>
      <c r="W641" s="36"/>
      <c r="X641" s="36"/>
      <c r="Y641" s="36"/>
    </row>
    <row r="642" spans="20:25" x14ac:dyDescent="0.25">
      <c r="T642" s="36"/>
      <c r="U642" s="36"/>
      <c r="V642" s="36"/>
      <c r="W642" s="36"/>
      <c r="X642" s="36"/>
      <c r="Y642" s="36"/>
    </row>
    <row r="643" spans="20:25" x14ac:dyDescent="0.25">
      <c r="T643" s="36"/>
      <c r="U643" s="36"/>
      <c r="V643" s="36"/>
      <c r="W643" s="36"/>
      <c r="X643" s="36"/>
      <c r="Y643" s="36"/>
    </row>
    <row r="644" spans="20:25" x14ac:dyDescent="0.25">
      <c r="T644" s="36"/>
      <c r="U644" s="36"/>
      <c r="V644" s="36"/>
      <c r="W644" s="36"/>
      <c r="X644" s="36"/>
      <c r="Y644" s="36"/>
    </row>
    <row r="645" spans="20:25" x14ac:dyDescent="0.25">
      <c r="T645" s="36"/>
      <c r="U645" s="36"/>
      <c r="V645" s="36"/>
      <c r="W645" s="36"/>
      <c r="X645" s="36"/>
      <c r="Y645" s="36"/>
    </row>
    <row r="646" spans="20:25" x14ac:dyDescent="0.25">
      <c r="T646" s="36"/>
      <c r="U646" s="36"/>
      <c r="V646" s="36"/>
      <c r="W646" s="36"/>
      <c r="X646" s="36"/>
      <c r="Y646" s="36"/>
    </row>
    <row r="647" spans="20:25" x14ac:dyDescent="0.25">
      <c r="T647" s="36"/>
      <c r="U647" s="36"/>
      <c r="V647" s="36"/>
      <c r="W647" s="36"/>
      <c r="X647" s="36"/>
      <c r="Y647" s="36"/>
    </row>
    <row r="648" spans="20:25" x14ac:dyDescent="0.25">
      <c r="T648" s="36"/>
      <c r="U648" s="36"/>
      <c r="V648" s="36"/>
      <c r="W648" s="36"/>
      <c r="X648" s="36"/>
      <c r="Y648" s="36"/>
    </row>
    <row r="649" spans="20:25" x14ac:dyDescent="0.25">
      <c r="T649" s="36"/>
      <c r="U649" s="36"/>
      <c r="V649" s="36"/>
      <c r="W649" s="36"/>
      <c r="X649" s="36"/>
      <c r="Y649" s="36"/>
    </row>
    <row r="650" spans="20:25" x14ac:dyDescent="0.25">
      <c r="T650" s="36"/>
      <c r="U650" s="36"/>
      <c r="V650" s="36"/>
      <c r="W650" s="36"/>
      <c r="X650" s="36"/>
      <c r="Y650" s="36"/>
    </row>
    <row r="651" spans="20:25" x14ac:dyDescent="0.25">
      <c r="T651" s="36"/>
      <c r="U651" s="36"/>
      <c r="V651" s="36"/>
      <c r="W651" s="36"/>
      <c r="X651" s="36"/>
      <c r="Y651" s="36"/>
    </row>
    <row r="652" spans="20:25" x14ac:dyDescent="0.25">
      <c r="T652" s="36"/>
      <c r="U652" s="36"/>
      <c r="V652" s="36"/>
      <c r="W652" s="36"/>
      <c r="X652" s="36"/>
      <c r="Y652" s="36"/>
    </row>
    <row r="653" spans="20:25" x14ac:dyDescent="0.25">
      <c r="T653" s="36"/>
      <c r="U653" s="36"/>
      <c r="V653" s="36"/>
      <c r="W653" s="36"/>
      <c r="X653" s="36"/>
      <c r="Y653" s="36"/>
    </row>
    <row r="654" spans="20:25" x14ac:dyDescent="0.25">
      <c r="T654" s="36"/>
      <c r="U654" s="36"/>
      <c r="V654" s="36"/>
      <c r="W654" s="36"/>
      <c r="X654" s="36"/>
      <c r="Y654" s="36"/>
    </row>
    <row r="655" spans="20:25" x14ac:dyDescent="0.25">
      <c r="T655" s="36"/>
      <c r="U655" s="36"/>
      <c r="V655" s="36"/>
      <c r="W655" s="36"/>
      <c r="X655" s="36"/>
      <c r="Y655" s="36"/>
    </row>
    <row r="656" spans="20:25" x14ac:dyDescent="0.25">
      <c r="T656" s="36"/>
      <c r="U656" s="36"/>
      <c r="V656" s="36"/>
      <c r="W656" s="36"/>
      <c r="X656" s="36"/>
      <c r="Y656" s="36"/>
    </row>
    <row r="657" spans="20:25" x14ac:dyDescent="0.25">
      <c r="T657" s="36"/>
      <c r="U657" s="36"/>
      <c r="V657" s="36"/>
      <c r="W657" s="36"/>
      <c r="X657" s="36"/>
      <c r="Y657" s="36"/>
    </row>
    <row r="658" spans="20:25" x14ac:dyDescent="0.25">
      <c r="T658" s="36"/>
      <c r="U658" s="36"/>
      <c r="V658" s="36"/>
      <c r="W658" s="36"/>
      <c r="X658" s="36"/>
      <c r="Y658" s="36"/>
    </row>
    <row r="659" spans="20:25" x14ac:dyDescent="0.25">
      <c r="T659" s="36"/>
      <c r="U659" s="36"/>
      <c r="V659" s="36"/>
      <c r="W659" s="36"/>
      <c r="X659" s="36"/>
      <c r="Y659" s="36"/>
    </row>
    <row r="660" spans="20:25" x14ac:dyDescent="0.25">
      <c r="T660" s="36"/>
      <c r="U660" s="36"/>
      <c r="V660" s="36"/>
      <c r="W660" s="36"/>
      <c r="X660" s="36"/>
      <c r="Y660" s="36"/>
    </row>
    <row r="661" spans="20:25" x14ac:dyDescent="0.25">
      <c r="T661" s="36"/>
      <c r="U661" s="36"/>
      <c r="V661" s="36"/>
      <c r="W661" s="36"/>
      <c r="X661" s="36"/>
      <c r="Y661" s="36"/>
    </row>
    <row r="662" spans="20:25" x14ac:dyDescent="0.25">
      <c r="T662" s="36"/>
      <c r="U662" s="36"/>
      <c r="V662" s="36"/>
      <c r="W662" s="36"/>
      <c r="X662" s="36"/>
      <c r="Y662" s="36"/>
    </row>
    <row r="663" spans="20:25" x14ac:dyDescent="0.25">
      <c r="T663" s="36"/>
      <c r="U663" s="36"/>
      <c r="V663" s="36"/>
      <c r="W663" s="36"/>
      <c r="X663" s="36"/>
      <c r="Y663" s="36"/>
    </row>
    <row r="664" spans="20:25" x14ac:dyDescent="0.25">
      <c r="T664" s="36"/>
      <c r="U664" s="36"/>
      <c r="V664" s="36"/>
      <c r="W664" s="36"/>
      <c r="X664" s="36"/>
      <c r="Y664" s="36"/>
    </row>
    <row r="665" spans="20:25" x14ac:dyDescent="0.25">
      <c r="T665" s="36"/>
      <c r="U665" s="36"/>
      <c r="V665" s="36"/>
      <c r="W665" s="36"/>
      <c r="X665" s="36"/>
      <c r="Y665" s="36"/>
    </row>
    <row r="666" spans="20:25" x14ac:dyDescent="0.25">
      <c r="T666" s="36"/>
      <c r="U666" s="36"/>
      <c r="V666" s="36"/>
      <c r="W666" s="36"/>
      <c r="X666" s="36"/>
      <c r="Y666" s="36"/>
    </row>
    <row r="667" spans="20:25" x14ac:dyDescent="0.25">
      <c r="T667" s="36"/>
      <c r="U667" s="36"/>
      <c r="V667" s="36"/>
      <c r="W667" s="36"/>
      <c r="X667" s="36"/>
      <c r="Y667" s="36"/>
    </row>
    <row r="668" spans="20:25" x14ac:dyDescent="0.25">
      <c r="T668" s="36"/>
      <c r="U668" s="36"/>
      <c r="V668" s="36"/>
      <c r="W668" s="36"/>
      <c r="X668" s="36"/>
      <c r="Y668" s="36"/>
    </row>
    <row r="669" spans="20:25" x14ac:dyDescent="0.25">
      <c r="T669" s="36"/>
      <c r="U669" s="36"/>
      <c r="V669" s="36"/>
      <c r="W669" s="36"/>
      <c r="X669" s="36"/>
      <c r="Y669" s="36"/>
    </row>
    <row r="670" spans="20:25" x14ac:dyDescent="0.25">
      <c r="T670" s="36"/>
      <c r="U670" s="36"/>
      <c r="V670" s="36"/>
      <c r="W670" s="36"/>
      <c r="X670" s="36"/>
      <c r="Y670" s="36"/>
    </row>
    <row r="671" spans="20:25" x14ac:dyDescent="0.25">
      <c r="T671" s="36"/>
      <c r="U671" s="36"/>
      <c r="V671" s="36"/>
      <c r="W671" s="36"/>
      <c r="X671" s="36"/>
      <c r="Y671" s="36"/>
    </row>
    <row r="672" spans="20:25" x14ac:dyDescent="0.25">
      <c r="T672" s="36"/>
      <c r="U672" s="36"/>
      <c r="V672" s="36"/>
      <c r="W672" s="36"/>
      <c r="X672" s="36"/>
      <c r="Y672" s="36"/>
    </row>
    <row r="673" spans="20:25" x14ac:dyDescent="0.25">
      <c r="T673" s="36"/>
      <c r="U673" s="36"/>
      <c r="V673" s="36"/>
      <c r="W673" s="36"/>
      <c r="X673" s="36"/>
      <c r="Y673" s="36"/>
    </row>
    <row r="674" spans="20:25" x14ac:dyDescent="0.25">
      <c r="T674" s="36"/>
      <c r="U674" s="36"/>
      <c r="V674" s="36"/>
      <c r="W674" s="36"/>
      <c r="X674" s="36"/>
      <c r="Y674" s="36"/>
    </row>
    <row r="675" spans="20:25" x14ac:dyDescent="0.25">
      <c r="T675" s="36"/>
      <c r="U675" s="36"/>
      <c r="V675" s="36"/>
      <c r="W675" s="36"/>
      <c r="X675" s="36"/>
      <c r="Y675" s="36"/>
    </row>
    <row r="676" spans="20:25" x14ac:dyDescent="0.25">
      <c r="T676" s="36"/>
      <c r="U676" s="36"/>
      <c r="V676" s="36"/>
      <c r="W676" s="36"/>
      <c r="X676" s="36"/>
      <c r="Y676" s="36"/>
    </row>
    <row r="677" spans="20:25" x14ac:dyDescent="0.25">
      <c r="T677" s="36"/>
      <c r="U677" s="36"/>
      <c r="V677" s="36"/>
      <c r="W677" s="36"/>
      <c r="X677" s="36"/>
      <c r="Y677" s="36"/>
    </row>
    <row r="678" spans="20:25" x14ac:dyDescent="0.25">
      <c r="T678" s="36"/>
      <c r="U678" s="36"/>
      <c r="V678" s="36"/>
      <c r="W678" s="36"/>
      <c r="X678" s="36"/>
      <c r="Y678" s="36"/>
    </row>
    <row r="679" spans="20:25" x14ac:dyDescent="0.25">
      <c r="T679" s="36"/>
      <c r="U679" s="36"/>
      <c r="V679" s="36"/>
      <c r="W679" s="36"/>
      <c r="X679" s="36"/>
      <c r="Y679" s="36"/>
    </row>
    <row r="680" spans="20:25" x14ac:dyDescent="0.25">
      <c r="T680" s="36"/>
      <c r="U680" s="36"/>
      <c r="V680" s="36"/>
      <c r="W680" s="36"/>
      <c r="X680" s="36"/>
      <c r="Y680" s="36"/>
    </row>
    <row r="681" spans="20:25" x14ac:dyDescent="0.25">
      <c r="T681" s="36"/>
      <c r="U681" s="36"/>
      <c r="V681" s="36"/>
      <c r="W681" s="36"/>
      <c r="X681" s="36"/>
      <c r="Y681" s="36"/>
    </row>
    <row r="682" spans="20:25" x14ac:dyDescent="0.25">
      <c r="T682" s="36"/>
      <c r="U682" s="36"/>
      <c r="V682" s="36"/>
      <c r="W682" s="36"/>
      <c r="X682" s="36"/>
      <c r="Y682" s="36"/>
    </row>
    <row r="683" spans="20:25" x14ac:dyDescent="0.25">
      <c r="T683" s="36"/>
      <c r="U683" s="36"/>
      <c r="V683" s="36"/>
      <c r="W683" s="36"/>
      <c r="X683" s="36"/>
      <c r="Y683" s="36"/>
    </row>
    <row r="684" spans="20:25" x14ac:dyDescent="0.25">
      <c r="T684" s="36"/>
      <c r="U684" s="36"/>
      <c r="V684" s="36"/>
      <c r="W684" s="36"/>
      <c r="X684" s="36"/>
      <c r="Y684" s="36"/>
    </row>
    <row r="685" spans="20:25" x14ac:dyDescent="0.25">
      <c r="T685" s="36"/>
      <c r="U685" s="36"/>
      <c r="V685" s="36"/>
      <c r="W685" s="36"/>
      <c r="X685" s="36"/>
      <c r="Y685" s="36"/>
    </row>
    <row r="686" spans="20:25" x14ac:dyDescent="0.25">
      <c r="T686" s="36"/>
      <c r="U686" s="36"/>
      <c r="V686" s="36"/>
      <c r="W686" s="36"/>
      <c r="X686" s="36"/>
      <c r="Y686" s="36"/>
    </row>
    <row r="687" spans="20:25" x14ac:dyDescent="0.25">
      <c r="T687" s="36"/>
      <c r="U687" s="36"/>
      <c r="V687" s="36"/>
      <c r="W687" s="36"/>
      <c r="X687" s="36"/>
      <c r="Y687" s="36"/>
    </row>
    <row r="688" spans="20:25" x14ac:dyDescent="0.25">
      <c r="T688" s="36"/>
      <c r="U688" s="36"/>
      <c r="V688" s="36"/>
      <c r="W688" s="36"/>
      <c r="X688" s="36"/>
      <c r="Y688" s="36"/>
    </row>
    <row r="689" spans="20:25" x14ac:dyDescent="0.25">
      <c r="T689" s="36"/>
      <c r="U689" s="36"/>
      <c r="V689" s="36"/>
      <c r="W689" s="36"/>
      <c r="X689" s="36"/>
      <c r="Y689" s="36"/>
    </row>
    <row r="690" spans="20:25" x14ac:dyDescent="0.25">
      <c r="T690" s="36"/>
      <c r="U690" s="36"/>
      <c r="V690" s="36"/>
      <c r="W690" s="36"/>
      <c r="X690" s="36"/>
      <c r="Y690" s="36"/>
    </row>
    <row r="691" spans="20:25" x14ac:dyDescent="0.25">
      <c r="T691" s="36"/>
      <c r="U691" s="36"/>
      <c r="V691" s="36"/>
      <c r="W691" s="36"/>
      <c r="X691" s="36"/>
      <c r="Y691" s="36"/>
    </row>
    <row r="692" spans="20:25" x14ac:dyDescent="0.25">
      <c r="T692" s="36"/>
      <c r="U692" s="36"/>
      <c r="V692" s="36"/>
      <c r="W692" s="36"/>
      <c r="X692" s="36"/>
      <c r="Y692" s="36"/>
    </row>
    <row r="693" spans="20:25" x14ac:dyDescent="0.25">
      <c r="T693" s="36"/>
      <c r="U693" s="36"/>
      <c r="V693" s="36"/>
      <c r="W693" s="36"/>
      <c r="X693" s="36"/>
      <c r="Y693" s="36"/>
    </row>
    <row r="694" spans="20:25" x14ac:dyDescent="0.25">
      <c r="T694" s="36"/>
      <c r="U694" s="36"/>
      <c r="V694" s="36"/>
      <c r="W694" s="36"/>
      <c r="X694" s="36"/>
      <c r="Y694" s="36"/>
    </row>
    <row r="695" spans="20:25" x14ac:dyDescent="0.25">
      <c r="T695" s="36"/>
      <c r="U695" s="36"/>
      <c r="V695" s="36"/>
      <c r="W695" s="36"/>
      <c r="X695" s="36"/>
      <c r="Y695" s="36"/>
    </row>
    <row r="696" spans="20:25" x14ac:dyDescent="0.25">
      <c r="T696" s="36"/>
      <c r="U696" s="36"/>
      <c r="V696" s="36"/>
      <c r="W696" s="36"/>
      <c r="X696" s="36"/>
      <c r="Y696" s="36"/>
    </row>
    <row r="697" spans="20:25" x14ac:dyDescent="0.25">
      <c r="T697" s="36"/>
      <c r="U697" s="36"/>
      <c r="V697" s="36"/>
      <c r="W697" s="36"/>
      <c r="X697" s="36"/>
      <c r="Y697" s="36"/>
    </row>
    <row r="698" spans="20:25" x14ac:dyDescent="0.25">
      <c r="T698" s="36"/>
      <c r="U698" s="36"/>
      <c r="V698" s="36"/>
      <c r="W698" s="36"/>
      <c r="X698" s="36"/>
      <c r="Y698" s="36"/>
    </row>
    <row r="699" spans="20:25" x14ac:dyDescent="0.25">
      <c r="T699" s="36"/>
      <c r="U699" s="36"/>
      <c r="V699" s="36"/>
      <c r="W699" s="36"/>
      <c r="X699" s="36"/>
      <c r="Y699" s="36"/>
    </row>
    <row r="700" spans="20:25" x14ac:dyDescent="0.25">
      <c r="T700" s="36"/>
      <c r="U700" s="36"/>
      <c r="V700" s="36"/>
      <c r="W700" s="36"/>
      <c r="X700" s="36"/>
      <c r="Y700" s="36"/>
    </row>
    <row r="701" spans="20:25" x14ac:dyDescent="0.25">
      <c r="T701" s="36"/>
      <c r="U701" s="36"/>
      <c r="V701" s="36"/>
      <c r="W701" s="36"/>
      <c r="X701" s="36"/>
      <c r="Y701" s="36"/>
    </row>
    <row r="702" spans="20:25" x14ac:dyDescent="0.25">
      <c r="T702" s="36"/>
      <c r="U702" s="36"/>
      <c r="V702" s="36"/>
      <c r="W702" s="36"/>
      <c r="X702" s="36"/>
      <c r="Y702" s="36"/>
    </row>
    <row r="703" spans="20:25" x14ac:dyDescent="0.25">
      <c r="T703" s="36"/>
      <c r="U703" s="36"/>
      <c r="V703" s="36"/>
      <c r="W703" s="36"/>
      <c r="X703" s="36"/>
      <c r="Y703" s="36"/>
    </row>
    <row r="704" spans="20:25" x14ac:dyDescent="0.25">
      <c r="T704" s="36"/>
      <c r="U704" s="36"/>
      <c r="V704" s="36"/>
      <c r="W704" s="36"/>
      <c r="X704" s="36"/>
      <c r="Y704" s="36"/>
    </row>
    <row r="705" spans="20:25" x14ac:dyDescent="0.25">
      <c r="T705" s="36"/>
      <c r="U705" s="36"/>
      <c r="V705" s="36"/>
      <c r="W705" s="36"/>
      <c r="X705" s="36"/>
      <c r="Y705" s="36"/>
    </row>
    <row r="706" spans="20:25" x14ac:dyDescent="0.25">
      <c r="T706" s="36"/>
      <c r="U706" s="36"/>
      <c r="V706" s="36"/>
      <c r="W706" s="36"/>
      <c r="X706" s="36"/>
      <c r="Y706" s="36"/>
    </row>
    <row r="707" spans="20:25" x14ac:dyDescent="0.25">
      <c r="T707" s="36"/>
      <c r="U707" s="36"/>
      <c r="V707" s="36"/>
      <c r="W707" s="36"/>
      <c r="X707" s="36"/>
      <c r="Y707" s="36"/>
    </row>
    <row r="708" spans="20:25" x14ac:dyDescent="0.25">
      <c r="T708" s="36"/>
      <c r="U708" s="36"/>
      <c r="V708" s="36"/>
      <c r="W708" s="36"/>
      <c r="X708" s="36"/>
      <c r="Y708" s="36"/>
    </row>
    <row r="709" spans="20:25" x14ac:dyDescent="0.25">
      <c r="T709" s="36"/>
      <c r="U709" s="36"/>
      <c r="V709" s="36"/>
      <c r="W709" s="36"/>
      <c r="X709" s="36"/>
      <c r="Y709" s="36"/>
    </row>
    <row r="710" spans="20:25" x14ac:dyDescent="0.25">
      <c r="T710" s="36"/>
      <c r="U710" s="36"/>
      <c r="V710" s="36"/>
      <c r="W710" s="36"/>
      <c r="X710" s="36"/>
      <c r="Y710" s="36"/>
    </row>
    <row r="711" spans="20:25" x14ac:dyDescent="0.25">
      <c r="T711" s="36"/>
      <c r="U711" s="36"/>
      <c r="V711" s="36"/>
      <c r="W711" s="36"/>
      <c r="X711" s="36"/>
      <c r="Y711" s="36"/>
    </row>
    <row r="712" spans="20:25" x14ac:dyDescent="0.25">
      <c r="T712" s="36"/>
      <c r="U712" s="36"/>
      <c r="V712" s="36"/>
      <c r="W712" s="36"/>
      <c r="X712" s="36"/>
      <c r="Y712" s="36"/>
    </row>
    <row r="713" spans="20:25" x14ac:dyDescent="0.25">
      <c r="T713" s="36"/>
      <c r="U713" s="36"/>
      <c r="V713" s="36"/>
      <c r="W713" s="36"/>
      <c r="X713" s="36"/>
      <c r="Y713" s="36"/>
    </row>
    <row r="714" spans="20:25" x14ac:dyDescent="0.25">
      <c r="T714" s="36"/>
      <c r="U714" s="36"/>
      <c r="V714" s="36"/>
      <c r="W714" s="36"/>
      <c r="X714" s="36"/>
      <c r="Y714" s="36"/>
    </row>
    <row r="715" spans="20:25" x14ac:dyDescent="0.25">
      <c r="T715" s="36"/>
      <c r="U715" s="36"/>
      <c r="V715" s="36"/>
      <c r="W715" s="36"/>
      <c r="X715" s="36"/>
      <c r="Y715" s="36"/>
    </row>
    <row r="716" spans="20:25" x14ac:dyDescent="0.25">
      <c r="T716" s="36"/>
      <c r="U716" s="36"/>
      <c r="V716" s="36"/>
      <c r="W716" s="36"/>
      <c r="X716" s="36"/>
      <c r="Y716" s="36"/>
    </row>
    <row r="717" spans="20:25" x14ac:dyDescent="0.25">
      <c r="T717" s="36"/>
      <c r="U717" s="36"/>
      <c r="V717" s="36"/>
      <c r="W717" s="36"/>
      <c r="X717" s="36"/>
      <c r="Y717" s="36"/>
    </row>
    <row r="718" spans="20:25" x14ac:dyDescent="0.25">
      <c r="T718" s="36"/>
      <c r="U718" s="36"/>
      <c r="V718" s="36"/>
      <c r="W718" s="36"/>
      <c r="X718" s="36"/>
      <c r="Y718" s="36"/>
    </row>
    <row r="719" spans="20:25" x14ac:dyDescent="0.25">
      <c r="T719" s="36"/>
      <c r="U719" s="36"/>
      <c r="V719" s="36"/>
      <c r="W719" s="36"/>
      <c r="X719" s="36"/>
      <c r="Y719" s="36"/>
    </row>
    <row r="720" spans="20:25" x14ac:dyDescent="0.25">
      <c r="T720" s="36"/>
      <c r="U720" s="36"/>
      <c r="V720" s="36"/>
      <c r="W720" s="36"/>
      <c r="X720" s="36"/>
      <c r="Y720" s="36"/>
    </row>
    <row r="721" spans="20:25" x14ac:dyDescent="0.25">
      <c r="T721" s="36"/>
      <c r="U721" s="36"/>
      <c r="V721" s="36"/>
      <c r="W721" s="36"/>
      <c r="X721" s="36"/>
      <c r="Y721" s="36"/>
    </row>
    <row r="722" spans="20:25" x14ac:dyDescent="0.25">
      <c r="T722" s="36"/>
      <c r="U722" s="36"/>
      <c r="V722" s="36"/>
      <c r="W722" s="36"/>
      <c r="X722" s="36"/>
      <c r="Y722" s="36"/>
    </row>
    <row r="723" spans="20:25" x14ac:dyDescent="0.25">
      <c r="T723" s="36"/>
      <c r="U723" s="36"/>
      <c r="V723" s="36"/>
      <c r="W723" s="36"/>
      <c r="X723" s="36"/>
      <c r="Y723" s="36"/>
    </row>
    <row r="724" spans="20:25" x14ac:dyDescent="0.25">
      <c r="T724" s="36"/>
      <c r="U724" s="36"/>
      <c r="V724" s="36"/>
      <c r="W724" s="36"/>
      <c r="X724" s="36"/>
      <c r="Y724" s="36"/>
    </row>
    <row r="725" spans="20:25" x14ac:dyDescent="0.25">
      <c r="T725" s="36"/>
      <c r="U725" s="36"/>
      <c r="V725" s="36"/>
      <c r="W725" s="36"/>
      <c r="X725" s="36"/>
      <c r="Y725" s="36"/>
    </row>
    <row r="726" spans="20:25" x14ac:dyDescent="0.25">
      <c r="T726" s="36"/>
      <c r="U726" s="36"/>
      <c r="V726" s="36"/>
      <c r="W726" s="36"/>
      <c r="X726" s="36"/>
      <c r="Y726" s="36"/>
    </row>
    <row r="727" spans="20:25" x14ac:dyDescent="0.25">
      <c r="T727" s="36"/>
      <c r="U727" s="36"/>
      <c r="V727" s="36"/>
      <c r="W727" s="36"/>
      <c r="X727" s="36"/>
      <c r="Y727" s="36"/>
    </row>
    <row r="728" spans="20:25" x14ac:dyDescent="0.25">
      <c r="T728" s="36"/>
      <c r="U728" s="36"/>
      <c r="V728" s="36"/>
      <c r="W728" s="36"/>
      <c r="X728" s="36"/>
      <c r="Y728" s="36"/>
    </row>
    <row r="729" spans="20:25" x14ac:dyDescent="0.25">
      <c r="T729" s="36"/>
      <c r="U729" s="36"/>
      <c r="V729" s="36"/>
      <c r="W729" s="36"/>
      <c r="X729" s="36"/>
      <c r="Y729" s="36"/>
    </row>
    <row r="730" spans="20:25" x14ac:dyDescent="0.25">
      <c r="T730" s="36"/>
      <c r="U730" s="36"/>
      <c r="V730" s="36"/>
      <c r="W730" s="36"/>
      <c r="X730" s="36"/>
      <c r="Y730" s="36"/>
    </row>
    <row r="731" spans="20:25" x14ac:dyDescent="0.25">
      <c r="T731" s="36"/>
      <c r="U731" s="36"/>
      <c r="V731" s="36"/>
      <c r="W731" s="36"/>
      <c r="X731" s="36"/>
      <c r="Y731" s="36"/>
    </row>
    <row r="732" spans="20:25" x14ac:dyDescent="0.25">
      <c r="T732" s="36"/>
      <c r="U732" s="36"/>
      <c r="V732" s="36"/>
      <c r="W732" s="36"/>
      <c r="X732" s="36"/>
      <c r="Y732" s="36"/>
    </row>
    <row r="733" spans="20:25" x14ac:dyDescent="0.25">
      <c r="T733" s="36"/>
      <c r="U733" s="36"/>
      <c r="V733" s="36"/>
      <c r="W733" s="36"/>
      <c r="X733" s="36"/>
      <c r="Y733" s="36"/>
    </row>
    <row r="734" spans="20:25" x14ac:dyDescent="0.25">
      <c r="T734" s="36"/>
      <c r="U734" s="36"/>
      <c r="V734" s="36"/>
      <c r="W734" s="36"/>
      <c r="X734" s="36"/>
      <c r="Y734" s="36"/>
    </row>
    <row r="735" spans="20:25" x14ac:dyDescent="0.25">
      <c r="T735" s="36"/>
      <c r="U735" s="36"/>
      <c r="V735" s="36"/>
      <c r="W735" s="36"/>
      <c r="X735" s="36"/>
      <c r="Y735" s="36"/>
    </row>
    <row r="736" spans="20:25" x14ac:dyDescent="0.25">
      <c r="T736" s="36"/>
      <c r="U736" s="36"/>
      <c r="V736" s="36"/>
      <c r="W736" s="36"/>
      <c r="X736" s="36"/>
      <c r="Y736" s="36"/>
    </row>
    <row r="737" spans="20:25" x14ac:dyDescent="0.25">
      <c r="T737" s="36"/>
      <c r="U737" s="36"/>
      <c r="V737" s="36"/>
      <c r="W737" s="36"/>
      <c r="X737" s="36"/>
      <c r="Y737" s="36"/>
    </row>
    <row r="738" spans="20:25" x14ac:dyDescent="0.25">
      <c r="T738" s="36"/>
      <c r="U738" s="36"/>
      <c r="V738" s="36"/>
      <c r="W738" s="36"/>
      <c r="X738" s="36"/>
      <c r="Y738" s="36"/>
    </row>
    <row r="739" spans="20:25" x14ac:dyDescent="0.25">
      <c r="T739" s="36"/>
      <c r="U739" s="36"/>
      <c r="V739" s="36"/>
      <c r="W739" s="36"/>
      <c r="X739" s="36"/>
      <c r="Y739" s="36"/>
    </row>
    <row r="740" spans="20:25" x14ac:dyDescent="0.25">
      <c r="T740" s="36"/>
      <c r="U740" s="36"/>
      <c r="V740" s="36"/>
      <c r="W740" s="36"/>
      <c r="X740" s="36"/>
      <c r="Y740" s="36"/>
    </row>
    <row r="741" spans="20:25" x14ac:dyDescent="0.25">
      <c r="T741" s="36"/>
      <c r="U741" s="36"/>
      <c r="V741" s="36"/>
      <c r="W741" s="36"/>
      <c r="X741" s="36"/>
      <c r="Y741" s="36"/>
    </row>
    <row r="742" spans="20:25" x14ac:dyDescent="0.25">
      <c r="T742" s="36"/>
      <c r="U742" s="36"/>
      <c r="V742" s="36"/>
      <c r="W742" s="36"/>
      <c r="X742" s="36"/>
      <c r="Y742" s="36"/>
    </row>
    <row r="743" spans="20:25" x14ac:dyDescent="0.25">
      <c r="T743" s="36"/>
      <c r="U743" s="36"/>
      <c r="V743" s="36"/>
      <c r="W743" s="36"/>
      <c r="X743" s="36"/>
      <c r="Y743" s="36"/>
    </row>
    <row r="744" spans="20:25" x14ac:dyDescent="0.25">
      <c r="T744" s="36"/>
      <c r="U744" s="36"/>
      <c r="V744" s="36"/>
      <c r="W744" s="36"/>
      <c r="X744" s="36"/>
      <c r="Y744" s="36"/>
    </row>
    <row r="745" spans="20:25" x14ac:dyDescent="0.25">
      <c r="T745" s="36"/>
      <c r="U745" s="36"/>
      <c r="V745" s="36"/>
      <c r="W745" s="36"/>
      <c r="X745" s="36"/>
      <c r="Y745" s="36"/>
    </row>
    <row r="746" spans="20:25" x14ac:dyDescent="0.25">
      <c r="T746" s="36"/>
      <c r="U746" s="36"/>
      <c r="V746" s="36"/>
      <c r="W746" s="36"/>
      <c r="X746" s="36"/>
      <c r="Y746" s="36"/>
    </row>
    <row r="747" spans="20:25" x14ac:dyDescent="0.25">
      <c r="T747" s="36"/>
      <c r="U747" s="36"/>
      <c r="V747" s="36"/>
      <c r="W747" s="36"/>
      <c r="X747" s="36"/>
      <c r="Y747" s="36"/>
    </row>
    <row r="748" spans="20:25" x14ac:dyDescent="0.25">
      <c r="T748" s="36"/>
      <c r="U748" s="36"/>
      <c r="V748" s="36"/>
      <c r="W748" s="36"/>
      <c r="X748" s="36"/>
      <c r="Y748" s="36"/>
    </row>
    <row r="749" spans="20:25" x14ac:dyDescent="0.25">
      <c r="T749" s="36"/>
      <c r="U749" s="36"/>
      <c r="V749" s="36"/>
      <c r="W749" s="36"/>
      <c r="X749" s="36"/>
      <c r="Y749" s="36"/>
    </row>
    <row r="750" spans="20:25" x14ac:dyDescent="0.25">
      <c r="T750" s="36"/>
      <c r="U750" s="36"/>
      <c r="V750" s="36"/>
      <c r="W750" s="36"/>
      <c r="X750" s="36"/>
      <c r="Y750" s="36"/>
    </row>
    <row r="751" spans="20:25" x14ac:dyDescent="0.25">
      <c r="T751" s="36"/>
      <c r="U751" s="36"/>
      <c r="V751" s="36"/>
      <c r="W751" s="36"/>
      <c r="X751" s="36"/>
      <c r="Y751" s="36"/>
    </row>
    <row r="752" spans="20:25" x14ac:dyDescent="0.25">
      <c r="T752" s="36"/>
      <c r="U752" s="36"/>
      <c r="V752" s="36"/>
      <c r="W752" s="36"/>
      <c r="X752" s="36"/>
      <c r="Y752" s="36"/>
    </row>
    <row r="753" spans="20:25" x14ac:dyDescent="0.25">
      <c r="T753" s="36"/>
      <c r="U753" s="36"/>
      <c r="V753" s="36"/>
      <c r="W753" s="36"/>
      <c r="X753" s="36"/>
      <c r="Y753" s="36"/>
    </row>
    <row r="754" spans="20:25" x14ac:dyDescent="0.25">
      <c r="T754" s="36"/>
      <c r="U754" s="36"/>
      <c r="V754" s="36"/>
      <c r="W754" s="36"/>
      <c r="X754" s="36"/>
      <c r="Y754" s="36"/>
    </row>
    <row r="755" spans="20:25" x14ac:dyDescent="0.25">
      <c r="T755" s="36"/>
      <c r="U755" s="36"/>
      <c r="V755" s="36"/>
      <c r="W755" s="36"/>
      <c r="X755" s="36"/>
      <c r="Y755" s="36"/>
    </row>
    <row r="756" spans="20:25" x14ac:dyDescent="0.25">
      <c r="T756" s="36"/>
      <c r="U756" s="36"/>
      <c r="V756" s="36"/>
      <c r="W756" s="36"/>
      <c r="X756" s="36"/>
      <c r="Y756" s="36"/>
    </row>
    <row r="757" spans="20:25" x14ac:dyDescent="0.25">
      <c r="T757" s="36"/>
      <c r="U757" s="36"/>
      <c r="V757" s="36"/>
      <c r="W757" s="36"/>
      <c r="X757" s="36"/>
      <c r="Y757" s="36"/>
    </row>
    <row r="758" spans="20:25" x14ac:dyDescent="0.25">
      <c r="T758" s="36"/>
      <c r="U758" s="36"/>
      <c r="V758" s="36"/>
      <c r="W758" s="36"/>
      <c r="X758" s="36"/>
      <c r="Y758" s="36"/>
    </row>
    <row r="759" spans="20:25" x14ac:dyDescent="0.25">
      <c r="T759" s="36"/>
      <c r="U759" s="36"/>
      <c r="V759" s="36"/>
      <c r="W759" s="36"/>
      <c r="X759" s="36"/>
      <c r="Y759" s="36"/>
    </row>
    <row r="760" spans="20:25" x14ac:dyDescent="0.25">
      <c r="T760" s="36"/>
      <c r="U760" s="36"/>
      <c r="V760" s="36"/>
      <c r="W760" s="36"/>
      <c r="X760" s="36"/>
      <c r="Y760" s="36"/>
    </row>
    <row r="761" spans="20:25" x14ac:dyDescent="0.25">
      <c r="T761" s="36"/>
      <c r="U761" s="36"/>
      <c r="V761" s="36"/>
      <c r="W761" s="36"/>
      <c r="X761" s="36"/>
      <c r="Y761" s="36"/>
    </row>
    <row r="762" spans="20:25" x14ac:dyDescent="0.25">
      <c r="T762" s="36"/>
      <c r="U762" s="36"/>
      <c r="V762" s="36"/>
      <c r="W762" s="36"/>
      <c r="X762" s="36"/>
      <c r="Y762" s="36"/>
    </row>
    <row r="763" spans="20:25" x14ac:dyDescent="0.25">
      <c r="T763" s="36"/>
      <c r="U763" s="36"/>
      <c r="V763" s="36"/>
      <c r="W763" s="36"/>
      <c r="X763" s="36"/>
      <c r="Y763" s="36"/>
    </row>
    <row r="764" spans="20:25" x14ac:dyDescent="0.25">
      <c r="T764" s="36"/>
      <c r="U764" s="36"/>
      <c r="V764" s="36"/>
      <c r="W764" s="36"/>
      <c r="X764" s="36"/>
      <c r="Y764" s="36"/>
    </row>
    <row r="765" spans="20:25" x14ac:dyDescent="0.25">
      <c r="T765" s="36"/>
      <c r="U765" s="36"/>
      <c r="V765" s="36"/>
      <c r="W765" s="36"/>
      <c r="X765" s="36"/>
      <c r="Y765" s="36"/>
    </row>
    <row r="766" spans="20:25" x14ac:dyDescent="0.25">
      <c r="T766" s="36"/>
      <c r="U766" s="36"/>
      <c r="V766" s="36"/>
      <c r="W766" s="36"/>
      <c r="X766" s="36"/>
      <c r="Y766" s="36"/>
    </row>
    <row r="767" spans="20:25" x14ac:dyDescent="0.25">
      <c r="T767" s="36"/>
      <c r="U767" s="36"/>
      <c r="V767" s="36"/>
      <c r="W767" s="36"/>
      <c r="X767" s="36"/>
      <c r="Y767" s="36"/>
    </row>
    <row r="768" spans="20:25" x14ac:dyDescent="0.25">
      <c r="T768" s="36"/>
      <c r="U768" s="36"/>
      <c r="V768" s="36"/>
      <c r="W768" s="36"/>
      <c r="X768" s="36"/>
      <c r="Y768" s="36"/>
    </row>
    <row r="769" spans="20:25" x14ac:dyDescent="0.25">
      <c r="T769" s="36"/>
      <c r="U769" s="36"/>
      <c r="V769" s="36"/>
      <c r="W769" s="36"/>
      <c r="X769" s="36"/>
      <c r="Y769" s="36"/>
    </row>
    <row r="770" spans="20:25" x14ac:dyDescent="0.25">
      <c r="T770" s="36"/>
      <c r="U770" s="36"/>
      <c r="V770" s="36"/>
      <c r="W770" s="36"/>
      <c r="X770" s="36"/>
      <c r="Y770" s="36"/>
    </row>
    <row r="771" spans="20:25" x14ac:dyDescent="0.25">
      <c r="T771" s="36"/>
      <c r="U771" s="36"/>
      <c r="V771" s="36"/>
      <c r="W771" s="36"/>
      <c r="X771" s="36"/>
      <c r="Y771" s="36"/>
    </row>
    <row r="772" spans="20:25" x14ac:dyDescent="0.25">
      <c r="T772" s="36"/>
      <c r="U772" s="36"/>
      <c r="V772" s="36"/>
      <c r="W772" s="36"/>
      <c r="X772" s="36"/>
      <c r="Y772" s="36"/>
    </row>
    <row r="773" spans="20:25" x14ac:dyDescent="0.25">
      <c r="T773" s="36"/>
      <c r="U773" s="36"/>
      <c r="V773" s="36"/>
      <c r="W773" s="36"/>
      <c r="X773" s="36"/>
      <c r="Y773" s="36"/>
    </row>
    <row r="774" spans="20:25" x14ac:dyDescent="0.25">
      <c r="T774" s="36"/>
      <c r="U774" s="36"/>
      <c r="V774" s="36"/>
      <c r="W774" s="36"/>
      <c r="X774" s="36"/>
      <c r="Y774" s="36"/>
    </row>
    <row r="775" spans="20:25" x14ac:dyDescent="0.25">
      <c r="T775" s="36"/>
      <c r="U775" s="36"/>
      <c r="V775" s="36"/>
      <c r="W775" s="36"/>
      <c r="X775" s="36"/>
      <c r="Y775" s="36"/>
    </row>
    <row r="776" spans="20:25" x14ac:dyDescent="0.25">
      <c r="T776" s="36"/>
      <c r="U776" s="36"/>
      <c r="V776" s="36"/>
      <c r="W776" s="36"/>
      <c r="X776" s="36"/>
      <c r="Y776" s="36"/>
    </row>
    <row r="777" spans="20:25" x14ac:dyDescent="0.25">
      <c r="T777" s="36"/>
      <c r="U777" s="36"/>
      <c r="V777" s="36"/>
      <c r="W777" s="36"/>
      <c r="X777" s="36"/>
      <c r="Y777" s="36"/>
    </row>
    <row r="778" spans="20:25" x14ac:dyDescent="0.25">
      <c r="T778" s="36"/>
      <c r="U778" s="36"/>
      <c r="V778" s="36"/>
      <c r="W778" s="36"/>
      <c r="X778" s="36"/>
      <c r="Y778" s="36"/>
    </row>
    <row r="779" spans="20:25" x14ac:dyDescent="0.25">
      <c r="T779" s="36"/>
      <c r="U779" s="36"/>
      <c r="V779" s="36"/>
      <c r="W779" s="36"/>
      <c r="X779" s="36"/>
      <c r="Y779" s="36"/>
    </row>
    <row r="780" spans="20:25" x14ac:dyDescent="0.25">
      <c r="T780" s="36"/>
      <c r="U780" s="36"/>
      <c r="V780" s="36"/>
      <c r="W780" s="36"/>
      <c r="X780" s="36"/>
      <c r="Y780" s="36"/>
    </row>
    <row r="781" spans="20:25" x14ac:dyDescent="0.25">
      <c r="T781" s="36"/>
      <c r="U781" s="36"/>
      <c r="V781" s="36"/>
      <c r="W781" s="36"/>
      <c r="X781" s="36"/>
      <c r="Y781" s="36"/>
    </row>
    <row r="782" spans="20:25" x14ac:dyDescent="0.25">
      <c r="T782" s="36"/>
      <c r="U782" s="36"/>
      <c r="V782" s="36"/>
      <c r="W782" s="36"/>
      <c r="X782" s="36"/>
      <c r="Y782" s="36"/>
    </row>
    <row r="783" spans="20:25" x14ac:dyDescent="0.25">
      <c r="T783" s="36"/>
      <c r="U783" s="36"/>
      <c r="V783" s="36"/>
      <c r="W783" s="36"/>
      <c r="X783" s="36"/>
      <c r="Y783" s="36"/>
    </row>
    <row r="784" spans="20:25" x14ac:dyDescent="0.25">
      <c r="T784" s="36"/>
      <c r="U784" s="36"/>
      <c r="V784" s="36"/>
      <c r="W784" s="36"/>
      <c r="X784" s="36"/>
      <c r="Y784" s="36"/>
    </row>
    <row r="785" spans="20:25" x14ac:dyDescent="0.25">
      <c r="T785" s="36"/>
      <c r="U785" s="36"/>
      <c r="V785" s="36"/>
      <c r="W785" s="36"/>
      <c r="X785" s="36"/>
      <c r="Y785" s="36"/>
    </row>
    <row r="786" spans="20:25" x14ac:dyDescent="0.25">
      <c r="T786" s="36"/>
      <c r="U786" s="36"/>
      <c r="V786" s="36"/>
      <c r="W786" s="36"/>
      <c r="X786" s="36"/>
      <c r="Y786" s="36"/>
    </row>
    <row r="787" spans="20:25" x14ac:dyDescent="0.25">
      <c r="T787" s="36"/>
      <c r="U787" s="36"/>
      <c r="V787" s="36"/>
      <c r="W787" s="36"/>
      <c r="X787" s="36"/>
      <c r="Y787" s="36"/>
    </row>
    <row r="788" spans="20:25" x14ac:dyDescent="0.25">
      <c r="T788" s="36"/>
      <c r="U788" s="36"/>
      <c r="V788" s="36"/>
      <c r="W788" s="36"/>
      <c r="X788" s="36"/>
      <c r="Y788" s="36"/>
    </row>
    <row r="789" spans="20:25" x14ac:dyDescent="0.25">
      <c r="T789" s="36"/>
      <c r="U789" s="36"/>
      <c r="V789" s="36"/>
      <c r="W789" s="36"/>
      <c r="X789" s="36"/>
      <c r="Y789" s="36"/>
    </row>
    <row r="790" spans="20:25" x14ac:dyDescent="0.25">
      <c r="T790" s="36"/>
      <c r="U790" s="36"/>
      <c r="V790" s="36"/>
      <c r="W790" s="36"/>
      <c r="X790" s="36"/>
      <c r="Y790" s="36"/>
    </row>
    <row r="791" spans="20:25" x14ac:dyDescent="0.25">
      <c r="T791" s="36"/>
      <c r="U791" s="36"/>
      <c r="V791" s="36"/>
      <c r="W791" s="36"/>
      <c r="X791" s="36"/>
      <c r="Y791" s="36"/>
    </row>
    <row r="792" spans="20:25" x14ac:dyDescent="0.25">
      <c r="T792" s="36"/>
      <c r="U792" s="36"/>
      <c r="V792" s="36"/>
      <c r="W792" s="36"/>
      <c r="X792" s="36"/>
      <c r="Y792" s="36"/>
    </row>
    <row r="793" spans="20:25" x14ac:dyDescent="0.25">
      <c r="T793" s="36"/>
      <c r="U793" s="36"/>
      <c r="V793" s="36"/>
      <c r="W793" s="36"/>
      <c r="X793" s="36"/>
      <c r="Y793" s="36"/>
    </row>
    <row r="794" spans="20:25" x14ac:dyDescent="0.25">
      <c r="T794" s="36"/>
      <c r="U794" s="36"/>
      <c r="V794" s="36"/>
      <c r="W794" s="36"/>
      <c r="X794" s="36"/>
      <c r="Y794" s="36"/>
    </row>
    <row r="795" spans="20:25" x14ac:dyDescent="0.25">
      <c r="T795" s="36"/>
      <c r="U795" s="36"/>
      <c r="V795" s="36"/>
      <c r="W795" s="36"/>
      <c r="X795" s="36"/>
      <c r="Y795" s="36"/>
    </row>
    <row r="796" spans="20:25" x14ac:dyDescent="0.25">
      <c r="T796" s="36"/>
      <c r="U796" s="36"/>
      <c r="V796" s="36"/>
      <c r="W796" s="36"/>
      <c r="X796" s="36"/>
      <c r="Y796" s="36"/>
    </row>
    <row r="797" spans="20:25" x14ac:dyDescent="0.25">
      <c r="T797" s="36"/>
      <c r="U797" s="36"/>
      <c r="V797" s="36"/>
      <c r="W797" s="36"/>
      <c r="X797" s="36"/>
      <c r="Y797" s="36"/>
    </row>
    <row r="798" spans="20:25" x14ac:dyDescent="0.25">
      <c r="T798" s="36"/>
      <c r="U798" s="36"/>
      <c r="V798" s="36"/>
      <c r="W798" s="36"/>
      <c r="X798" s="36"/>
      <c r="Y798" s="36"/>
    </row>
    <row r="799" spans="20:25" x14ac:dyDescent="0.25">
      <c r="T799" s="36"/>
      <c r="U799" s="36"/>
      <c r="V799" s="36"/>
      <c r="W799" s="36"/>
      <c r="X799" s="36"/>
      <c r="Y799" s="36"/>
    </row>
    <row r="800" spans="20:25" x14ac:dyDescent="0.25">
      <c r="T800" s="36"/>
      <c r="U800" s="36"/>
      <c r="V800" s="36"/>
      <c r="W800" s="36"/>
      <c r="X800" s="36"/>
      <c r="Y800" s="36"/>
    </row>
    <row r="801" spans="20:25" x14ac:dyDescent="0.25">
      <c r="T801" s="36"/>
      <c r="U801" s="36"/>
      <c r="V801" s="36"/>
      <c r="W801" s="36"/>
      <c r="X801" s="36"/>
      <c r="Y801" s="36"/>
    </row>
    <row r="802" spans="20:25" x14ac:dyDescent="0.25">
      <c r="T802" s="36"/>
      <c r="U802" s="36"/>
      <c r="V802" s="36"/>
      <c r="W802" s="36"/>
      <c r="X802" s="36"/>
      <c r="Y802" s="36"/>
    </row>
    <row r="803" spans="20:25" x14ac:dyDescent="0.25">
      <c r="T803" s="36"/>
      <c r="U803" s="36"/>
      <c r="V803" s="36"/>
      <c r="W803" s="36"/>
      <c r="X803" s="36"/>
      <c r="Y803" s="36"/>
    </row>
    <row r="804" spans="20:25" x14ac:dyDescent="0.25">
      <c r="T804" s="36"/>
      <c r="U804" s="36"/>
      <c r="V804" s="36"/>
      <c r="W804" s="36"/>
      <c r="X804" s="36"/>
      <c r="Y804" s="36"/>
    </row>
    <row r="805" spans="20:25" x14ac:dyDescent="0.25">
      <c r="T805" s="36"/>
      <c r="U805" s="36"/>
      <c r="V805" s="36"/>
      <c r="W805" s="36"/>
      <c r="X805" s="36"/>
      <c r="Y805" s="36"/>
    </row>
    <row r="806" spans="20:25" x14ac:dyDescent="0.25">
      <c r="T806" s="36"/>
      <c r="U806" s="36"/>
      <c r="V806" s="36"/>
      <c r="W806" s="36"/>
      <c r="X806" s="36"/>
      <c r="Y806" s="36"/>
    </row>
    <row r="807" spans="20:25" x14ac:dyDescent="0.25">
      <c r="T807" s="36"/>
      <c r="U807" s="36"/>
      <c r="V807" s="36"/>
      <c r="W807" s="36"/>
      <c r="X807" s="36"/>
      <c r="Y807" s="36"/>
    </row>
    <row r="808" spans="20:25" x14ac:dyDescent="0.25">
      <c r="T808" s="36"/>
      <c r="U808" s="36"/>
      <c r="V808" s="36"/>
      <c r="W808" s="36"/>
      <c r="X808" s="36"/>
      <c r="Y808" s="36"/>
    </row>
    <row r="809" spans="20:25" x14ac:dyDescent="0.25">
      <c r="T809" s="36"/>
      <c r="U809" s="36"/>
      <c r="V809" s="36"/>
      <c r="W809" s="36"/>
      <c r="X809" s="36"/>
      <c r="Y809" s="36"/>
    </row>
    <row r="810" spans="20:25" x14ac:dyDescent="0.25">
      <c r="T810" s="36"/>
      <c r="U810" s="36"/>
      <c r="V810" s="36"/>
      <c r="W810" s="36"/>
      <c r="X810" s="36"/>
      <c r="Y810" s="36"/>
    </row>
    <row r="811" spans="20:25" x14ac:dyDescent="0.25">
      <c r="T811" s="36"/>
      <c r="U811" s="36"/>
      <c r="V811" s="36"/>
      <c r="W811" s="36"/>
      <c r="X811" s="36"/>
      <c r="Y811" s="36"/>
    </row>
    <row r="812" spans="20:25" x14ac:dyDescent="0.25">
      <c r="T812" s="36"/>
      <c r="U812" s="36"/>
      <c r="V812" s="36"/>
      <c r="W812" s="36"/>
      <c r="X812" s="36"/>
      <c r="Y812" s="36"/>
    </row>
    <row r="813" spans="20:25" x14ac:dyDescent="0.25">
      <c r="T813" s="36"/>
      <c r="U813" s="36"/>
      <c r="V813" s="36"/>
      <c r="W813" s="36"/>
      <c r="X813" s="36"/>
      <c r="Y813" s="36"/>
    </row>
    <row r="814" spans="20:25" x14ac:dyDescent="0.25">
      <c r="T814" s="36"/>
      <c r="U814" s="36"/>
      <c r="V814" s="36"/>
      <c r="W814" s="36"/>
      <c r="X814" s="36"/>
      <c r="Y814" s="36"/>
    </row>
    <row r="815" spans="20:25" x14ac:dyDescent="0.25">
      <c r="T815" s="36"/>
      <c r="U815" s="36"/>
      <c r="V815" s="36"/>
      <c r="W815" s="36"/>
      <c r="X815" s="36"/>
      <c r="Y815" s="36"/>
    </row>
    <row r="816" spans="20:25" x14ac:dyDescent="0.25">
      <c r="T816" s="36"/>
      <c r="U816" s="36"/>
      <c r="V816" s="36"/>
      <c r="W816" s="36"/>
      <c r="X816" s="36"/>
      <c r="Y816" s="36"/>
    </row>
    <row r="817" spans="20:25" x14ac:dyDescent="0.25">
      <c r="T817" s="36"/>
      <c r="U817" s="36"/>
      <c r="V817" s="36"/>
      <c r="W817" s="36"/>
      <c r="X817" s="36"/>
      <c r="Y817" s="36"/>
    </row>
    <row r="818" spans="20:25" x14ac:dyDescent="0.25">
      <c r="T818" s="36"/>
      <c r="U818" s="36"/>
      <c r="V818" s="36"/>
      <c r="W818" s="36"/>
      <c r="X818" s="36"/>
      <c r="Y818" s="36"/>
    </row>
    <row r="819" spans="20:25" x14ac:dyDescent="0.25">
      <c r="T819" s="36"/>
      <c r="U819" s="36"/>
      <c r="V819" s="36"/>
      <c r="W819" s="36"/>
      <c r="X819" s="36"/>
      <c r="Y819" s="36"/>
    </row>
    <row r="820" spans="20:25" x14ac:dyDescent="0.25">
      <c r="T820" s="36"/>
      <c r="U820" s="36"/>
      <c r="V820" s="36"/>
      <c r="W820" s="36"/>
      <c r="X820" s="36"/>
      <c r="Y820" s="36"/>
    </row>
    <row r="821" spans="20:25" x14ac:dyDescent="0.25">
      <c r="T821" s="36"/>
      <c r="U821" s="36"/>
      <c r="V821" s="36"/>
      <c r="W821" s="36"/>
      <c r="X821" s="36"/>
      <c r="Y821" s="36"/>
    </row>
    <row r="822" spans="20:25" x14ac:dyDescent="0.25">
      <c r="T822" s="36"/>
      <c r="U822" s="36"/>
      <c r="V822" s="36"/>
      <c r="W822" s="36"/>
      <c r="X822" s="36"/>
      <c r="Y822" s="36"/>
    </row>
    <row r="823" spans="20:25" x14ac:dyDescent="0.25">
      <c r="T823" s="36"/>
      <c r="U823" s="36"/>
      <c r="V823" s="36"/>
      <c r="W823" s="36"/>
      <c r="X823" s="36"/>
      <c r="Y823" s="36"/>
    </row>
    <row r="824" spans="20:25" x14ac:dyDescent="0.25">
      <c r="T824" s="36"/>
      <c r="U824" s="36"/>
      <c r="V824" s="36"/>
      <c r="W824" s="36"/>
      <c r="X824" s="36"/>
      <c r="Y824" s="36"/>
    </row>
    <row r="825" spans="20:25" x14ac:dyDescent="0.25">
      <c r="T825" s="36"/>
      <c r="U825" s="36"/>
      <c r="V825" s="36"/>
      <c r="W825" s="36"/>
      <c r="X825" s="36"/>
      <c r="Y825" s="36"/>
    </row>
    <row r="826" spans="20:25" x14ac:dyDescent="0.25">
      <c r="T826" s="36"/>
      <c r="U826" s="36"/>
      <c r="V826" s="36"/>
      <c r="W826" s="36"/>
      <c r="X826" s="36"/>
      <c r="Y826" s="36"/>
    </row>
    <row r="827" spans="20:25" x14ac:dyDescent="0.25">
      <c r="T827" s="36"/>
      <c r="U827" s="36"/>
      <c r="V827" s="36"/>
      <c r="W827" s="36"/>
      <c r="X827" s="36"/>
      <c r="Y827" s="36"/>
    </row>
    <row r="828" spans="20:25" x14ac:dyDescent="0.25">
      <c r="T828" s="36"/>
      <c r="U828" s="36"/>
      <c r="V828" s="36"/>
      <c r="W828" s="36"/>
      <c r="X828" s="36"/>
      <c r="Y828" s="36"/>
    </row>
    <row r="829" spans="20:25" x14ac:dyDescent="0.25">
      <c r="T829" s="36"/>
      <c r="U829" s="36"/>
      <c r="V829" s="36"/>
      <c r="W829" s="36"/>
      <c r="X829" s="36"/>
      <c r="Y829" s="36"/>
    </row>
    <row r="830" spans="20:25" x14ac:dyDescent="0.25">
      <c r="T830" s="36"/>
      <c r="U830" s="36"/>
      <c r="V830" s="36"/>
      <c r="W830" s="36"/>
      <c r="X830" s="36"/>
      <c r="Y830" s="36"/>
    </row>
    <row r="831" spans="20:25" x14ac:dyDescent="0.25">
      <c r="T831" s="36"/>
      <c r="U831" s="36"/>
      <c r="V831" s="36"/>
      <c r="W831" s="36"/>
      <c r="X831" s="36"/>
      <c r="Y831" s="36"/>
    </row>
    <row r="832" spans="20:25" x14ac:dyDescent="0.25">
      <c r="T832" s="36"/>
      <c r="U832" s="36"/>
      <c r="V832" s="36"/>
      <c r="W832" s="36"/>
      <c r="X832" s="36"/>
      <c r="Y832" s="36"/>
    </row>
    <row r="833" spans="20:25" x14ac:dyDescent="0.25">
      <c r="T833" s="36"/>
      <c r="U833" s="36"/>
      <c r="V833" s="36"/>
      <c r="W833" s="36"/>
      <c r="X833" s="36"/>
      <c r="Y833" s="36"/>
    </row>
    <row r="834" spans="20:25" x14ac:dyDescent="0.25">
      <c r="T834" s="36"/>
      <c r="U834" s="36"/>
      <c r="V834" s="36"/>
      <c r="W834" s="36"/>
      <c r="X834" s="36"/>
      <c r="Y834" s="36"/>
    </row>
    <row r="835" spans="20:25" x14ac:dyDescent="0.25">
      <c r="T835" s="36"/>
      <c r="U835" s="36"/>
      <c r="V835" s="36"/>
      <c r="W835" s="36"/>
      <c r="X835" s="36"/>
      <c r="Y835" s="36"/>
    </row>
    <row r="836" spans="20:25" x14ac:dyDescent="0.25">
      <c r="T836" s="36"/>
      <c r="U836" s="36"/>
      <c r="V836" s="36"/>
      <c r="W836" s="36"/>
      <c r="X836" s="36"/>
      <c r="Y836" s="36"/>
    </row>
    <row r="837" spans="20:25" x14ac:dyDescent="0.25">
      <c r="T837" s="36"/>
      <c r="U837" s="36"/>
      <c r="V837" s="36"/>
      <c r="W837" s="36"/>
      <c r="X837" s="36"/>
      <c r="Y837" s="36"/>
    </row>
    <row r="838" spans="20:25" x14ac:dyDescent="0.25">
      <c r="T838" s="36"/>
      <c r="U838" s="36"/>
      <c r="V838" s="36"/>
      <c r="W838" s="36"/>
      <c r="X838" s="36"/>
      <c r="Y838" s="36"/>
    </row>
    <row r="839" spans="20:25" x14ac:dyDescent="0.25">
      <c r="T839" s="36"/>
      <c r="U839" s="36"/>
      <c r="V839" s="36"/>
      <c r="W839" s="36"/>
      <c r="X839" s="36"/>
      <c r="Y839" s="36"/>
    </row>
    <row r="840" spans="20:25" x14ac:dyDescent="0.25">
      <c r="T840" s="36"/>
      <c r="U840" s="36"/>
      <c r="V840" s="36"/>
      <c r="W840" s="36"/>
      <c r="X840" s="36"/>
      <c r="Y840" s="36"/>
    </row>
    <row r="841" spans="20:25" x14ac:dyDescent="0.25">
      <c r="T841" s="36"/>
      <c r="U841" s="36"/>
      <c r="V841" s="36"/>
      <c r="W841" s="36"/>
      <c r="X841" s="36"/>
      <c r="Y841" s="36"/>
    </row>
    <row r="842" spans="20:25" x14ac:dyDescent="0.25">
      <c r="T842" s="36"/>
      <c r="U842" s="36"/>
      <c r="V842" s="36"/>
      <c r="W842" s="36"/>
      <c r="X842" s="36"/>
      <c r="Y842" s="36"/>
    </row>
    <row r="843" spans="20:25" x14ac:dyDescent="0.25">
      <c r="T843" s="36"/>
      <c r="U843" s="36"/>
      <c r="V843" s="36"/>
      <c r="W843" s="36"/>
      <c r="X843" s="36"/>
      <c r="Y843" s="36"/>
    </row>
    <row r="844" spans="20:25" x14ac:dyDescent="0.25">
      <c r="T844" s="36"/>
      <c r="U844" s="36"/>
      <c r="V844" s="36"/>
      <c r="W844" s="36"/>
      <c r="X844" s="36"/>
      <c r="Y844" s="36"/>
    </row>
    <row r="845" spans="20:25" x14ac:dyDescent="0.25">
      <c r="T845" s="36"/>
      <c r="U845" s="36"/>
      <c r="V845" s="36"/>
      <c r="W845" s="36"/>
      <c r="X845" s="36"/>
      <c r="Y845" s="36"/>
    </row>
    <row r="846" spans="20:25" x14ac:dyDescent="0.25">
      <c r="T846" s="36"/>
      <c r="U846" s="36"/>
      <c r="V846" s="36"/>
      <c r="W846" s="36"/>
      <c r="X846" s="36"/>
      <c r="Y846" s="36"/>
    </row>
    <row r="847" spans="20:25" x14ac:dyDescent="0.25">
      <c r="T847" s="36"/>
      <c r="U847" s="36"/>
      <c r="V847" s="36"/>
      <c r="W847" s="36"/>
      <c r="X847" s="36"/>
      <c r="Y847" s="36"/>
    </row>
    <row r="848" spans="20:25" x14ac:dyDescent="0.25">
      <c r="T848" s="36"/>
      <c r="U848" s="36"/>
      <c r="V848" s="36"/>
      <c r="W848" s="36"/>
      <c r="X848" s="36"/>
      <c r="Y848" s="36"/>
    </row>
    <row r="849" spans="20:25" x14ac:dyDescent="0.25">
      <c r="T849" s="36"/>
      <c r="U849" s="36"/>
      <c r="V849" s="36"/>
      <c r="W849" s="36"/>
      <c r="X849" s="36"/>
      <c r="Y849" s="36"/>
    </row>
    <row r="850" spans="20:25" x14ac:dyDescent="0.25">
      <c r="T850" s="36"/>
      <c r="U850" s="36"/>
      <c r="V850" s="36"/>
      <c r="W850" s="36"/>
      <c r="X850" s="36"/>
      <c r="Y850" s="36"/>
    </row>
    <row r="851" spans="20:25" x14ac:dyDescent="0.25">
      <c r="T851" s="36"/>
      <c r="U851" s="36"/>
      <c r="V851" s="36"/>
      <c r="W851" s="36"/>
      <c r="X851" s="36"/>
      <c r="Y851" s="36"/>
    </row>
    <row r="852" spans="20:25" x14ac:dyDescent="0.25">
      <c r="T852" s="36"/>
      <c r="U852" s="36"/>
      <c r="V852" s="36"/>
      <c r="W852" s="36"/>
      <c r="X852" s="36"/>
      <c r="Y852" s="36"/>
    </row>
    <row r="853" spans="20:25" x14ac:dyDescent="0.25">
      <c r="T853" s="36"/>
      <c r="U853" s="36"/>
      <c r="V853" s="36"/>
      <c r="W853" s="36"/>
      <c r="X853" s="36"/>
      <c r="Y853" s="36"/>
    </row>
    <row r="854" spans="20:25" x14ac:dyDescent="0.25">
      <c r="T854" s="36"/>
      <c r="U854" s="36"/>
      <c r="V854" s="36"/>
      <c r="W854" s="36"/>
      <c r="X854" s="36"/>
      <c r="Y854" s="36"/>
    </row>
    <row r="855" spans="20:25" x14ac:dyDescent="0.25">
      <c r="T855" s="36"/>
      <c r="U855" s="36"/>
      <c r="V855" s="36"/>
      <c r="W855" s="36"/>
      <c r="X855" s="36"/>
      <c r="Y855" s="36"/>
    </row>
    <row r="856" spans="20:25" x14ac:dyDescent="0.25">
      <c r="T856" s="36"/>
      <c r="U856" s="36"/>
      <c r="V856" s="36"/>
      <c r="W856" s="36"/>
      <c r="X856" s="36"/>
      <c r="Y856" s="36"/>
    </row>
    <row r="857" spans="20:25" x14ac:dyDescent="0.25">
      <c r="T857" s="36"/>
      <c r="U857" s="36"/>
      <c r="V857" s="36"/>
      <c r="W857" s="36"/>
      <c r="X857" s="36"/>
      <c r="Y857" s="36"/>
    </row>
    <row r="858" spans="20:25" x14ac:dyDescent="0.25">
      <c r="T858" s="36"/>
      <c r="U858" s="36"/>
      <c r="V858" s="36"/>
      <c r="W858" s="36"/>
      <c r="X858" s="36"/>
      <c r="Y858" s="36"/>
    </row>
    <row r="859" spans="20:25" x14ac:dyDescent="0.25">
      <c r="T859" s="36"/>
      <c r="U859" s="36"/>
      <c r="V859" s="36"/>
      <c r="W859" s="36"/>
      <c r="X859" s="36"/>
      <c r="Y859" s="36"/>
    </row>
    <row r="860" spans="20:25" x14ac:dyDescent="0.25">
      <c r="T860" s="36"/>
      <c r="U860" s="36"/>
      <c r="V860" s="36"/>
      <c r="W860" s="36"/>
      <c r="X860" s="36"/>
      <c r="Y860" s="36"/>
    </row>
    <row r="861" spans="20:25" x14ac:dyDescent="0.25">
      <c r="T861" s="36"/>
      <c r="U861" s="36"/>
      <c r="V861" s="36"/>
      <c r="W861" s="36"/>
      <c r="X861" s="36"/>
      <c r="Y861" s="36"/>
    </row>
    <row r="862" spans="20:25" x14ac:dyDescent="0.25">
      <c r="T862" s="36"/>
      <c r="U862" s="36"/>
      <c r="V862" s="36"/>
      <c r="W862" s="36"/>
      <c r="X862" s="36"/>
      <c r="Y862" s="36"/>
    </row>
    <row r="863" spans="20:25" x14ac:dyDescent="0.25">
      <c r="T863" s="36"/>
      <c r="U863" s="36"/>
      <c r="V863" s="36"/>
      <c r="W863" s="36"/>
      <c r="X863" s="36"/>
      <c r="Y863" s="36"/>
    </row>
    <row r="864" spans="20:25" x14ac:dyDescent="0.25">
      <c r="T864" s="36"/>
      <c r="U864" s="36"/>
      <c r="V864" s="36"/>
      <c r="W864" s="36"/>
      <c r="X864" s="36"/>
      <c r="Y864" s="36"/>
    </row>
    <row r="865" spans="20:25" x14ac:dyDescent="0.25">
      <c r="T865" s="36"/>
      <c r="U865" s="36"/>
      <c r="V865" s="36"/>
      <c r="W865" s="36"/>
      <c r="X865" s="36"/>
      <c r="Y865" s="36"/>
    </row>
    <row r="866" spans="20:25" x14ac:dyDescent="0.25">
      <c r="T866" s="36"/>
      <c r="U866" s="36"/>
      <c r="V866" s="36"/>
      <c r="W866" s="36"/>
      <c r="X866" s="36"/>
      <c r="Y866" s="36"/>
    </row>
    <row r="867" spans="20:25" x14ac:dyDescent="0.25">
      <c r="T867" s="36"/>
      <c r="U867" s="36"/>
      <c r="V867" s="36"/>
      <c r="W867" s="36"/>
      <c r="X867" s="36"/>
      <c r="Y867" s="36"/>
    </row>
    <row r="868" spans="20:25" x14ac:dyDescent="0.25">
      <c r="T868" s="36"/>
      <c r="U868" s="36"/>
      <c r="V868" s="36"/>
      <c r="W868" s="36"/>
      <c r="X868" s="36"/>
      <c r="Y868" s="36"/>
    </row>
    <row r="869" spans="20:25" x14ac:dyDescent="0.25">
      <c r="T869" s="36"/>
      <c r="U869" s="36"/>
      <c r="V869" s="36"/>
      <c r="W869" s="36"/>
      <c r="X869" s="36"/>
      <c r="Y869" s="36"/>
    </row>
    <row r="870" spans="20:25" x14ac:dyDescent="0.25">
      <c r="T870" s="36"/>
      <c r="U870" s="36"/>
      <c r="V870" s="36"/>
      <c r="W870" s="36"/>
      <c r="X870" s="36"/>
      <c r="Y870" s="36"/>
    </row>
    <row r="871" spans="20:25" x14ac:dyDescent="0.25">
      <c r="T871" s="36"/>
      <c r="U871" s="36"/>
      <c r="V871" s="36"/>
      <c r="W871" s="36"/>
      <c r="X871" s="36"/>
      <c r="Y871" s="36"/>
    </row>
    <row r="872" spans="20:25" x14ac:dyDescent="0.25">
      <c r="T872" s="36"/>
      <c r="U872" s="36"/>
      <c r="V872" s="36"/>
      <c r="W872" s="36"/>
      <c r="X872" s="36"/>
      <c r="Y872" s="36"/>
    </row>
    <row r="873" spans="20:25" x14ac:dyDescent="0.25">
      <c r="T873" s="36"/>
      <c r="U873" s="36"/>
      <c r="V873" s="36"/>
      <c r="W873" s="36"/>
      <c r="X873" s="36"/>
      <c r="Y873" s="36"/>
    </row>
    <row r="874" spans="20:25" x14ac:dyDescent="0.25">
      <c r="T874" s="36"/>
      <c r="U874" s="36"/>
      <c r="V874" s="36"/>
      <c r="W874" s="36"/>
      <c r="X874" s="36"/>
      <c r="Y874" s="36"/>
    </row>
    <row r="875" spans="20:25" x14ac:dyDescent="0.25">
      <c r="T875" s="36"/>
      <c r="U875" s="36"/>
      <c r="V875" s="36"/>
      <c r="W875" s="36"/>
      <c r="X875" s="36"/>
      <c r="Y875" s="36"/>
    </row>
    <row r="876" spans="20:25" x14ac:dyDescent="0.25">
      <c r="T876" s="36"/>
      <c r="U876" s="36"/>
      <c r="V876" s="36"/>
      <c r="W876" s="36"/>
      <c r="X876" s="36"/>
      <c r="Y876" s="36"/>
    </row>
    <row r="877" spans="20:25" x14ac:dyDescent="0.25">
      <c r="T877" s="36"/>
      <c r="U877" s="36"/>
      <c r="V877" s="36"/>
      <c r="W877" s="36"/>
      <c r="X877" s="36"/>
      <c r="Y877" s="36"/>
    </row>
    <row r="878" spans="20:25" x14ac:dyDescent="0.25">
      <c r="T878" s="36"/>
      <c r="U878" s="36"/>
      <c r="V878" s="36"/>
      <c r="W878" s="36"/>
      <c r="X878" s="36"/>
      <c r="Y878" s="36"/>
    </row>
    <row r="879" spans="20:25" x14ac:dyDescent="0.25">
      <c r="T879" s="36"/>
      <c r="U879" s="36"/>
      <c r="V879" s="36"/>
      <c r="W879" s="36"/>
      <c r="X879" s="36"/>
      <c r="Y879" s="36"/>
    </row>
    <row r="880" spans="20:25" x14ac:dyDescent="0.25">
      <c r="T880" s="36"/>
      <c r="U880" s="36"/>
      <c r="V880" s="36"/>
      <c r="W880" s="36"/>
      <c r="X880" s="36"/>
      <c r="Y880" s="36"/>
    </row>
    <row r="881" spans="20:25" x14ac:dyDescent="0.25">
      <c r="T881" s="36"/>
      <c r="U881" s="36"/>
      <c r="V881" s="36"/>
      <c r="W881" s="36"/>
      <c r="X881" s="36"/>
      <c r="Y881" s="36"/>
    </row>
    <row r="882" spans="20:25" x14ac:dyDescent="0.25">
      <c r="T882" s="36"/>
      <c r="U882" s="36"/>
      <c r="V882" s="36"/>
      <c r="W882" s="36"/>
      <c r="X882" s="36"/>
      <c r="Y882" s="36"/>
    </row>
    <row r="883" spans="20:25" x14ac:dyDescent="0.25">
      <c r="T883" s="36"/>
      <c r="U883" s="36"/>
      <c r="V883" s="36"/>
      <c r="W883" s="36"/>
      <c r="X883" s="36"/>
      <c r="Y883" s="36"/>
    </row>
    <row r="884" spans="20:25" x14ac:dyDescent="0.25">
      <c r="T884" s="36"/>
      <c r="U884" s="36"/>
      <c r="V884" s="36"/>
      <c r="W884" s="36"/>
      <c r="X884" s="36"/>
      <c r="Y884" s="36"/>
    </row>
    <row r="885" spans="20:25" x14ac:dyDescent="0.25">
      <c r="T885" s="36"/>
      <c r="U885" s="36"/>
      <c r="V885" s="36"/>
      <c r="W885" s="36"/>
      <c r="X885" s="36"/>
      <c r="Y885" s="36"/>
    </row>
    <row r="886" spans="20:25" x14ac:dyDescent="0.25">
      <c r="T886" s="36"/>
      <c r="U886" s="36"/>
      <c r="V886" s="36"/>
      <c r="W886" s="36"/>
      <c r="X886" s="36"/>
      <c r="Y886" s="36"/>
    </row>
    <row r="887" spans="20:25" x14ac:dyDescent="0.25">
      <c r="T887" s="36"/>
      <c r="U887" s="36"/>
      <c r="V887" s="36"/>
      <c r="W887" s="36"/>
      <c r="X887" s="36"/>
      <c r="Y887" s="36"/>
    </row>
    <row r="888" spans="20:25" x14ac:dyDescent="0.25">
      <c r="T888" s="36"/>
      <c r="U888" s="36"/>
      <c r="V888" s="36"/>
      <c r="W888" s="36"/>
      <c r="X888" s="36"/>
      <c r="Y888" s="36"/>
    </row>
    <row r="889" spans="20:25" x14ac:dyDescent="0.25">
      <c r="T889" s="36"/>
      <c r="U889" s="36"/>
      <c r="V889" s="36"/>
      <c r="W889" s="36"/>
      <c r="X889" s="36"/>
      <c r="Y889" s="36"/>
    </row>
    <row r="890" spans="20:25" x14ac:dyDescent="0.25">
      <c r="T890" s="36"/>
      <c r="U890" s="36"/>
      <c r="V890" s="36"/>
      <c r="W890" s="36"/>
      <c r="X890" s="36"/>
      <c r="Y890" s="36"/>
    </row>
    <row r="891" spans="20:25" x14ac:dyDescent="0.25">
      <c r="T891" s="36"/>
      <c r="U891" s="36"/>
      <c r="V891" s="36"/>
      <c r="W891" s="36"/>
      <c r="X891" s="36"/>
      <c r="Y891" s="36"/>
    </row>
    <row r="892" spans="20:25" x14ac:dyDescent="0.25">
      <c r="T892" s="36"/>
      <c r="U892" s="36"/>
      <c r="V892" s="36"/>
      <c r="W892" s="36"/>
      <c r="X892" s="36"/>
      <c r="Y892" s="36"/>
    </row>
    <row r="893" spans="20:25" x14ac:dyDescent="0.25">
      <c r="T893" s="36"/>
      <c r="U893" s="36"/>
      <c r="V893" s="36"/>
      <c r="W893" s="36"/>
      <c r="X893" s="36"/>
      <c r="Y893" s="36"/>
    </row>
    <row r="894" spans="20:25" x14ac:dyDescent="0.25">
      <c r="T894" s="36"/>
      <c r="U894" s="36"/>
      <c r="V894" s="36"/>
      <c r="W894" s="36"/>
      <c r="X894" s="36"/>
      <c r="Y894" s="36"/>
    </row>
    <row r="895" spans="20:25" x14ac:dyDescent="0.25">
      <c r="T895" s="36"/>
      <c r="U895" s="36"/>
      <c r="V895" s="36"/>
      <c r="W895" s="36"/>
      <c r="X895" s="36"/>
      <c r="Y895" s="36"/>
    </row>
    <row r="896" spans="20:25" x14ac:dyDescent="0.25">
      <c r="T896" s="36"/>
      <c r="U896" s="36"/>
      <c r="V896" s="36"/>
      <c r="W896" s="36"/>
      <c r="X896" s="36"/>
      <c r="Y896" s="36"/>
    </row>
    <row r="897" spans="20:25" x14ac:dyDescent="0.25">
      <c r="T897" s="36"/>
      <c r="U897" s="36"/>
      <c r="V897" s="36"/>
      <c r="W897" s="36"/>
      <c r="X897" s="36"/>
      <c r="Y897" s="36"/>
    </row>
    <row r="898" spans="20:25" x14ac:dyDescent="0.25">
      <c r="T898" s="36"/>
      <c r="U898" s="36"/>
      <c r="V898" s="36"/>
      <c r="W898" s="36"/>
      <c r="X898" s="36"/>
      <c r="Y898" s="36"/>
    </row>
    <row r="899" spans="20:25" x14ac:dyDescent="0.25">
      <c r="T899" s="36"/>
      <c r="U899" s="36"/>
      <c r="V899" s="36"/>
      <c r="W899" s="36"/>
      <c r="X899" s="36"/>
      <c r="Y899" s="36"/>
    </row>
    <row r="900" spans="20:25" x14ac:dyDescent="0.25">
      <c r="T900" s="36"/>
      <c r="U900" s="36"/>
      <c r="V900" s="36"/>
      <c r="W900" s="36"/>
      <c r="X900" s="36"/>
      <c r="Y900" s="36"/>
    </row>
    <row r="901" spans="20:25" x14ac:dyDescent="0.25">
      <c r="T901" s="36"/>
      <c r="U901" s="36"/>
      <c r="V901" s="36"/>
      <c r="W901" s="36"/>
      <c r="X901" s="36"/>
      <c r="Y901" s="36"/>
    </row>
    <row r="902" spans="20:25" x14ac:dyDescent="0.25">
      <c r="T902" s="36"/>
      <c r="U902" s="36"/>
      <c r="V902" s="36"/>
      <c r="W902" s="36"/>
      <c r="X902" s="36"/>
      <c r="Y902" s="36"/>
    </row>
    <row r="903" spans="20:25" x14ac:dyDescent="0.25">
      <c r="T903" s="36"/>
      <c r="U903" s="36"/>
      <c r="V903" s="36"/>
      <c r="W903" s="36"/>
      <c r="X903" s="36"/>
      <c r="Y903" s="36"/>
    </row>
    <row r="904" spans="20:25" x14ac:dyDescent="0.25">
      <c r="T904" s="36"/>
      <c r="U904" s="36"/>
      <c r="V904" s="36"/>
      <c r="W904" s="36"/>
      <c r="X904" s="36"/>
      <c r="Y904" s="36"/>
    </row>
    <row r="905" spans="20:25" x14ac:dyDescent="0.25">
      <c r="T905" s="36"/>
      <c r="U905" s="36"/>
      <c r="V905" s="36"/>
      <c r="W905" s="36"/>
      <c r="X905" s="36"/>
      <c r="Y905" s="36"/>
    </row>
    <row r="906" spans="20:25" x14ac:dyDescent="0.25">
      <c r="T906" s="36"/>
      <c r="U906" s="36"/>
      <c r="V906" s="36"/>
      <c r="W906" s="36"/>
      <c r="X906" s="36"/>
      <c r="Y906" s="36"/>
    </row>
    <row r="907" spans="20:25" x14ac:dyDescent="0.25">
      <c r="T907" s="36"/>
      <c r="U907" s="36"/>
      <c r="V907" s="36"/>
      <c r="W907" s="36"/>
      <c r="X907" s="36"/>
      <c r="Y907" s="36"/>
    </row>
    <row r="908" spans="20:25" x14ac:dyDescent="0.25">
      <c r="T908" s="36"/>
      <c r="U908" s="36"/>
      <c r="V908" s="36"/>
      <c r="W908" s="36"/>
      <c r="X908" s="36"/>
      <c r="Y908" s="36"/>
    </row>
    <row r="909" spans="20:25" x14ac:dyDescent="0.25">
      <c r="T909" s="36"/>
      <c r="U909" s="36"/>
      <c r="V909" s="36"/>
      <c r="W909" s="36"/>
      <c r="X909" s="36"/>
      <c r="Y909" s="36"/>
    </row>
    <row r="910" spans="20:25" x14ac:dyDescent="0.25">
      <c r="T910" s="36"/>
      <c r="U910" s="36"/>
      <c r="V910" s="36"/>
      <c r="W910" s="36"/>
      <c r="X910" s="36"/>
      <c r="Y910" s="36"/>
    </row>
    <row r="911" spans="20:25" x14ac:dyDescent="0.25">
      <c r="T911" s="36"/>
      <c r="U911" s="36"/>
      <c r="V911" s="36"/>
      <c r="W911" s="36"/>
      <c r="X911" s="36"/>
      <c r="Y911" s="36"/>
    </row>
    <row r="912" spans="20:25" x14ac:dyDescent="0.25">
      <c r="T912" s="36"/>
      <c r="U912" s="36"/>
      <c r="V912" s="36"/>
      <c r="W912" s="36"/>
      <c r="X912" s="36"/>
      <c r="Y912" s="36"/>
    </row>
    <row r="913" spans="20:25" x14ac:dyDescent="0.25">
      <c r="T913" s="36"/>
      <c r="U913" s="36"/>
      <c r="V913" s="36"/>
      <c r="W913" s="36"/>
      <c r="X913" s="36"/>
      <c r="Y913" s="36"/>
    </row>
    <row r="914" spans="20:25" x14ac:dyDescent="0.25">
      <c r="T914" s="36"/>
      <c r="U914" s="36"/>
      <c r="V914" s="36"/>
      <c r="W914" s="36"/>
      <c r="X914" s="36"/>
      <c r="Y914" s="36"/>
    </row>
    <row r="915" spans="20:25" x14ac:dyDescent="0.25">
      <c r="T915" s="36"/>
      <c r="U915" s="36"/>
      <c r="V915" s="36"/>
      <c r="W915" s="36"/>
      <c r="X915" s="36"/>
      <c r="Y915" s="36"/>
    </row>
    <row r="916" spans="20:25" x14ac:dyDescent="0.25">
      <c r="T916" s="36"/>
      <c r="U916" s="36"/>
      <c r="V916" s="36"/>
      <c r="W916" s="36"/>
      <c r="X916" s="36"/>
      <c r="Y916" s="36"/>
    </row>
    <row r="917" spans="20:25" x14ac:dyDescent="0.25">
      <c r="T917" s="36"/>
      <c r="U917" s="36"/>
      <c r="V917" s="36"/>
      <c r="W917" s="36"/>
      <c r="X917" s="36"/>
      <c r="Y917" s="36"/>
    </row>
    <row r="918" spans="20:25" x14ac:dyDescent="0.25">
      <c r="T918" s="36"/>
      <c r="U918" s="36"/>
      <c r="V918" s="36"/>
      <c r="W918" s="36"/>
      <c r="X918" s="36"/>
      <c r="Y918" s="36"/>
    </row>
    <row r="919" spans="20:25" x14ac:dyDescent="0.25">
      <c r="T919" s="36"/>
      <c r="U919" s="36"/>
      <c r="V919" s="36"/>
      <c r="W919" s="36"/>
      <c r="X919" s="36"/>
      <c r="Y919" s="36"/>
    </row>
    <row r="920" spans="20:25" x14ac:dyDescent="0.25">
      <c r="T920" s="36"/>
      <c r="U920" s="36"/>
      <c r="V920" s="36"/>
      <c r="W920" s="36"/>
      <c r="X920" s="36"/>
      <c r="Y920" s="36"/>
    </row>
    <row r="921" spans="20:25" x14ac:dyDescent="0.25">
      <c r="T921" s="36"/>
      <c r="U921" s="36"/>
      <c r="V921" s="36"/>
      <c r="W921" s="36"/>
      <c r="X921" s="36"/>
      <c r="Y921" s="36"/>
    </row>
    <row r="922" spans="20:25" x14ac:dyDescent="0.25">
      <c r="T922" s="36"/>
      <c r="U922" s="36"/>
      <c r="V922" s="36"/>
      <c r="W922" s="36"/>
      <c r="X922" s="36"/>
      <c r="Y922" s="36"/>
    </row>
    <row r="923" spans="20:25" x14ac:dyDescent="0.25">
      <c r="T923" s="36"/>
      <c r="U923" s="36"/>
      <c r="V923" s="36"/>
      <c r="W923" s="36"/>
      <c r="X923" s="36"/>
      <c r="Y923" s="36"/>
    </row>
    <row r="924" spans="20:25" x14ac:dyDescent="0.25">
      <c r="T924" s="36"/>
      <c r="U924" s="36"/>
      <c r="V924" s="36"/>
      <c r="W924" s="36"/>
      <c r="X924" s="36"/>
      <c r="Y924" s="36"/>
    </row>
    <row r="925" spans="20:25" x14ac:dyDescent="0.25">
      <c r="T925" s="36"/>
      <c r="U925" s="36"/>
      <c r="V925" s="36"/>
      <c r="W925" s="36"/>
      <c r="X925" s="36"/>
      <c r="Y925" s="36"/>
    </row>
    <row r="926" spans="20:25" x14ac:dyDescent="0.25">
      <c r="T926" s="36"/>
      <c r="U926" s="36"/>
      <c r="V926" s="36"/>
      <c r="W926" s="36"/>
      <c r="X926" s="36"/>
      <c r="Y926" s="36"/>
    </row>
    <row r="927" spans="20:25" x14ac:dyDescent="0.25">
      <c r="T927" s="36"/>
      <c r="U927" s="36"/>
      <c r="V927" s="36"/>
      <c r="W927" s="36"/>
      <c r="X927" s="36"/>
      <c r="Y927" s="36"/>
    </row>
    <row r="928" spans="20:25" x14ac:dyDescent="0.25">
      <c r="T928" s="36"/>
      <c r="U928" s="36"/>
      <c r="V928" s="36"/>
      <c r="W928" s="36"/>
      <c r="X928" s="36"/>
      <c r="Y928" s="36"/>
    </row>
    <row r="929" spans="20:25" x14ac:dyDescent="0.25">
      <c r="T929" s="36"/>
      <c r="U929" s="36"/>
      <c r="V929" s="36"/>
      <c r="W929" s="36"/>
      <c r="X929" s="36"/>
      <c r="Y929" s="36"/>
    </row>
    <row r="930" spans="20:25" x14ac:dyDescent="0.25">
      <c r="T930" s="36"/>
      <c r="U930" s="36"/>
      <c r="V930" s="36"/>
      <c r="W930" s="36"/>
      <c r="X930" s="36"/>
      <c r="Y930" s="36"/>
    </row>
    <row r="931" spans="20:25" x14ac:dyDescent="0.25">
      <c r="T931" s="36"/>
      <c r="U931" s="36"/>
      <c r="V931" s="36"/>
      <c r="W931" s="36"/>
      <c r="X931" s="36"/>
      <c r="Y931" s="36"/>
    </row>
    <row r="932" spans="20:25" x14ac:dyDescent="0.25">
      <c r="T932" s="36"/>
      <c r="U932" s="36"/>
      <c r="V932" s="36"/>
      <c r="W932" s="36"/>
      <c r="X932" s="36"/>
      <c r="Y932" s="36"/>
    </row>
    <row r="933" spans="20:25" x14ac:dyDescent="0.25">
      <c r="T933" s="36"/>
      <c r="U933" s="36"/>
      <c r="V933" s="36"/>
      <c r="W933" s="36"/>
      <c r="X933" s="36"/>
      <c r="Y933" s="36"/>
    </row>
    <row r="934" spans="20:25" x14ac:dyDescent="0.25">
      <c r="T934" s="36"/>
      <c r="U934" s="36"/>
      <c r="V934" s="36"/>
      <c r="W934" s="36"/>
      <c r="X934" s="36"/>
      <c r="Y934" s="36"/>
    </row>
    <row r="935" spans="20:25" x14ac:dyDescent="0.25">
      <c r="T935" s="36"/>
      <c r="U935" s="36"/>
      <c r="V935" s="36"/>
      <c r="W935" s="36"/>
      <c r="X935" s="36"/>
      <c r="Y935" s="36"/>
    </row>
    <row r="936" spans="20:25" x14ac:dyDescent="0.25">
      <c r="T936" s="36"/>
      <c r="U936" s="36"/>
      <c r="V936" s="36"/>
      <c r="W936" s="36"/>
      <c r="X936" s="36"/>
      <c r="Y936" s="36"/>
    </row>
    <row r="937" spans="20:25" x14ac:dyDescent="0.25">
      <c r="T937" s="36"/>
      <c r="U937" s="36"/>
      <c r="V937" s="36"/>
      <c r="W937" s="36"/>
      <c r="X937" s="36"/>
      <c r="Y937" s="36"/>
    </row>
    <row r="938" spans="20:25" x14ac:dyDescent="0.25">
      <c r="T938" s="36"/>
      <c r="U938" s="36"/>
      <c r="V938" s="36"/>
      <c r="W938" s="36"/>
      <c r="X938" s="36"/>
      <c r="Y938" s="36"/>
    </row>
    <row r="939" spans="20:25" x14ac:dyDescent="0.25">
      <c r="T939" s="36"/>
      <c r="U939" s="36"/>
      <c r="V939" s="36"/>
      <c r="W939" s="36"/>
      <c r="X939" s="36"/>
      <c r="Y939" s="36"/>
    </row>
    <row r="940" spans="20:25" x14ac:dyDescent="0.25">
      <c r="T940" s="36"/>
      <c r="U940" s="36"/>
      <c r="V940" s="36"/>
      <c r="W940" s="36"/>
      <c r="X940" s="36"/>
      <c r="Y940" s="36"/>
    </row>
    <row r="941" spans="20:25" x14ac:dyDescent="0.25">
      <c r="T941" s="36"/>
      <c r="U941" s="36"/>
      <c r="V941" s="36"/>
      <c r="W941" s="36"/>
      <c r="X941" s="36"/>
      <c r="Y941" s="36"/>
    </row>
    <row r="942" spans="20:25" x14ac:dyDescent="0.25">
      <c r="T942" s="36"/>
      <c r="U942" s="36"/>
      <c r="V942" s="36"/>
      <c r="W942" s="36"/>
      <c r="X942" s="36"/>
      <c r="Y942" s="36"/>
    </row>
    <row r="943" spans="20:25" x14ac:dyDescent="0.25">
      <c r="T943" s="36"/>
      <c r="U943" s="36"/>
      <c r="V943" s="36"/>
      <c r="W943" s="36"/>
      <c r="X943" s="36"/>
      <c r="Y943" s="36"/>
    </row>
    <row r="944" spans="20:25" x14ac:dyDescent="0.25">
      <c r="T944" s="36"/>
      <c r="U944" s="36"/>
      <c r="V944" s="36"/>
      <c r="W944" s="36"/>
      <c r="X944" s="36"/>
      <c r="Y944" s="36"/>
    </row>
    <row r="945" spans="20:25" x14ac:dyDescent="0.25">
      <c r="T945" s="36"/>
      <c r="U945" s="36"/>
      <c r="V945" s="36"/>
      <c r="W945" s="36"/>
      <c r="X945" s="36"/>
      <c r="Y945" s="36"/>
    </row>
    <row r="946" spans="20:25" x14ac:dyDescent="0.25">
      <c r="T946" s="36"/>
      <c r="U946" s="36"/>
      <c r="V946" s="36"/>
      <c r="W946" s="36"/>
      <c r="X946" s="36"/>
      <c r="Y946" s="36"/>
    </row>
    <row r="947" spans="20:25" x14ac:dyDescent="0.25">
      <c r="T947" s="36"/>
      <c r="U947" s="36"/>
      <c r="V947" s="36"/>
      <c r="W947" s="36"/>
      <c r="X947" s="36"/>
      <c r="Y947" s="36"/>
    </row>
    <row r="948" spans="20:25" x14ac:dyDescent="0.25">
      <c r="T948" s="36"/>
      <c r="U948" s="36"/>
      <c r="V948" s="36"/>
      <c r="W948" s="36"/>
      <c r="X948" s="36"/>
      <c r="Y948" s="36"/>
    </row>
    <row r="949" spans="20:25" x14ac:dyDescent="0.25">
      <c r="T949" s="36"/>
      <c r="U949" s="36"/>
      <c r="V949" s="36"/>
      <c r="W949" s="36"/>
      <c r="X949" s="36"/>
      <c r="Y949" s="36"/>
    </row>
    <row r="950" spans="20:25" x14ac:dyDescent="0.25">
      <c r="T950" s="36"/>
      <c r="U950" s="36"/>
      <c r="V950" s="36"/>
      <c r="W950" s="36"/>
      <c r="X950" s="36"/>
      <c r="Y950" s="36"/>
    </row>
    <row r="951" spans="20:25" x14ac:dyDescent="0.25">
      <c r="T951" s="36"/>
      <c r="U951" s="36"/>
      <c r="V951" s="36"/>
      <c r="W951" s="36"/>
      <c r="X951" s="36"/>
      <c r="Y951" s="36"/>
    </row>
    <row r="952" spans="20:25" x14ac:dyDescent="0.25">
      <c r="T952" s="36"/>
      <c r="U952" s="36"/>
      <c r="V952" s="36"/>
      <c r="W952" s="36"/>
      <c r="X952" s="36"/>
      <c r="Y952" s="36"/>
    </row>
    <row r="953" spans="20:25" x14ac:dyDescent="0.25">
      <c r="T953" s="36"/>
      <c r="U953" s="36"/>
      <c r="V953" s="36"/>
      <c r="W953" s="36"/>
      <c r="X953" s="36"/>
      <c r="Y953" s="36"/>
    </row>
    <row r="954" spans="20:25" x14ac:dyDescent="0.25">
      <c r="T954" s="36"/>
      <c r="U954" s="36"/>
      <c r="V954" s="36"/>
      <c r="W954" s="36"/>
      <c r="X954" s="36"/>
      <c r="Y954" s="36"/>
    </row>
    <row r="955" spans="20:25" x14ac:dyDescent="0.25">
      <c r="T955" s="36"/>
      <c r="U955" s="36"/>
      <c r="V955" s="36"/>
      <c r="W955" s="36"/>
      <c r="X955" s="36"/>
      <c r="Y955" s="36"/>
    </row>
    <row r="956" spans="20:25" x14ac:dyDescent="0.25">
      <c r="T956" s="36"/>
      <c r="U956" s="36"/>
      <c r="V956" s="36"/>
      <c r="W956" s="36"/>
      <c r="X956" s="36"/>
      <c r="Y956" s="36"/>
    </row>
    <row r="957" spans="20:25" x14ac:dyDescent="0.25">
      <c r="T957" s="36"/>
      <c r="U957" s="36"/>
      <c r="V957" s="36"/>
      <c r="W957" s="36"/>
      <c r="X957" s="36"/>
      <c r="Y957" s="36"/>
    </row>
    <row r="958" spans="20:25" x14ac:dyDescent="0.25">
      <c r="T958" s="36"/>
      <c r="U958" s="36"/>
      <c r="V958" s="36"/>
      <c r="W958" s="36"/>
      <c r="X958" s="36"/>
      <c r="Y958" s="36"/>
    </row>
    <row r="959" spans="20:25" x14ac:dyDescent="0.25">
      <c r="T959" s="36"/>
      <c r="U959" s="36"/>
      <c r="V959" s="36"/>
      <c r="W959" s="36"/>
      <c r="X959" s="36"/>
      <c r="Y959" s="36"/>
    </row>
    <row r="960" spans="20:25" x14ac:dyDescent="0.25">
      <c r="T960" s="36"/>
      <c r="U960" s="36"/>
      <c r="V960" s="36"/>
      <c r="W960" s="36"/>
      <c r="X960" s="36"/>
      <c r="Y960" s="36"/>
    </row>
    <row r="961" spans="20:25" x14ac:dyDescent="0.25">
      <c r="T961" s="36"/>
      <c r="U961" s="36"/>
      <c r="V961" s="36"/>
      <c r="W961" s="36"/>
      <c r="X961" s="36"/>
      <c r="Y961" s="36"/>
    </row>
    <row r="962" spans="20:25" x14ac:dyDescent="0.25">
      <c r="T962" s="36"/>
      <c r="U962" s="36"/>
      <c r="V962" s="36"/>
      <c r="W962" s="36"/>
      <c r="X962" s="36"/>
      <c r="Y962" s="36"/>
    </row>
    <row r="963" spans="20:25" x14ac:dyDescent="0.25">
      <c r="T963" s="36"/>
      <c r="U963" s="36"/>
      <c r="V963" s="36"/>
      <c r="W963" s="36"/>
      <c r="X963" s="36"/>
      <c r="Y963" s="36"/>
    </row>
    <row r="964" spans="20:25" x14ac:dyDescent="0.25">
      <c r="T964" s="36"/>
      <c r="U964" s="36"/>
      <c r="V964" s="36"/>
      <c r="W964" s="36"/>
      <c r="X964" s="36"/>
      <c r="Y964" s="36"/>
    </row>
    <row r="965" spans="20:25" x14ac:dyDescent="0.25">
      <c r="T965" s="36"/>
      <c r="U965" s="36"/>
      <c r="V965" s="36"/>
      <c r="W965" s="36"/>
      <c r="X965" s="36"/>
      <c r="Y965" s="36"/>
    </row>
    <row r="966" spans="20:25" x14ac:dyDescent="0.25">
      <c r="T966" s="36"/>
      <c r="U966" s="36"/>
      <c r="V966" s="36"/>
      <c r="W966" s="36"/>
      <c r="X966" s="36"/>
      <c r="Y966" s="36"/>
    </row>
    <row r="967" spans="20:25" x14ac:dyDescent="0.25">
      <c r="T967" s="36"/>
      <c r="U967" s="36"/>
      <c r="V967" s="36"/>
      <c r="W967" s="36"/>
      <c r="X967" s="36"/>
      <c r="Y967" s="36"/>
    </row>
    <row r="968" spans="20:25" x14ac:dyDescent="0.25">
      <c r="T968" s="36"/>
      <c r="U968" s="36"/>
      <c r="V968" s="36"/>
      <c r="W968" s="36"/>
      <c r="X968" s="36"/>
      <c r="Y968" s="36"/>
    </row>
    <row r="969" spans="20:25" x14ac:dyDescent="0.25">
      <c r="T969" s="36"/>
      <c r="U969" s="36"/>
      <c r="V969" s="36"/>
      <c r="W969" s="36"/>
      <c r="X969" s="36"/>
      <c r="Y969" s="36"/>
    </row>
    <row r="970" spans="20:25" x14ac:dyDescent="0.25">
      <c r="T970" s="36"/>
      <c r="U970" s="36"/>
      <c r="V970" s="36"/>
      <c r="W970" s="36"/>
      <c r="X970" s="36"/>
      <c r="Y970" s="36"/>
    </row>
    <row r="971" spans="20:25" x14ac:dyDescent="0.25">
      <c r="T971" s="36"/>
      <c r="U971" s="36"/>
      <c r="V971" s="36"/>
      <c r="W971" s="36"/>
      <c r="X971" s="36"/>
      <c r="Y971" s="36"/>
    </row>
    <row r="972" spans="20:25" x14ac:dyDescent="0.25">
      <c r="T972" s="36"/>
      <c r="U972" s="36"/>
      <c r="V972" s="36"/>
      <c r="W972" s="36"/>
      <c r="X972" s="36"/>
      <c r="Y972" s="36"/>
    </row>
    <row r="973" spans="20:25" x14ac:dyDescent="0.25">
      <c r="T973" s="36"/>
      <c r="U973" s="36"/>
      <c r="V973" s="36"/>
      <c r="W973" s="36"/>
      <c r="X973" s="36"/>
      <c r="Y973" s="36"/>
    </row>
    <row r="974" spans="20:25" x14ac:dyDescent="0.25">
      <c r="T974" s="36"/>
      <c r="U974" s="36"/>
      <c r="V974" s="36"/>
      <c r="W974" s="36"/>
      <c r="X974" s="36"/>
      <c r="Y974" s="36"/>
    </row>
    <row r="975" spans="20:25" x14ac:dyDescent="0.25">
      <c r="T975" s="36"/>
      <c r="U975" s="36"/>
      <c r="V975" s="36"/>
      <c r="W975" s="36"/>
      <c r="X975" s="36"/>
      <c r="Y975" s="36"/>
    </row>
    <row r="976" spans="20:25" x14ac:dyDescent="0.25">
      <c r="T976" s="36"/>
      <c r="U976" s="36"/>
      <c r="V976" s="36"/>
      <c r="W976" s="36"/>
      <c r="X976" s="36"/>
      <c r="Y976" s="36"/>
    </row>
    <row r="977" spans="20:25" x14ac:dyDescent="0.25">
      <c r="T977" s="36"/>
      <c r="U977" s="36"/>
      <c r="V977" s="36"/>
      <c r="W977" s="36"/>
      <c r="X977" s="36"/>
      <c r="Y977" s="36"/>
    </row>
    <row r="978" spans="20:25" x14ac:dyDescent="0.25">
      <c r="T978" s="36"/>
      <c r="U978" s="36"/>
      <c r="V978" s="36"/>
      <c r="W978" s="36"/>
      <c r="X978" s="36"/>
      <c r="Y978" s="36"/>
    </row>
    <row r="979" spans="20:25" x14ac:dyDescent="0.25">
      <c r="T979" s="36"/>
      <c r="U979" s="36"/>
      <c r="V979" s="36"/>
      <c r="W979" s="36"/>
      <c r="X979" s="36"/>
      <c r="Y979" s="36"/>
    </row>
    <row r="980" spans="20:25" x14ac:dyDescent="0.25">
      <c r="T980" s="36"/>
      <c r="U980" s="36"/>
      <c r="V980" s="36"/>
      <c r="W980" s="36"/>
      <c r="X980" s="36"/>
      <c r="Y980" s="36"/>
    </row>
    <row r="981" spans="20:25" x14ac:dyDescent="0.25">
      <c r="T981" s="36"/>
      <c r="U981" s="36"/>
      <c r="V981" s="36"/>
      <c r="W981" s="36"/>
      <c r="X981" s="36"/>
      <c r="Y981" s="36"/>
    </row>
    <row r="982" spans="20:25" x14ac:dyDescent="0.25">
      <c r="T982" s="36"/>
      <c r="U982" s="36"/>
      <c r="V982" s="36"/>
      <c r="W982" s="36"/>
      <c r="X982" s="36"/>
      <c r="Y982" s="36"/>
    </row>
    <row r="983" spans="20:25" x14ac:dyDescent="0.25">
      <c r="T983" s="36"/>
      <c r="U983" s="36"/>
      <c r="V983" s="36"/>
      <c r="W983" s="36"/>
      <c r="X983" s="36"/>
      <c r="Y983" s="36"/>
    </row>
    <row r="984" spans="20:25" x14ac:dyDescent="0.25">
      <c r="T984" s="36"/>
      <c r="U984" s="36"/>
      <c r="V984" s="36"/>
      <c r="W984" s="36"/>
      <c r="X984" s="36"/>
      <c r="Y984" s="36"/>
    </row>
    <row r="985" spans="20:25" x14ac:dyDescent="0.25">
      <c r="T985" s="36"/>
      <c r="U985" s="36"/>
      <c r="V985" s="36"/>
      <c r="W985" s="36"/>
      <c r="X985" s="36"/>
      <c r="Y985" s="36"/>
    </row>
    <row r="986" spans="20:25" x14ac:dyDescent="0.25">
      <c r="T986" s="36"/>
      <c r="U986" s="36"/>
      <c r="V986" s="36"/>
      <c r="W986" s="36"/>
      <c r="X986" s="36"/>
      <c r="Y986" s="36"/>
    </row>
    <row r="987" spans="20:25" x14ac:dyDescent="0.25">
      <c r="T987" s="36"/>
      <c r="U987" s="36"/>
      <c r="V987" s="36"/>
      <c r="W987" s="36"/>
      <c r="X987" s="36"/>
      <c r="Y987" s="36"/>
    </row>
    <row r="988" spans="20:25" x14ac:dyDescent="0.25">
      <c r="T988" s="36"/>
      <c r="U988" s="36"/>
      <c r="V988" s="36"/>
      <c r="W988" s="36"/>
      <c r="X988" s="36"/>
      <c r="Y988" s="36"/>
    </row>
    <row r="989" spans="20:25" x14ac:dyDescent="0.25">
      <c r="T989" s="36"/>
      <c r="U989" s="36"/>
      <c r="V989" s="36"/>
      <c r="W989" s="36"/>
      <c r="X989" s="36"/>
      <c r="Y989" s="36"/>
    </row>
    <row r="990" spans="20:25" x14ac:dyDescent="0.25">
      <c r="T990" s="36"/>
      <c r="U990" s="36"/>
      <c r="V990" s="36"/>
      <c r="W990" s="36"/>
      <c r="X990" s="36"/>
      <c r="Y990" s="36"/>
    </row>
    <row r="991" spans="20:25" x14ac:dyDescent="0.25">
      <c r="T991" s="36"/>
      <c r="U991" s="36"/>
      <c r="V991" s="36"/>
      <c r="W991" s="36"/>
      <c r="X991" s="36"/>
      <c r="Y991" s="36"/>
    </row>
    <row r="992" spans="20:25" x14ac:dyDescent="0.25">
      <c r="T992" s="36"/>
      <c r="U992" s="36"/>
      <c r="V992" s="36"/>
      <c r="W992" s="36"/>
      <c r="X992" s="36"/>
      <c r="Y992" s="36"/>
    </row>
    <row r="993" spans="20:25" x14ac:dyDescent="0.25">
      <c r="T993" s="36"/>
      <c r="U993" s="36"/>
      <c r="V993" s="36"/>
      <c r="W993" s="36"/>
      <c r="X993" s="36"/>
      <c r="Y993" s="36"/>
    </row>
    <row r="994" spans="20:25" x14ac:dyDescent="0.25">
      <c r="T994" s="36"/>
      <c r="U994" s="36"/>
      <c r="V994" s="36"/>
      <c r="W994" s="36"/>
      <c r="X994" s="36"/>
      <c r="Y994" s="36"/>
    </row>
    <row r="995" spans="20:25" x14ac:dyDescent="0.25">
      <c r="T995" s="36"/>
      <c r="U995" s="36"/>
      <c r="V995" s="36"/>
      <c r="W995" s="36"/>
      <c r="X995" s="36"/>
      <c r="Y995" s="36"/>
    </row>
    <row r="996" spans="20:25" x14ac:dyDescent="0.25">
      <c r="T996" s="36"/>
      <c r="U996" s="36"/>
      <c r="V996" s="36"/>
      <c r="W996" s="36"/>
      <c r="X996" s="36"/>
      <c r="Y996" s="36"/>
    </row>
    <row r="997" spans="20:25" x14ac:dyDescent="0.25">
      <c r="T997" s="36"/>
      <c r="U997" s="36"/>
      <c r="V997" s="36"/>
      <c r="W997" s="36"/>
      <c r="X997" s="36"/>
      <c r="Y997" s="36"/>
    </row>
    <row r="998" spans="20:25" x14ac:dyDescent="0.25">
      <c r="T998" s="36"/>
      <c r="U998" s="36"/>
      <c r="V998" s="36"/>
      <c r="W998" s="36"/>
      <c r="X998" s="36"/>
      <c r="Y998" s="36"/>
    </row>
    <row r="999" spans="20:25" x14ac:dyDescent="0.25">
      <c r="T999" s="36"/>
      <c r="U999" s="36"/>
      <c r="V999" s="36"/>
      <c r="W999" s="36"/>
      <c r="X999" s="36"/>
      <c r="Y999" s="36"/>
    </row>
    <row r="1000" spans="20:25" x14ac:dyDescent="0.25">
      <c r="T1000" s="36"/>
      <c r="U1000" s="36"/>
      <c r="V1000" s="36"/>
      <c r="W1000" s="36"/>
      <c r="X1000" s="36"/>
      <c r="Y1000" s="36"/>
    </row>
    <row r="1001" spans="20:25" x14ac:dyDescent="0.25">
      <c r="T1001" s="36"/>
      <c r="U1001" s="36"/>
      <c r="V1001" s="36"/>
      <c r="W1001" s="36"/>
      <c r="X1001" s="36"/>
      <c r="Y1001" s="36"/>
    </row>
    <row r="1002" spans="20:25" x14ac:dyDescent="0.25">
      <c r="T1002" s="36"/>
      <c r="U1002" s="36"/>
      <c r="V1002" s="36"/>
      <c r="W1002" s="36"/>
      <c r="X1002" s="36"/>
      <c r="Y1002" s="36"/>
    </row>
    <row r="1003" spans="20:25" x14ac:dyDescent="0.25">
      <c r="T1003" s="36"/>
      <c r="U1003" s="36"/>
      <c r="V1003" s="36"/>
      <c r="W1003" s="36"/>
      <c r="X1003" s="36"/>
      <c r="Y1003" s="36"/>
    </row>
    <row r="1004" spans="20:25" x14ac:dyDescent="0.25">
      <c r="T1004" s="36"/>
      <c r="U1004" s="36"/>
      <c r="V1004" s="36"/>
      <c r="W1004" s="36"/>
      <c r="X1004" s="36"/>
      <c r="Y1004" s="36"/>
    </row>
    <row r="1005" spans="20:25" x14ac:dyDescent="0.25">
      <c r="T1005" s="36"/>
      <c r="U1005" s="36"/>
      <c r="V1005" s="36"/>
      <c r="W1005" s="36"/>
      <c r="X1005" s="36"/>
      <c r="Y1005" s="36"/>
    </row>
    <row r="1006" spans="20:25" x14ac:dyDescent="0.25">
      <c r="T1006" s="36"/>
      <c r="U1006" s="36"/>
      <c r="V1006" s="36"/>
      <c r="W1006" s="36"/>
      <c r="X1006" s="36"/>
      <c r="Y1006" s="36"/>
    </row>
    <row r="1007" spans="20:25" x14ac:dyDescent="0.25">
      <c r="T1007" s="36"/>
      <c r="U1007" s="36"/>
      <c r="V1007" s="36"/>
      <c r="W1007" s="36"/>
      <c r="X1007" s="36"/>
      <c r="Y1007" s="36"/>
    </row>
    <row r="1008" spans="20:25" x14ac:dyDescent="0.25">
      <c r="T1008" s="36"/>
      <c r="U1008" s="36"/>
      <c r="V1008" s="36"/>
      <c r="W1008" s="36"/>
      <c r="X1008" s="36"/>
      <c r="Y1008" s="36"/>
    </row>
    <row r="1009" spans="20:25" x14ac:dyDescent="0.25">
      <c r="T1009" s="36"/>
      <c r="U1009" s="36"/>
      <c r="V1009" s="36"/>
      <c r="W1009" s="36"/>
      <c r="X1009" s="36"/>
      <c r="Y1009" s="36"/>
    </row>
    <row r="1010" spans="20:25" x14ac:dyDescent="0.25">
      <c r="T1010" s="36"/>
      <c r="U1010" s="36"/>
      <c r="V1010" s="36"/>
      <c r="W1010" s="36"/>
      <c r="X1010" s="36"/>
      <c r="Y1010" s="36"/>
    </row>
    <row r="1011" spans="20:25" x14ac:dyDescent="0.25">
      <c r="T1011" s="36"/>
      <c r="U1011" s="36"/>
      <c r="V1011" s="36"/>
      <c r="W1011" s="36"/>
      <c r="X1011" s="36"/>
      <c r="Y1011" s="36"/>
    </row>
    <row r="1012" spans="20:25" x14ac:dyDescent="0.25">
      <c r="T1012" s="36"/>
      <c r="U1012" s="36"/>
      <c r="V1012" s="36"/>
      <c r="W1012" s="36"/>
      <c r="X1012" s="36"/>
      <c r="Y1012" s="36"/>
    </row>
    <row r="1013" spans="20:25" x14ac:dyDescent="0.25">
      <c r="T1013" s="36"/>
      <c r="U1013" s="36"/>
      <c r="V1013" s="36"/>
      <c r="W1013" s="36"/>
      <c r="X1013" s="36"/>
      <c r="Y1013" s="36"/>
    </row>
    <row r="1014" spans="20:25" x14ac:dyDescent="0.25">
      <c r="T1014" s="36"/>
      <c r="U1014" s="36"/>
      <c r="V1014" s="36"/>
      <c r="W1014" s="36"/>
      <c r="X1014" s="36"/>
      <c r="Y1014" s="36"/>
    </row>
    <row r="1015" spans="20:25" x14ac:dyDescent="0.25">
      <c r="T1015" s="36"/>
      <c r="U1015" s="36"/>
      <c r="V1015" s="36"/>
      <c r="W1015" s="36"/>
      <c r="X1015" s="36"/>
      <c r="Y1015" s="36"/>
    </row>
    <row r="1016" spans="20:25" x14ac:dyDescent="0.25">
      <c r="T1016" s="36"/>
      <c r="U1016" s="36"/>
      <c r="V1016" s="36"/>
      <c r="W1016" s="36"/>
      <c r="X1016" s="36"/>
      <c r="Y1016" s="36"/>
    </row>
    <row r="1017" spans="20:25" x14ac:dyDescent="0.25">
      <c r="T1017" s="36"/>
      <c r="U1017" s="36"/>
      <c r="V1017" s="36"/>
      <c r="W1017" s="36"/>
      <c r="X1017" s="36"/>
      <c r="Y1017" s="36"/>
    </row>
    <row r="1018" spans="20:25" x14ac:dyDescent="0.25">
      <c r="T1018" s="36"/>
      <c r="U1018" s="36"/>
      <c r="V1018" s="36"/>
      <c r="W1018" s="36"/>
      <c r="X1018" s="36"/>
      <c r="Y1018" s="36"/>
    </row>
    <row r="1019" spans="20:25" x14ac:dyDescent="0.25">
      <c r="T1019" s="36"/>
      <c r="U1019" s="36"/>
      <c r="V1019" s="36"/>
      <c r="W1019" s="36"/>
      <c r="X1019" s="36"/>
      <c r="Y1019" s="36"/>
    </row>
    <row r="1020" spans="20:25" x14ac:dyDescent="0.25">
      <c r="T1020" s="36"/>
      <c r="U1020" s="36"/>
      <c r="V1020" s="36"/>
      <c r="W1020" s="36"/>
      <c r="X1020" s="36"/>
      <c r="Y1020" s="36"/>
    </row>
    <row r="1021" spans="20:25" x14ac:dyDescent="0.25">
      <c r="T1021" s="36"/>
      <c r="U1021" s="36"/>
      <c r="V1021" s="36"/>
      <c r="W1021" s="36"/>
      <c r="X1021" s="36"/>
      <c r="Y1021" s="36"/>
    </row>
    <row r="1022" spans="20:25" x14ac:dyDescent="0.25">
      <c r="T1022" s="36"/>
      <c r="U1022" s="36"/>
      <c r="V1022" s="36"/>
      <c r="W1022" s="36"/>
      <c r="X1022" s="36"/>
      <c r="Y1022" s="36"/>
    </row>
    <row r="1023" spans="20:25" x14ac:dyDescent="0.25">
      <c r="T1023" s="36"/>
      <c r="U1023" s="36"/>
      <c r="V1023" s="36"/>
      <c r="W1023" s="36"/>
      <c r="X1023" s="36"/>
      <c r="Y1023" s="36"/>
    </row>
    <row r="1024" spans="20:25" x14ac:dyDescent="0.25">
      <c r="T1024" s="36"/>
      <c r="U1024" s="36"/>
      <c r="V1024" s="36"/>
      <c r="W1024" s="36"/>
      <c r="X1024" s="36"/>
      <c r="Y1024" s="36"/>
    </row>
    <row r="1025" spans="20:25" x14ac:dyDescent="0.25">
      <c r="T1025" s="36"/>
      <c r="U1025" s="36"/>
      <c r="V1025" s="36"/>
      <c r="W1025" s="36"/>
      <c r="X1025" s="36"/>
      <c r="Y1025" s="36"/>
    </row>
    <row r="1026" spans="20:25" x14ac:dyDescent="0.25">
      <c r="T1026" s="36"/>
      <c r="U1026" s="36"/>
      <c r="V1026" s="36"/>
      <c r="W1026" s="36"/>
      <c r="X1026" s="36"/>
      <c r="Y1026" s="36"/>
    </row>
    <row r="1027" spans="20:25" x14ac:dyDescent="0.25">
      <c r="T1027" s="36"/>
      <c r="U1027" s="36"/>
      <c r="V1027" s="36"/>
      <c r="W1027" s="36"/>
      <c r="X1027" s="36"/>
      <c r="Y1027" s="36"/>
    </row>
    <row r="1028" spans="20:25" x14ac:dyDescent="0.25">
      <c r="T1028" s="36"/>
      <c r="U1028" s="36"/>
      <c r="V1028" s="36"/>
      <c r="W1028" s="36"/>
      <c r="X1028" s="36"/>
      <c r="Y1028" s="36"/>
    </row>
    <row r="1029" spans="20:25" x14ac:dyDescent="0.25">
      <c r="T1029" s="36"/>
      <c r="U1029" s="36"/>
      <c r="V1029" s="36"/>
      <c r="W1029" s="36"/>
      <c r="X1029" s="36"/>
      <c r="Y1029" s="36"/>
    </row>
    <row r="1030" spans="20:25" x14ac:dyDescent="0.25">
      <c r="T1030" s="36"/>
      <c r="U1030" s="36"/>
      <c r="V1030" s="36"/>
      <c r="W1030" s="36"/>
      <c r="X1030" s="36"/>
      <c r="Y1030" s="36"/>
    </row>
    <row r="1031" spans="20:25" x14ac:dyDescent="0.25">
      <c r="T1031" s="36"/>
      <c r="U1031" s="36"/>
      <c r="V1031" s="36"/>
      <c r="W1031" s="36"/>
      <c r="X1031" s="36"/>
      <c r="Y1031" s="36"/>
    </row>
    <row r="1032" spans="20:25" x14ac:dyDescent="0.25">
      <c r="T1032" s="36"/>
      <c r="U1032" s="36"/>
      <c r="V1032" s="36"/>
      <c r="W1032" s="36"/>
      <c r="X1032" s="36"/>
      <c r="Y1032" s="36"/>
    </row>
    <row r="1033" spans="20:25" x14ac:dyDescent="0.25">
      <c r="T1033" s="36"/>
      <c r="U1033" s="36"/>
      <c r="V1033" s="36"/>
      <c r="W1033" s="36"/>
      <c r="X1033" s="36"/>
      <c r="Y1033" s="36"/>
    </row>
    <row r="1034" spans="20:25" x14ac:dyDescent="0.25">
      <c r="T1034" s="36"/>
      <c r="U1034" s="36"/>
      <c r="V1034" s="36"/>
      <c r="W1034" s="36"/>
      <c r="X1034" s="36"/>
      <c r="Y1034" s="36"/>
    </row>
    <row r="1035" spans="20:25" x14ac:dyDescent="0.25">
      <c r="T1035" s="36"/>
      <c r="U1035" s="36"/>
      <c r="V1035" s="36"/>
      <c r="W1035" s="36"/>
      <c r="X1035" s="36"/>
      <c r="Y1035" s="36"/>
    </row>
    <row r="1036" spans="20:25" x14ac:dyDescent="0.25">
      <c r="T1036" s="36"/>
      <c r="U1036" s="36"/>
      <c r="V1036" s="36"/>
      <c r="W1036" s="36"/>
      <c r="X1036" s="36"/>
      <c r="Y1036" s="36"/>
    </row>
    <row r="1037" spans="20:25" x14ac:dyDescent="0.25">
      <c r="T1037" s="36"/>
      <c r="U1037" s="36"/>
      <c r="V1037" s="36"/>
      <c r="W1037" s="36"/>
      <c r="X1037" s="36"/>
      <c r="Y1037" s="36"/>
    </row>
    <row r="1038" spans="20:25" x14ac:dyDescent="0.25">
      <c r="T1038" s="36"/>
      <c r="U1038" s="36"/>
      <c r="V1038" s="36"/>
      <c r="W1038" s="36"/>
      <c r="X1038" s="36"/>
      <c r="Y1038" s="36"/>
    </row>
    <row r="1039" spans="20:25" x14ac:dyDescent="0.25">
      <c r="T1039" s="36"/>
      <c r="U1039" s="36"/>
      <c r="V1039" s="36"/>
      <c r="W1039" s="36"/>
      <c r="X1039" s="36"/>
      <c r="Y1039" s="36"/>
    </row>
    <row r="1040" spans="20:25" x14ac:dyDescent="0.25">
      <c r="T1040" s="36"/>
      <c r="U1040" s="36"/>
      <c r="V1040" s="36"/>
      <c r="W1040" s="36"/>
      <c r="X1040" s="36"/>
      <c r="Y1040" s="36"/>
    </row>
    <row r="1041" spans="20:25" x14ac:dyDescent="0.25">
      <c r="T1041" s="36"/>
      <c r="U1041" s="36"/>
      <c r="V1041" s="36"/>
      <c r="W1041" s="36"/>
      <c r="X1041" s="36"/>
      <c r="Y1041" s="36"/>
    </row>
    <row r="1042" spans="20:25" x14ac:dyDescent="0.25">
      <c r="T1042" s="36"/>
      <c r="U1042" s="36"/>
      <c r="V1042" s="36"/>
      <c r="W1042" s="36"/>
      <c r="X1042" s="36"/>
      <c r="Y1042" s="36"/>
    </row>
    <row r="1043" spans="20:25" x14ac:dyDescent="0.25">
      <c r="T1043" s="36"/>
      <c r="U1043" s="36"/>
      <c r="V1043" s="36"/>
      <c r="W1043" s="36"/>
      <c r="X1043" s="36"/>
      <c r="Y1043" s="36"/>
    </row>
    <row r="1044" spans="20:25" x14ac:dyDescent="0.25">
      <c r="T1044" s="36"/>
      <c r="U1044" s="36"/>
      <c r="V1044" s="36"/>
      <c r="W1044" s="36"/>
      <c r="X1044" s="36"/>
      <c r="Y1044" s="36"/>
    </row>
    <row r="1045" spans="20:25" x14ac:dyDescent="0.25">
      <c r="T1045" s="36"/>
      <c r="U1045" s="36"/>
      <c r="V1045" s="36"/>
      <c r="W1045" s="36"/>
      <c r="X1045" s="36"/>
      <c r="Y1045" s="36"/>
    </row>
    <row r="1046" spans="20:25" x14ac:dyDescent="0.25">
      <c r="T1046" s="36"/>
      <c r="U1046" s="36"/>
      <c r="V1046" s="36"/>
      <c r="W1046" s="36"/>
      <c r="X1046" s="36"/>
      <c r="Y1046" s="36"/>
    </row>
    <row r="1047" spans="20:25" x14ac:dyDescent="0.25">
      <c r="T1047" s="36"/>
      <c r="U1047" s="36"/>
      <c r="V1047" s="36"/>
      <c r="W1047" s="36"/>
      <c r="X1047" s="36"/>
      <c r="Y1047" s="36"/>
    </row>
    <row r="1048" spans="20:25" x14ac:dyDescent="0.25">
      <c r="T1048" s="36"/>
      <c r="U1048" s="36"/>
      <c r="V1048" s="36"/>
      <c r="W1048" s="36"/>
      <c r="X1048" s="36"/>
      <c r="Y1048" s="36"/>
    </row>
    <row r="1049" spans="20:25" x14ac:dyDescent="0.25">
      <c r="T1049" s="36"/>
      <c r="U1049" s="36"/>
      <c r="V1049" s="36"/>
      <c r="W1049" s="36"/>
      <c r="X1049" s="36"/>
      <c r="Y1049" s="36"/>
    </row>
    <row r="1050" spans="20:25" x14ac:dyDescent="0.25">
      <c r="T1050" s="36"/>
      <c r="U1050" s="36"/>
      <c r="V1050" s="36"/>
      <c r="W1050" s="36"/>
      <c r="X1050" s="36"/>
      <c r="Y1050" s="36"/>
    </row>
    <row r="1051" spans="20:25" x14ac:dyDescent="0.25">
      <c r="T1051" s="36"/>
      <c r="U1051" s="36"/>
      <c r="V1051" s="36"/>
      <c r="W1051" s="36"/>
      <c r="X1051" s="36"/>
      <c r="Y1051" s="36"/>
    </row>
    <row r="1052" spans="20:25" x14ac:dyDescent="0.25">
      <c r="T1052" s="36"/>
      <c r="U1052" s="36"/>
      <c r="V1052" s="36"/>
      <c r="W1052" s="36"/>
      <c r="X1052" s="36"/>
      <c r="Y1052" s="36"/>
    </row>
    <row r="1053" spans="20:25" x14ac:dyDescent="0.25">
      <c r="T1053" s="36"/>
      <c r="U1053" s="36"/>
      <c r="V1053" s="36"/>
      <c r="W1053" s="36"/>
      <c r="X1053" s="36"/>
      <c r="Y1053" s="36"/>
    </row>
    <row r="1054" spans="20:25" x14ac:dyDescent="0.25">
      <c r="T1054" s="36"/>
      <c r="U1054" s="36"/>
      <c r="V1054" s="36"/>
      <c r="W1054" s="36"/>
      <c r="X1054" s="36"/>
      <c r="Y1054" s="36"/>
    </row>
    <row r="1055" spans="20:25" x14ac:dyDescent="0.25">
      <c r="T1055" s="36"/>
      <c r="U1055" s="36"/>
      <c r="V1055" s="36"/>
      <c r="W1055" s="36"/>
      <c r="X1055" s="36"/>
      <c r="Y1055" s="36"/>
    </row>
    <row r="1056" spans="20:25" x14ac:dyDescent="0.25">
      <c r="T1056" s="36"/>
      <c r="U1056" s="36"/>
      <c r="V1056" s="36"/>
      <c r="W1056" s="36"/>
      <c r="X1056" s="36"/>
      <c r="Y1056" s="36"/>
    </row>
    <row r="1057" spans="20:25" x14ac:dyDescent="0.25">
      <c r="T1057" s="36"/>
      <c r="U1057" s="36"/>
      <c r="V1057" s="36"/>
      <c r="W1057" s="36"/>
      <c r="X1057" s="36"/>
      <c r="Y1057" s="36"/>
    </row>
    <row r="1058" spans="20:25" x14ac:dyDescent="0.25">
      <c r="T1058" s="36"/>
      <c r="U1058" s="36"/>
      <c r="V1058" s="36"/>
      <c r="W1058" s="36"/>
      <c r="X1058" s="36"/>
      <c r="Y1058" s="36"/>
    </row>
    <row r="1059" spans="20:25" x14ac:dyDescent="0.25">
      <c r="T1059" s="36"/>
      <c r="U1059" s="36"/>
      <c r="V1059" s="36"/>
      <c r="W1059" s="36"/>
      <c r="X1059" s="36"/>
      <c r="Y1059" s="36"/>
    </row>
    <row r="1060" spans="20:25" x14ac:dyDescent="0.25">
      <c r="T1060" s="36"/>
      <c r="U1060" s="36"/>
      <c r="V1060" s="36"/>
      <c r="W1060" s="36"/>
      <c r="X1060" s="36"/>
      <c r="Y1060" s="36"/>
    </row>
    <row r="1061" spans="20:25" x14ac:dyDescent="0.25">
      <c r="T1061" s="36"/>
      <c r="U1061" s="36"/>
      <c r="V1061" s="36"/>
      <c r="W1061" s="36"/>
      <c r="X1061" s="36"/>
      <c r="Y1061" s="36"/>
    </row>
    <row r="1062" spans="20:25" x14ac:dyDescent="0.25">
      <c r="T1062" s="36"/>
      <c r="U1062" s="36"/>
      <c r="V1062" s="36"/>
      <c r="W1062" s="36"/>
      <c r="X1062" s="36"/>
      <c r="Y1062" s="36"/>
    </row>
    <row r="1063" spans="20:25" x14ac:dyDescent="0.25">
      <c r="T1063" s="36"/>
      <c r="U1063" s="36"/>
      <c r="V1063" s="36"/>
      <c r="W1063" s="36"/>
      <c r="X1063" s="36"/>
      <c r="Y1063" s="36"/>
    </row>
    <row r="1064" spans="20:25" x14ac:dyDescent="0.25">
      <c r="T1064" s="36"/>
      <c r="U1064" s="36"/>
      <c r="V1064" s="36"/>
      <c r="W1064" s="36"/>
      <c r="X1064" s="36"/>
      <c r="Y1064" s="36"/>
    </row>
    <row r="1065" spans="20:25" x14ac:dyDescent="0.25">
      <c r="T1065" s="36"/>
      <c r="U1065" s="36"/>
      <c r="V1065" s="36"/>
      <c r="W1065" s="36"/>
      <c r="X1065" s="36"/>
      <c r="Y1065" s="36"/>
    </row>
    <row r="1066" spans="20:25" x14ac:dyDescent="0.25">
      <c r="T1066" s="36"/>
      <c r="U1066" s="36"/>
      <c r="V1066" s="36"/>
      <c r="W1066" s="36"/>
      <c r="X1066" s="36"/>
      <c r="Y1066" s="36"/>
    </row>
    <row r="1067" spans="20:25" x14ac:dyDescent="0.25">
      <c r="T1067" s="36"/>
      <c r="U1067" s="36"/>
      <c r="V1067" s="36"/>
      <c r="W1067" s="36"/>
      <c r="X1067" s="36"/>
      <c r="Y1067" s="36"/>
    </row>
    <row r="1068" spans="20:25" x14ac:dyDescent="0.25">
      <c r="T1068" s="36"/>
      <c r="U1068" s="36"/>
      <c r="V1068" s="36"/>
      <c r="W1068" s="36"/>
      <c r="X1068" s="36"/>
      <c r="Y1068" s="36"/>
    </row>
    <row r="1069" spans="20:25" x14ac:dyDescent="0.25">
      <c r="T1069" s="36"/>
      <c r="U1069" s="36"/>
      <c r="V1069" s="36"/>
      <c r="W1069" s="36"/>
      <c r="X1069" s="36"/>
      <c r="Y1069" s="36"/>
    </row>
    <row r="1070" spans="20:25" x14ac:dyDescent="0.25">
      <c r="T1070" s="36"/>
      <c r="U1070" s="36"/>
      <c r="V1070" s="36"/>
      <c r="W1070" s="36"/>
      <c r="X1070" s="36"/>
      <c r="Y1070" s="36"/>
    </row>
    <row r="1071" spans="20:25" x14ac:dyDescent="0.25">
      <c r="T1071" s="36"/>
      <c r="U1071" s="36"/>
      <c r="V1071" s="36"/>
      <c r="W1071" s="36"/>
      <c r="X1071" s="36"/>
      <c r="Y1071" s="36"/>
    </row>
    <row r="1072" spans="20:25" x14ac:dyDescent="0.25">
      <c r="T1072" s="36"/>
      <c r="U1072" s="36"/>
      <c r="V1072" s="36"/>
      <c r="W1072" s="36"/>
      <c r="X1072" s="36"/>
      <c r="Y1072" s="36"/>
    </row>
    <row r="1073" spans="20:25" x14ac:dyDescent="0.25">
      <c r="T1073" s="36"/>
      <c r="U1073" s="36"/>
      <c r="V1073" s="36"/>
      <c r="W1073" s="36"/>
      <c r="X1073" s="36"/>
      <c r="Y1073" s="36"/>
    </row>
    <row r="1074" spans="20:25" x14ac:dyDescent="0.25">
      <c r="T1074" s="36"/>
      <c r="U1074" s="36"/>
      <c r="V1074" s="36"/>
      <c r="W1074" s="36"/>
      <c r="X1074" s="36"/>
      <c r="Y1074" s="36"/>
    </row>
    <row r="1075" spans="20:25" x14ac:dyDescent="0.25">
      <c r="T1075" s="36"/>
      <c r="U1075" s="36"/>
      <c r="V1075" s="36"/>
      <c r="W1075" s="36"/>
      <c r="X1075" s="36"/>
      <c r="Y1075" s="36"/>
    </row>
    <row r="1076" spans="20:25" x14ac:dyDescent="0.25">
      <c r="T1076" s="36"/>
      <c r="U1076" s="36"/>
      <c r="V1076" s="36"/>
      <c r="W1076" s="36"/>
      <c r="X1076" s="36"/>
      <c r="Y1076" s="36"/>
    </row>
    <row r="1077" spans="20:25" x14ac:dyDescent="0.25">
      <c r="T1077" s="36"/>
      <c r="U1077" s="36"/>
      <c r="V1077" s="36"/>
      <c r="W1077" s="36"/>
      <c r="X1077" s="36"/>
      <c r="Y1077" s="36"/>
    </row>
    <row r="1078" spans="20:25" x14ac:dyDescent="0.25">
      <c r="T1078" s="36"/>
      <c r="U1078" s="36"/>
      <c r="V1078" s="36"/>
      <c r="W1078" s="36"/>
      <c r="X1078" s="36"/>
      <c r="Y1078" s="36"/>
    </row>
    <row r="1079" spans="20:25" x14ac:dyDescent="0.25">
      <c r="T1079" s="36"/>
      <c r="U1079" s="36"/>
      <c r="V1079" s="36"/>
      <c r="W1079" s="36"/>
      <c r="X1079" s="36"/>
      <c r="Y1079" s="36"/>
    </row>
    <row r="1080" spans="20:25" x14ac:dyDescent="0.25">
      <c r="T1080" s="36"/>
      <c r="U1080" s="36"/>
      <c r="V1080" s="36"/>
      <c r="W1080" s="36"/>
      <c r="X1080" s="36"/>
      <c r="Y1080" s="36"/>
    </row>
    <row r="1081" spans="20:25" x14ac:dyDescent="0.25">
      <c r="T1081" s="36"/>
      <c r="U1081" s="36"/>
      <c r="V1081" s="36"/>
      <c r="W1081" s="36"/>
      <c r="X1081" s="36"/>
      <c r="Y1081" s="36"/>
    </row>
    <row r="1082" spans="20:25" x14ac:dyDescent="0.25">
      <c r="T1082" s="36"/>
      <c r="U1082" s="36"/>
      <c r="V1082" s="36"/>
      <c r="W1082" s="36"/>
      <c r="X1082" s="36"/>
      <c r="Y1082" s="36"/>
    </row>
    <row r="1083" spans="20:25" x14ac:dyDescent="0.25">
      <c r="T1083" s="36"/>
      <c r="U1083" s="36"/>
      <c r="V1083" s="36"/>
      <c r="W1083" s="36"/>
      <c r="X1083" s="36"/>
      <c r="Y1083" s="36"/>
    </row>
    <row r="1084" spans="20:25" x14ac:dyDescent="0.25">
      <c r="T1084" s="36"/>
      <c r="U1084" s="36"/>
      <c r="V1084" s="36"/>
      <c r="W1084" s="36"/>
      <c r="X1084" s="36"/>
      <c r="Y1084" s="36"/>
    </row>
    <row r="1085" spans="20:25" x14ac:dyDescent="0.25">
      <c r="T1085" s="36"/>
      <c r="U1085" s="36"/>
      <c r="V1085" s="36"/>
      <c r="W1085" s="36"/>
      <c r="X1085" s="36"/>
      <c r="Y1085" s="36"/>
    </row>
    <row r="1086" spans="20:25" x14ac:dyDescent="0.25">
      <c r="T1086" s="36"/>
      <c r="U1086" s="36"/>
      <c r="V1086" s="36"/>
      <c r="W1086" s="36"/>
      <c r="X1086" s="36"/>
      <c r="Y1086" s="36"/>
    </row>
    <row r="1087" spans="20:25" x14ac:dyDescent="0.25">
      <c r="T1087" s="36"/>
      <c r="U1087" s="36"/>
      <c r="V1087" s="36"/>
      <c r="W1087" s="36"/>
      <c r="X1087" s="36"/>
      <c r="Y1087" s="36"/>
    </row>
    <row r="1088" spans="20:25" x14ac:dyDescent="0.25">
      <c r="T1088" s="36"/>
      <c r="U1088" s="36"/>
      <c r="V1088" s="36"/>
      <c r="W1088" s="36"/>
      <c r="X1088" s="36"/>
      <c r="Y1088" s="36"/>
    </row>
    <row r="1089" spans="20:25" x14ac:dyDescent="0.25">
      <c r="T1089" s="36"/>
      <c r="U1089" s="36"/>
      <c r="V1089" s="36"/>
      <c r="W1089" s="36"/>
      <c r="X1089" s="36"/>
      <c r="Y1089" s="36"/>
    </row>
    <row r="1090" spans="20:25" x14ac:dyDescent="0.25">
      <c r="T1090" s="36"/>
      <c r="U1090" s="36"/>
      <c r="V1090" s="36"/>
      <c r="W1090" s="36"/>
      <c r="X1090" s="36"/>
      <c r="Y1090" s="36"/>
    </row>
    <row r="1091" spans="20:25" x14ac:dyDescent="0.25">
      <c r="T1091" s="36"/>
      <c r="U1091" s="36"/>
      <c r="V1091" s="36"/>
      <c r="W1091" s="36"/>
      <c r="X1091" s="36"/>
      <c r="Y1091" s="36"/>
    </row>
    <row r="1092" spans="20:25" x14ac:dyDescent="0.25">
      <c r="T1092" s="36"/>
      <c r="U1092" s="36"/>
      <c r="V1092" s="36"/>
      <c r="W1092" s="36"/>
      <c r="X1092" s="36"/>
      <c r="Y1092" s="36"/>
    </row>
    <row r="1093" spans="20:25" x14ac:dyDescent="0.25">
      <c r="T1093" s="36"/>
      <c r="U1093" s="36"/>
      <c r="V1093" s="36"/>
      <c r="W1093" s="36"/>
      <c r="X1093" s="36"/>
      <c r="Y1093" s="36"/>
    </row>
    <row r="1094" spans="20:25" x14ac:dyDescent="0.25">
      <c r="T1094" s="36"/>
      <c r="U1094" s="36"/>
      <c r="V1094" s="36"/>
      <c r="W1094" s="36"/>
      <c r="X1094" s="36"/>
      <c r="Y1094" s="36"/>
    </row>
    <row r="1095" spans="20:25" x14ac:dyDescent="0.25">
      <c r="T1095" s="36"/>
      <c r="U1095" s="36"/>
      <c r="V1095" s="36"/>
      <c r="W1095" s="36"/>
      <c r="X1095" s="36"/>
      <c r="Y1095" s="36"/>
    </row>
    <row r="1096" spans="20:25" x14ac:dyDescent="0.25">
      <c r="T1096" s="36"/>
      <c r="U1096" s="36"/>
      <c r="V1096" s="36"/>
      <c r="W1096" s="36"/>
      <c r="X1096" s="36"/>
      <c r="Y1096" s="36"/>
    </row>
    <row r="1097" spans="20:25" x14ac:dyDescent="0.25">
      <c r="T1097" s="36"/>
      <c r="U1097" s="36"/>
      <c r="V1097" s="36"/>
      <c r="W1097" s="36"/>
      <c r="X1097" s="36"/>
      <c r="Y1097" s="36"/>
    </row>
    <row r="1098" spans="20:25" x14ac:dyDescent="0.25">
      <c r="T1098" s="36"/>
      <c r="U1098" s="36"/>
      <c r="V1098" s="36"/>
      <c r="W1098" s="36"/>
      <c r="X1098" s="36"/>
      <c r="Y1098" s="36"/>
    </row>
    <row r="1099" spans="20:25" x14ac:dyDescent="0.25">
      <c r="T1099" s="36"/>
      <c r="U1099" s="36"/>
      <c r="V1099" s="36"/>
      <c r="W1099" s="36"/>
      <c r="X1099" s="36"/>
      <c r="Y1099" s="36"/>
    </row>
    <row r="1100" spans="20:25" x14ac:dyDescent="0.25">
      <c r="T1100" s="36"/>
      <c r="U1100" s="36"/>
      <c r="V1100" s="36"/>
      <c r="W1100" s="36"/>
      <c r="X1100" s="36"/>
      <c r="Y1100" s="36"/>
    </row>
    <row r="1101" spans="20:25" x14ac:dyDescent="0.25">
      <c r="T1101" s="36"/>
      <c r="U1101" s="36"/>
      <c r="V1101" s="36"/>
      <c r="W1101" s="36"/>
      <c r="X1101" s="36"/>
      <c r="Y1101" s="36"/>
    </row>
    <row r="1102" spans="20:25" x14ac:dyDescent="0.25">
      <c r="T1102" s="36"/>
      <c r="U1102" s="36"/>
      <c r="V1102" s="36"/>
      <c r="W1102" s="36"/>
      <c r="X1102" s="36"/>
      <c r="Y1102" s="36"/>
    </row>
    <row r="1103" spans="20:25" x14ac:dyDescent="0.25">
      <c r="T1103" s="36"/>
      <c r="U1103" s="36"/>
      <c r="V1103" s="36"/>
      <c r="W1103" s="36"/>
      <c r="X1103" s="36"/>
      <c r="Y1103" s="36"/>
    </row>
    <row r="1104" spans="20:25" x14ac:dyDescent="0.25">
      <c r="T1104" s="36"/>
      <c r="U1104" s="36"/>
      <c r="V1104" s="36"/>
      <c r="W1104" s="36"/>
      <c r="X1104" s="36"/>
      <c r="Y1104" s="36"/>
    </row>
    <row r="1105" spans="20:25" x14ac:dyDescent="0.25">
      <c r="T1105" s="36"/>
      <c r="U1105" s="36"/>
      <c r="V1105" s="36"/>
      <c r="W1105" s="36"/>
      <c r="X1105" s="36"/>
      <c r="Y1105" s="36"/>
    </row>
    <row r="1106" spans="20:25" x14ac:dyDescent="0.25">
      <c r="T1106" s="36"/>
      <c r="U1106" s="36"/>
      <c r="V1106" s="36"/>
      <c r="W1106" s="36"/>
      <c r="X1106" s="36"/>
      <c r="Y1106" s="36"/>
    </row>
    <row r="1107" spans="20:25" x14ac:dyDescent="0.25">
      <c r="T1107" s="36"/>
      <c r="U1107" s="36"/>
      <c r="V1107" s="36"/>
      <c r="W1107" s="36"/>
      <c r="X1107" s="36"/>
      <c r="Y1107" s="36"/>
    </row>
    <row r="1108" spans="20:25" x14ac:dyDescent="0.25">
      <c r="T1108" s="36"/>
      <c r="U1108" s="36"/>
      <c r="V1108" s="36"/>
      <c r="W1108" s="36"/>
      <c r="X1108" s="36"/>
      <c r="Y1108" s="36"/>
    </row>
    <row r="1109" spans="20:25" x14ac:dyDescent="0.25">
      <c r="T1109" s="36"/>
      <c r="U1109" s="36"/>
      <c r="V1109" s="36"/>
      <c r="W1109" s="36"/>
      <c r="X1109" s="36"/>
      <c r="Y1109" s="36"/>
    </row>
    <row r="1110" spans="20:25" x14ac:dyDescent="0.25">
      <c r="T1110" s="36"/>
      <c r="U1110" s="36"/>
      <c r="V1110" s="36"/>
      <c r="W1110" s="36"/>
      <c r="X1110" s="36"/>
      <c r="Y1110" s="36"/>
    </row>
    <row r="1111" spans="20:25" x14ac:dyDescent="0.25">
      <c r="T1111" s="36"/>
      <c r="U1111" s="36"/>
      <c r="V1111" s="36"/>
      <c r="W1111" s="36"/>
      <c r="X1111" s="36"/>
      <c r="Y1111" s="36"/>
    </row>
    <row r="1112" spans="20:25" x14ac:dyDescent="0.25">
      <c r="T1112" s="36"/>
      <c r="U1112" s="36"/>
      <c r="V1112" s="36"/>
      <c r="W1112" s="36"/>
      <c r="X1112" s="36"/>
      <c r="Y1112" s="36"/>
    </row>
    <row r="1113" spans="20:25" x14ac:dyDescent="0.25">
      <c r="T1113" s="36"/>
      <c r="U1113" s="36"/>
      <c r="V1113" s="36"/>
      <c r="W1113" s="36"/>
      <c r="X1113" s="36"/>
      <c r="Y1113" s="36"/>
    </row>
    <row r="1114" spans="20:25" x14ac:dyDescent="0.25">
      <c r="T1114" s="36"/>
      <c r="U1114" s="36"/>
      <c r="V1114" s="36"/>
      <c r="W1114" s="36"/>
      <c r="X1114" s="36"/>
      <c r="Y1114" s="36"/>
    </row>
    <row r="1115" spans="20:25" x14ac:dyDescent="0.25">
      <c r="T1115" s="36"/>
      <c r="U1115" s="36"/>
      <c r="V1115" s="36"/>
      <c r="W1115" s="36"/>
      <c r="X1115" s="36"/>
      <c r="Y1115" s="36"/>
    </row>
    <row r="1116" spans="20:25" x14ac:dyDescent="0.25">
      <c r="T1116" s="36"/>
      <c r="U1116" s="36"/>
      <c r="V1116" s="36"/>
      <c r="W1116" s="36"/>
      <c r="X1116" s="36"/>
      <c r="Y1116" s="36"/>
    </row>
    <row r="1117" spans="20:25" x14ac:dyDescent="0.25">
      <c r="T1117" s="36"/>
      <c r="U1117" s="36"/>
      <c r="V1117" s="36"/>
      <c r="W1117" s="36"/>
      <c r="X1117" s="36"/>
      <c r="Y1117" s="36"/>
    </row>
    <row r="1118" spans="20:25" x14ac:dyDescent="0.25">
      <c r="T1118" s="36"/>
      <c r="U1118" s="36"/>
      <c r="V1118" s="36"/>
      <c r="W1118" s="36"/>
      <c r="X1118" s="36"/>
      <c r="Y1118" s="36"/>
    </row>
    <row r="1119" spans="20:25" x14ac:dyDescent="0.25">
      <c r="T1119" s="36"/>
      <c r="U1119" s="36"/>
      <c r="V1119" s="36"/>
      <c r="W1119" s="36"/>
      <c r="X1119" s="36"/>
      <c r="Y1119" s="36"/>
    </row>
    <row r="1120" spans="20:25" x14ac:dyDescent="0.25">
      <c r="T1120" s="36"/>
      <c r="U1120" s="36"/>
      <c r="V1120" s="36"/>
      <c r="W1120" s="36"/>
      <c r="X1120" s="36"/>
      <c r="Y1120" s="36"/>
    </row>
    <row r="1121" spans="20:25" x14ac:dyDescent="0.25">
      <c r="T1121" s="36"/>
      <c r="U1121" s="36"/>
      <c r="V1121" s="36"/>
      <c r="W1121" s="36"/>
      <c r="X1121" s="36"/>
      <c r="Y1121" s="36"/>
    </row>
    <row r="1122" spans="20:25" x14ac:dyDescent="0.25">
      <c r="T1122" s="36"/>
      <c r="U1122" s="36"/>
      <c r="V1122" s="36"/>
      <c r="W1122" s="36"/>
      <c r="X1122" s="36"/>
      <c r="Y1122" s="36"/>
    </row>
    <row r="1123" spans="20:25" x14ac:dyDescent="0.25">
      <c r="T1123" s="36"/>
      <c r="U1123" s="36"/>
      <c r="V1123" s="36"/>
      <c r="W1123" s="36"/>
      <c r="X1123" s="36"/>
      <c r="Y1123" s="36"/>
    </row>
    <row r="1124" spans="20:25" x14ac:dyDescent="0.25">
      <c r="T1124" s="36"/>
      <c r="U1124" s="36"/>
      <c r="V1124" s="36"/>
      <c r="W1124" s="36"/>
      <c r="X1124" s="36"/>
      <c r="Y1124" s="36"/>
    </row>
    <row r="1125" spans="20:25" x14ac:dyDescent="0.25">
      <c r="T1125" s="36"/>
      <c r="U1125" s="36"/>
      <c r="V1125" s="36"/>
      <c r="W1125" s="36"/>
      <c r="X1125" s="36"/>
      <c r="Y1125" s="36"/>
    </row>
    <row r="1126" spans="20:25" x14ac:dyDescent="0.25">
      <c r="T1126" s="36"/>
      <c r="U1126" s="36"/>
      <c r="V1126" s="36"/>
      <c r="W1126" s="36"/>
      <c r="X1126" s="36"/>
      <c r="Y1126" s="36"/>
    </row>
    <row r="1127" spans="20:25" x14ac:dyDescent="0.25">
      <c r="T1127" s="36"/>
      <c r="U1127" s="36"/>
      <c r="V1127" s="36"/>
      <c r="W1127" s="36"/>
      <c r="X1127" s="36"/>
      <c r="Y1127" s="36"/>
    </row>
    <row r="1128" spans="20:25" x14ac:dyDescent="0.25">
      <c r="T1128" s="36"/>
      <c r="U1128" s="36"/>
      <c r="V1128" s="36"/>
      <c r="W1128" s="36"/>
      <c r="X1128" s="36"/>
      <c r="Y1128" s="36"/>
    </row>
    <row r="1129" spans="20:25" x14ac:dyDescent="0.25">
      <c r="T1129" s="36"/>
      <c r="U1129" s="36"/>
      <c r="V1129" s="36"/>
      <c r="W1129" s="36"/>
      <c r="X1129" s="36"/>
      <c r="Y1129" s="36"/>
    </row>
    <row r="1130" spans="20:25" x14ac:dyDescent="0.25">
      <c r="T1130" s="36"/>
      <c r="U1130" s="36"/>
      <c r="V1130" s="36"/>
      <c r="W1130" s="36"/>
      <c r="X1130" s="36"/>
      <c r="Y1130" s="36"/>
    </row>
    <row r="1131" spans="20:25" x14ac:dyDescent="0.25">
      <c r="T1131" s="36"/>
      <c r="U1131" s="36"/>
      <c r="V1131" s="36"/>
      <c r="W1131" s="36"/>
      <c r="X1131" s="36"/>
      <c r="Y1131" s="36"/>
    </row>
    <row r="1132" spans="20:25" x14ac:dyDescent="0.25">
      <c r="T1132" s="36"/>
      <c r="U1132" s="36"/>
      <c r="V1132" s="36"/>
      <c r="W1132" s="36"/>
      <c r="X1132" s="36"/>
      <c r="Y1132" s="36"/>
    </row>
    <row r="1133" spans="20:25" x14ac:dyDescent="0.25">
      <c r="T1133" s="36"/>
      <c r="U1133" s="36"/>
      <c r="V1133" s="36"/>
      <c r="W1133" s="36"/>
      <c r="X1133" s="36"/>
      <c r="Y1133" s="36"/>
    </row>
    <row r="1134" spans="20:25" x14ac:dyDescent="0.25">
      <c r="T1134" s="36"/>
      <c r="U1134" s="36"/>
      <c r="V1134" s="36"/>
      <c r="W1134" s="36"/>
      <c r="X1134" s="36"/>
      <c r="Y1134" s="36"/>
    </row>
    <row r="1135" spans="20:25" x14ac:dyDescent="0.25">
      <c r="T1135" s="36"/>
      <c r="U1135" s="36"/>
      <c r="V1135" s="36"/>
      <c r="W1135" s="36"/>
      <c r="X1135" s="36"/>
      <c r="Y1135" s="36"/>
    </row>
    <row r="1136" spans="20:25" x14ac:dyDescent="0.25">
      <c r="T1136" s="36"/>
      <c r="U1136" s="36"/>
      <c r="V1136" s="36"/>
      <c r="W1136" s="36"/>
      <c r="X1136" s="36"/>
      <c r="Y1136" s="36"/>
    </row>
    <row r="1137" spans="20:25" x14ac:dyDescent="0.25">
      <c r="T1137" s="36"/>
      <c r="U1137" s="36"/>
      <c r="V1137" s="36"/>
      <c r="W1137" s="36"/>
      <c r="X1137" s="36"/>
      <c r="Y1137" s="36"/>
    </row>
    <row r="1138" spans="20:25" x14ac:dyDescent="0.25">
      <c r="T1138" s="36"/>
      <c r="U1138" s="36"/>
      <c r="V1138" s="36"/>
      <c r="W1138" s="36"/>
      <c r="X1138" s="36"/>
      <c r="Y1138" s="36"/>
    </row>
    <row r="1139" spans="20:25" x14ac:dyDescent="0.25">
      <c r="T1139" s="36"/>
      <c r="U1139" s="36"/>
      <c r="V1139" s="36"/>
      <c r="W1139" s="36"/>
      <c r="X1139" s="36"/>
      <c r="Y1139" s="36"/>
    </row>
    <row r="1140" spans="20:25" x14ac:dyDescent="0.25">
      <c r="T1140" s="36"/>
      <c r="U1140" s="36"/>
      <c r="V1140" s="36"/>
      <c r="W1140" s="36"/>
      <c r="X1140" s="36"/>
      <c r="Y1140" s="36"/>
    </row>
    <row r="1141" spans="20:25" x14ac:dyDescent="0.25">
      <c r="T1141" s="36"/>
      <c r="U1141" s="36"/>
      <c r="V1141" s="36"/>
      <c r="W1141" s="36"/>
      <c r="X1141" s="36"/>
      <c r="Y1141" s="36"/>
    </row>
    <row r="1142" spans="20:25" x14ac:dyDescent="0.25">
      <c r="T1142" s="36"/>
      <c r="U1142" s="36"/>
      <c r="V1142" s="36"/>
      <c r="W1142" s="36"/>
      <c r="X1142" s="36"/>
      <c r="Y1142" s="36"/>
    </row>
    <row r="1143" spans="20:25" x14ac:dyDescent="0.25">
      <c r="T1143" s="36"/>
      <c r="U1143" s="36"/>
      <c r="V1143" s="36"/>
      <c r="W1143" s="36"/>
      <c r="X1143" s="36"/>
      <c r="Y1143" s="36"/>
    </row>
    <row r="1144" spans="20:25" x14ac:dyDescent="0.25">
      <c r="T1144" s="36"/>
      <c r="U1144" s="36"/>
      <c r="V1144" s="36"/>
      <c r="W1144" s="36"/>
      <c r="X1144" s="36"/>
      <c r="Y1144" s="36"/>
    </row>
    <row r="1145" spans="20:25" x14ac:dyDescent="0.25">
      <c r="T1145" s="36"/>
      <c r="U1145" s="36"/>
      <c r="V1145" s="36"/>
      <c r="W1145" s="36"/>
      <c r="X1145" s="36"/>
      <c r="Y1145" s="36"/>
    </row>
    <row r="1146" spans="20:25" x14ac:dyDescent="0.25">
      <c r="T1146" s="36"/>
      <c r="U1146" s="36"/>
      <c r="V1146" s="36"/>
      <c r="W1146" s="36"/>
      <c r="X1146" s="36"/>
      <c r="Y1146" s="36"/>
    </row>
    <row r="1147" spans="20:25" x14ac:dyDescent="0.25">
      <c r="T1147" s="36"/>
      <c r="U1147" s="36"/>
      <c r="V1147" s="36"/>
      <c r="W1147" s="36"/>
      <c r="X1147" s="36"/>
      <c r="Y1147" s="36"/>
    </row>
    <row r="1148" spans="20:25" x14ac:dyDescent="0.25">
      <c r="T1148" s="36"/>
      <c r="U1148" s="36"/>
      <c r="V1148" s="36"/>
      <c r="W1148" s="36"/>
      <c r="X1148" s="36"/>
      <c r="Y1148" s="36"/>
    </row>
    <row r="1149" spans="20:25" x14ac:dyDescent="0.25">
      <c r="T1149" s="36"/>
      <c r="U1149" s="36"/>
      <c r="V1149" s="36"/>
      <c r="W1149" s="36"/>
      <c r="X1149" s="36"/>
      <c r="Y1149" s="36"/>
    </row>
    <row r="1150" spans="20:25" x14ac:dyDescent="0.25">
      <c r="T1150" s="36"/>
      <c r="U1150" s="36"/>
      <c r="V1150" s="36"/>
      <c r="W1150" s="36"/>
      <c r="X1150" s="36"/>
      <c r="Y1150" s="36"/>
    </row>
    <row r="1151" spans="20:25" x14ac:dyDescent="0.25">
      <c r="T1151" s="36"/>
      <c r="U1151" s="36"/>
      <c r="V1151" s="36"/>
      <c r="W1151" s="36"/>
      <c r="X1151" s="36"/>
      <c r="Y1151" s="36"/>
    </row>
    <row r="1152" spans="20:25" x14ac:dyDescent="0.25">
      <c r="T1152" s="36"/>
      <c r="U1152" s="36"/>
      <c r="V1152" s="36"/>
      <c r="W1152" s="36"/>
      <c r="X1152" s="36"/>
      <c r="Y1152" s="36"/>
    </row>
    <row r="1153" spans="20:25" x14ac:dyDescent="0.25">
      <c r="T1153" s="36"/>
      <c r="U1153" s="36"/>
      <c r="V1153" s="36"/>
      <c r="W1153" s="36"/>
      <c r="X1153" s="36"/>
      <c r="Y1153" s="36"/>
    </row>
    <row r="1154" spans="20:25" x14ac:dyDescent="0.25">
      <c r="T1154" s="36"/>
      <c r="U1154" s="36"/>
      <c r="V1154" s="36"/>
      <c r="W1154" s="36"/>
      <c r="X1154" s="36"/>
      <c r="Y1154" s="36"/>
    </row>
    <row r="1155" spans="20:25" x14ac:dyDescent="0.25">
      <c r="T1155" s="36"/>
      <c r="U1155" s="36"/>
      <c r="V1155" s="36"/>
      <c r="W1155" s="36"/>
      <c r="X1155" s="36"/>
      <c r="Y1155" s="36"/>
    </row>
    <row r="1156" spans="20:25" x14ac:dyDescent="0.25">
      <c r="T1156" s="36"/>
      <c r="U1156" s="36"/>
      <c r="V1156" s="36"/>
      <c r="W1156" s="36"/>
      <c r="X1156" s="36"/>
      <c r="Y1156" s="36"/>
    </row>
    <row r="1157" spans="20:25" x14ac:dyDescent="0.25">
      <c r="T1157" s="36"/>
      <c r="U1157" s="36"/>
      <c r="V1157" s="36"/>
      <c r="W1157" s="36"/>
      <c r="X1157" s="36"/>
      <c r="Y1157" s="36"/>
    </row>
    <row r="1158" spans="20:25" x14ac:dyDescent="0.25">
      <c r="T1158" s="36"/>
      <c r="U1158" s="36"/>
      <c r="V1158" s="36"/>
      <c r="W1158" s="36"/>
      <c r="X1158" s="36"/>
      <c r="Y1158" s="36"/>
    </row>
    <row r="1159" spans="20:25" x14ac:dyDescent="0.25">
      <c r="T1159" s="36"/>
      <c r="U1159" s="36"/>
      <c r="V1159" s="36"/>
      <c r="W1159" s="36"/>
      <c r="X1159" s="36"/>
      <c r="Y1159" s="36"/>
    </row>
    <row r="1160" spans="20:25" x14ac:dyDescent="0.25">
      <c r="T1160" s="36"/>
      <c r="U1160" s="36"/>
      <c r="V1160" s="36"/>
      <c r="W1160" s="36"/>
      <c r="X1160" s="36"/>
      <c r="Y1160" s="36"/>
    </row>
    <row r="1161" spans="20:25" x14ac:dyDescent="0.25">
      <c r="T1161" s="36"/>
      <c r="U1161" s="36"/>
      <c r="V1161" s="36"/>
      <c r="W1161" s="36"/>
      <c r="X1161" s="36"/>
      <c r="Y1161" s="36"/>
    </row>
    <row r="1162" spans="20:25" x14ac:dyDescent="0.25">
      <c r="T1162" s="36"/>
      <c r="U1162" s="36"/>
      <c r="V1162" s="36"/>
      <c r="W1162" s="36"/>
      <c r="X1162" s="36"/>
      <c r="Y1162" s="36"/>
    </row>
    <row r="1163" spans="20:25" x14ac:dyDescent="0.25">
      <c r="T1163" s="36"/>
      <c r="U1163" s="36"/>
      <c r="V1163" s="36"/>
      <c r="W1163" s="36"/>
      <c r="X1163" s="36"/>
      <c r="Y1163" s="36"/>
    </row>
    <row r="1164" spans="20:25" x14ac:dyDescent="0.25">
      <c r="T1164" s="36"/>
      <c r="U1164" s="36"/>
      <c r="V1164" s="36"/>
      <c r="W1164" s="36"/>
      <c r="X1164" s="36"/>
      <c r="Y1164" s="36"/>
    </row>
    <row r="1165" spans="20:25" x14ac:dyDescent="0.25">
      <c r="T1165" s="36"/>
      <c r="U1165" s="36"/>
      <c r="V1165" s="36"/>
      <c r="W1165" s="36"/>
      <c r="X1165" s="36"/>
      <c r="Y1165" s="36"/>
    </row>
    <row r="1166" spans="20:25" x14ac:dyDescent="0.25">
      <c r="T1166" s="36"/>
      <c r="U1166" s="36"/>
      <c r="V1166" s="36"/>
      <c r="W1166" s="36"/>
      <c r="X1166" s="36"/>
      <c r="Y1166" s="36"/>
    </row>
    <row r="1167" spans="20:25" x14ac:dyDescent="0.25">
      <c r="T1167" s="36"/>
      <c r="U1167" s="36"/>
      <c r="V1167" s="36"/>
      <c r="W1167" s="36"/>
      <c r="X1167" s="36"/>
      <c r="Y1167" s="36"/>
    </row>
    <row r="1168" spans="20:25" x14ac:dyDescent="0.25">
      <c r="T1168" s="36"/>
      <c r="U1168" s="36"/>
      <c r="V1168" s="36"/>
      <c r="W1168" s="36"/>
      <c r="X1168" s="36"/>
      <c r="Y1168" s="36"/>
    </row>
    <row r="1169" spans="20:25" x14ac:dyDescent="0.25">
      <c r="T1169" s="36"/>
      <c r="U1169" s="36"/>
      <c r="V1169" s="36"/>
      <c r="W1169" s="36"/>
      <c r="X1169" s="36"/>
      <c r="Y1169" s="36"/>
    </row>
    <row r="1170" spans="20:25" x14ac:dyDescent="0.25">
      <c r="T1170" s="36"/>
      <c r="U1170" s="36"/>
      <c r="V1170" s="36"/>
      <c r="W1170" s="36"/>
      <c r="X1170" s="36"/>
      <c r="Y1170" s="36"/>
    </row>
    <row r="1171" spans="20:25" x14ac:dyDescent="0.25">
      <c r="T1171" s="36"/>
      <c r="U1171" s="36"/>
      <c r="V1171" s="36"/>
      <c r="W1171" s="36"/>
      <c r="X1171" s="36"/>
      <c r="Y1171" s="36"/>
    </row>
    <row r="1172" spans="20:25" x14ac:dyDescent="0.25">
      <c r="T1172" s="36"/>
      <c r="U1172" s="36"/>
      <c r="V1172" s="36"/>
      <c r="W1172" s="36"/>
      <c r="X1172" s="36"/>
      <c r="Y1172" s="36"/>
    </row>
    <row r="1173" spans="20:25" x14ac:dyDescent="0.25">
      <c r="T1173" s="36"/>
      <c r="U1173" s="36"/>
      <c r="V1173" s="36"/>
      <c r="W1173" s="36"/>
      <c r="X1173" s="36"/>
      <c r="Y1173" s="36"/>
    </row>
    <row r="1174" spans="20:25" x14ac:dyDescent="0.25">
      <c r="T1174" s="36"/>
      <c r="U1174" s="36"/>
      <c r="V1174" s="36"/>
      <c r="W1174" s="36"/>
      <c r="X1174" s="36"/>
      <c r="Y1174" s="36"/>
    </row>
    <row r="1175" spans="20:25" x14ac:dyDescent="0.25">
      <c r="T1175" s="36"/>
      <c r="U1175" s="36"/>
      <c r="V1175" s="36"/>
      <c r="W1175" s="36"/>
      <c r="X1175" s="36"/>
      <c r="Y1175" s="36"/>
    </row>
    <row r="1176" spans="20:25" x14ac:dyDescent="0.25">
      <c r="T1176" s="36"/>
      <c r="U1176" s="36"/>
      <c r="V1176" s="36"/>
      <c r="W1176" s="36"/>
      <c r="X1176" s="36"/>
      <c r="Y1176" s="36"/>
    </row>
    <row r="1177" spans="20:25" x14ac:dyDescent="0.25">
      <c r="T1177" s="36"/>
      <c r="U1177" s="36"/>
      <c r="V1177" s="36"/>
      <c r="W1177" s="36"/>
      <c r="X1177" s="36"/>
      <c r="Y1177" s="36"/>
    </row>
    <row r="1178" spans="20:25" x14ac:dyDescent="0.25">
      <c r="T1178" s="36"/>
      <c r="U1178" s="36"/>
      <c r="V1178" s="36"/>
      <c r="W1178" s="36"/>
      <c r="X1178" s="36"/>
      <c r="Y1178" s="36"/>
    </row>
    <row r="1179" spans="20:25" x14ac:dyDescent="0.25">
      <c r="T1179" s="36"/>
      <c r="U1179" s="36"/>
      <c r="V1179" s="36"/>
      <c r="W1179" s="36"/>
      <c r="X1179" s="36"/>
      <c r="Y1179" s="36"/>
    </row>
    <row r="1180" spans="20:25" x14ac:dyDescent="0.25">
      <c r="T1180" s="36"/>
      <c r="U1180" s="36"/>
      <c r="V1180" s="36"/>
      <c r="W1180" s="36"/>
      <c r="X1180" s="36"/>
      <c r="Y1180" s="36"/>
    </row>
    <row r="1181" spans="20:25" x14ac:dyDescent="0.25">
      <c r="T1181" s="36"/>
      <c r="U1181" s="36"/>
      <c r="V1181" s="36"/>
      <c r="W1181" s="36"/>
      <c r="X1181" s="36"/>
      <c r="Y1181" s="36"/>
    </row>
    <row r="1182" spans="20:25" x14ac:dyDescent="0.25">
      <c r="T1182" s="36"/>
      <c r="U1182" s="36"/>
      <c r="V1182" s="36"/>
      <c r="W1182" s="36"/>
      <c r="X1182" s="36"/>
      <c r="Y1182" s="36"/>
    </row>
    <row r="1183" spans="20:25" x14ac:dyDescent="0.25">
      <c r="T1183" s="36"/>
      <c r="U1183" s="36"/>
      <c r="V1183" s="36"/>
      <c r="W1183" s="36"/>
      <c r="X1183" s="36"/>
      <c r="Y1183" s="36"/>
    </row>
    <row r="1184" spans="20:25" x14ac:dyDescent="0.25">
      <c r="T1184" s="36"/>
      <c r="U1184" s="36"/>
      <c r="V1184" s="36"/>
      <c r="W1184" s="36"/>
      <c r="X1184" s="36"/>
      <c r="Y1184" s="36"/>
    </row>
    <row r="1185" spans="20:25" x14ac:dyDescent="0.25">
      <c r="T1185" s="36"/>
      <c r="U1185" s="36"/>
      <c r="V1185" s="36"/>
      <c r="W1185" s="36"/>
      <c r="X1185" s="36"/>
      <c r="Y1185" s="36"/>
    </row>
    <row r="1186" spans="20:25" x14ac:dyDescent="0.25">
      <c r="T1186" s="36"/>
      <c r="U1186" s="36"/>
      <c r="V1186" s="36"/>
      <c r="W1186" s="36"/>
      <c r="X1186" s="36"/>
      <c r="Y1186" s="36"/>
    </row>
    <row r="1187" spans="20:25" x14ac:dyDescent="0.25">
      <c r="T1187" s="36"/>
      <c r="U1187" s="36"/>
      <c r="V1187" s="36"/>
      <c r="W1187" s="36"/>
      <c r="X1187" s="36"/>
      <c r="Y1187" s="36"/>
    </row>
    <row r="1188" spans="20:25" x14ac:dyDescent="0.25">
      <c r="T1188" s="36"/>
      <c r="U1188" s="36"/>
      <c r="V1188" s="36"/>
      <c r="W1188" s="36"/>
      <c r="X1188" s="36"/>
      <c r="Y1188" s="36"/>
    </row>
    <row r="1189" spans="20:25" x14ac:dyDescent="0.25">
      <c r="T1189" s="36"/>
      <c r="U1189" s="36"/>
      <c r="V1189" s="36"/>
      <c r="W1189" s="36"/>
      <c r="X1189" s="36"/>
      <c r="Y1189" s="36"/>
    </row>
    <row r="1190" spans="20:25" x14ac:dyDescent="0.25">
      <c r="T1190" s="36"/>
      <c r="U1190" s="36"/>
      <c r="V1190" s="36"/>
      <c r="W1190" s="36"/>
      <c r="X1190" s="36"/>
      <c r="Y1190" s="36"/>
    </row>
    <row r="1191" spans="20:25" x14ac:dyDescent="0.25">
      <c r="T1191" s="36"/>
      <c r="U1191" s="36"/>
      <c r="V1191" s="36"/>
      <c r="W1191" s="36"/>
      <c r="X1191" s="36"/>
      <c r="Y1191" s="36"/>
    </row>
    <row r="1192" spans="20:25" x14ac:dyDescent="0.25">
      <c r="T1192" s="36"/>
      <c r="U1192" s="36"/>
      <c r="V1192" s="36"/>
      <c r="W1192" s="36"/>
      <c r="X1192" s="36"/>
      <c r="Y1192" s="36"/>
    </row>
    <row r="1193" spans="20:25" x14ac:dyDescent="0.25">
      <c r="T1193" s="36"/>
      <c r="U1193" s="36"/>
      <c r="V1193" s="36"/>
      <c r="W1193" s="36"/>
      <c r="X1193" s="36"/>
      <c r="Y1193" s="36"/>
    </row>
    <row r="1194" spans="20:25" x14ac:dyDescent="0.25">
      <c r="T1194" s="36"/>
      <c r="U1194" s="36"/>
      <c r="V1194" s="36"/>
      <c r="W1194" s="36"/>
      <c r="X1194" s="36"/>
      <c r="Y1194" s="36"/>
    </row>
    <row r="1195" spans="20:25" x14ac:dyDescent="0.25">
      <c r="T1195" s="36"/>
      <c r="U1195" s="36"/>
      <c r="V1195" s="36"/>
      <c r="W1195" s="36"/>
      <c r="X1195" s="36"/>
      <c r="Y1195" s="36"/>
    </row>
    <row r="1196" spans="20:25" x14ac:dyDescent="0.25">
      <c r="T1196" s="36"/>
      <c r="U1196" s="36"/>
      <c r="V1196" s="36"/>
      <c r="W1196" s="36"/>
      <c r="X1196" s="36"/>
      <c r="Y1196" s="36"/>
    </row>
    <row r="1197" spans="20:25" x14ac:dyDescent="0.25">
      <c r="T1197" s="36"/>
      <c r="U1197" s="36"/>
      <c r="V1197" s="36"/>
      <c r="W1197" s="36"/>
      <c r="X1197" s="36"/>
      <c r="Y1197" s="36"/>
    </row>
    <row r="1198" spans="20:25" x14ac:dyDescent="0.25">
      <c r="T1198" s="36"/>
      <c r="U1198" s="36"/>
      <c r="V1198" s="36"/>
      <c r="W1198" s="36"/>
      <c r="X1198" s="36"/>
      <c r="Y1198" s="36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Nymex</vt:lpstr>
      <vt:lpstr>HSC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H. Patel</dc:creator>
  <cp:lastModifiedBy>Havlíček Jan</cp:lastModifiedBy>
  <dcterms:created xsi:type="dcterms:W3CDTF">2000-12-04T19:53:41Z</dcterms:created>
  <dcterms:modified xsi:type="dcterms:W3CDTF">2023-09-10T11:06:33Z</dcterms:modified>
</cp:coreProperties>
</file>