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4220" windowHeight="8328" tabRatio="681" firstSheet="2" activeTab="9"/>
  </bookViews>
  <sheets>
    <sheet name="JAN-2000" sheetId="10" r:id="rId1"/>
    <sheet name="FEB-2000" sheetId="9" r:id="rId2"/>
    <sheet name="MAR-2000" sheetId="12" r:id="rId3"/>
    <sheet name="APR-2000" sheetId="29" r:id="rId4"/>
    <sheet name="MAY-2000" sheetId="30" r:id="rId5"/>
    <sheet name="JUN-2000" sheetId="31" r:id="rId6"/>
    <sheet name="JUL-2000" sheetId="32" r:id="rId7"/>
    <sheet name="AUG-2000" sheetId="33" r:id="rId8"/>
    <sheet name="SEP-2000" sheetId="34" r:id="rId9"/>
    <sheet name="Oct-2000" sheetId="35" r:id="rId10"/>
  </sheets>
  <externalReferences>
    <externalReference r:id="rId11"/>
    <externalReference r:id="rId12"/>
  </externalReferences>
  <definedNames>
    <definedName name="_xlnm._FilterDatabase" localSheetId="5" hidden="1">'JUN-2000'!$2:$51</definedName>
    <definedName name="CorMove">[1]Correllations!$I$4:$J$229</definedName>
    <definedName name="Correllate">[1]Correllations!$B$3:$G$229</definedName>
    <definedName name="GDCorMove">'JUN-2000'!$BH$6:$BI$307</definedName>
    <definedName name="GDcorr">'JUN-2000'!$BE$4:$BF$307</definedName>
    <definedName name="GDmove_down">'[2]GD Curves'!$G$16:$H$272</definedName>
    <definedName name="GDPRICES">'[2]GD Curves'!$C$13:$D$168</definedName>
    <definedName name="move_down">[1]Curves!$AH$14:$AI$374</definedName>
    <definedName name="NGPrices">[1]Curves!$D$14:$G$318</definedName>
    <definedName name="Prices">[1]Curves!$H$10:$V$241</definedName>
    <definedName name="Vols">[1]Curves!$W$10:$AG$374</definedName>
  </definedNames>
  <calcPr calcId="0" calcMode="manual" fullCalcOnLoad="1"/>
</workbook>
</file>

<file path=xl/calcChain.xml><?xml version="1.0" encoding="utf-8"?>
<calcChain xmlns="http://schemas.openxmlformats.org/spreadsheetml/2006/main">
  <c r="K3" i="29" l="1"/>
  <c r="L3" i="29"/>
  <c r="M3" i="29"/>
  <c r="N3" i="29"/>
  <c r="O3" i="29"/>
  <c r="P3" i="29"/>
  <c r="K4" i="29"/>
  <c r="L4" i="29"/>
  <c r="M4" i="29"/>
  <c r="N4" i="29"/>
  <c r="O4" i="29"/>
  <c r="P4" i="29"/>
  <c r="K5" i="29"/>
  <c r="L5" i="29"/>
  <c r="M5" i="29"/>
  <c r="N5" i="29"/>
  <c r="O5" i="29"/>
  <c r="P5" i="29"/>
  <c r="K6" i="29"/>
  <c r="L6" i="29"/>
  <c r="M6" i="29"/>
  <c r="N6" i="29"/>
  <c r="O6" i="29"/>
  <c r="P6" i="29"/>
  <c r="K7" i="29"/>
  <c r="L7" i="29"/>
  <c r="M7" i="29"/>
  <c r="N7" i="29"/>
  <c r="O7" i="29"/>
  <c r="P7" i="29"/>
  <c r="K8" i="29"/>
  <c r="L8" i="29"/>
  <c r="M8" i="29"/>
  <c r="N8" i="29"/>
  <c r="O8" i="29"/>
  <c r="P8" i="29"/>
  <c r="K9" i="29"/>
  <c r="L9" i="29"/>
  <c r="M9" i="29"/>
  <c r="N9" i="29"/>
  <c r="O9" i="29"/>
  <c r="P9" i="29"/>
  <c r="K10" i="29"/>
  <c r="L10" i="29"/>
  <c r="M10" i="29"/>
  <c r="N10" i="29"/>
  <c r="O10" i="29"/>
  <c r="P10" i="29"/>
  <c r="K11" i="29"/>
  <c r="L11" i="29"/>
  <c r="M11" i="29"/>
  <c r="N11" i="29"/>
  <c r="O11" i="29"/>
  <c r="P11" i="29"/>
  <c r="K12" i="29"/>
  <c r="L12" i="29"/>
  <c r="M12" i="29"/>
  <c r="N12" i="29"/>
  <c r="O12" i="29"/>
  <c r="P12" i="29"/>
  <c r="K13" i="29"/>
  <c r="L13" i="29"/>
  <c r="M13" i="29"/>
  <c r="N13" i="29"/>
  <c r="O13" i="29"/>
  <c r="P13" i="29"/>
  <c r="K14" i="29"/>
  <c r="L14" i="29"/>
  <c r="M14" i="29"/>
  <c r="N14" i="29"/>
  <c r="O14" i="29"/>
  <c r="P14" i="29"/>
  <c r="K15" i="29"/>
  <c r="L15" i="29"/>
  <c r="M15" i="29"/>
  <c r="N15" i="29"/>
  <c r="O15" i="29"/>
  <c r="P15" i="29"/>
  <c r="K16" i="29"/>
  <c r="L16" i="29"/>
  <c r="M16" i="29"/>
  <c r="N16" i="29"/>
  <c r="O16" i="29"/>
  <c r="P16" i="29"/>
  <c r="K17" i="29"/>
  <c r="L17" i="29"/>
  <c r="M17" i="29"/>
  <c r="N17" i="29"/>
  <c r="O17" i="29"/>
  <c r="P17" i="29"/>
  <c r="K18" i="29"/>
  <c r="L18" i="29"/>
  <c r="M18" i="29"/>
  <c r="N18" i="29"/>
  <c r="O18" i="29"/>
  <c r="P18" i="29"/>
  <c r="K19" i="29"/>
  <c r="L19" i="29"/>
  <c r="M19" i="29"/>
  <c r="N19" i="29"/>
  <c r="O19" i="29"/>
  <c r="P19" i="29"/>
  <c r="K20" i="29"/>
  <c r="L20" i="29"/>
  <c r="M20" i="29"/>
  <c r="N20" i="29"/>
  <c r="O20" i="29"/>
  <c r="P20" i="29"/>
  <c r="K21" i="29"/>
  <c r="L21" i="29"/>
  <c r="M21" i="29"/>
  <c r="N21" i="29"/>
  <c r="O21" i="29"/>
  <c r="P21" i="29"/>
  <c r="K22" i="29"/>
  <c r="L22" i="29"/>
  <c r="M22" i="29"/>
  <c r="N22" i="29"/>
  <c r="O22" i="29"/>
  <c r="P22" i="29"/>
  <c r="K23" i="29"/>
  <c r="L23" i="29"/>
  <c r="M23" i="29"/>
  <c r="N23" i="29"/>
  <c r="O23" i="29"/>
  <c r="P23" i="29"/>
  <c r="K24" i="29"/>
  <c r="L24" i="29"/>
  <c r="M24" i="29"/>
  <c r="N24" i="29"/>
  <c r="O24" i="29"/>
  <c r="P24" i="29"/>
  <c r="K25" i="29"/>
  <c r="L25" i="29"/>
  <c r="M25" i="29"/>
  <c r="N25" i="29"/>
  <c r="O25" i="29"/>
  <c r="P25" i="29"/>
  <c r="K26" i="29"/>
  <c r="L26" i="29"/>
  <c r="M26" i="29"/>
  <c r="N26" i="29"/>
  <c r="O26" i="29"/>
  <c r="P26" i="29"/>
  <c r="K27" i="29"/>
  <c r="L27" i="29"/>
  <c r="M27" i="29"/>
  <c r="N27" i="29"/>
  <c r="O27" i="29"/>
  <c r="P27" i="29"/>
  <c r="K28" i="29"/>
  <c r="L28" i="29"/>
  <c r="M28" i="29"/>
  <c r="N28" i="29"/>
  <c r="O28" i="29"/>
  <c r="P28" i="29"/>
  <c r="K29" i="29"/>
  <c r="L29" i="29"/>
  <c r="M29" i="29"/>
  <c r="N29" i="29"/>
  <c r="O29" i="29"/>
  <c r="P29" i="29"/>
  <c r="K30" i="29"/>
  <c r="L30" i="29"/>
  <c r="M30" i="29"/>
  <c r="N30" i="29"/>
  <c r="O30" i="29"/>
  <c r="P30" i="29"/>
  <c r="K31" i="29"/>
  <c r="L31" i="29"/>
  <c r="M31" i="29"/>
  <c r="N31" i="29"/>
  <c r="O31" i="29"/>
  <c r="P31" i="29"/>
  <c r="K32" i="29"/>
  <c r="L32" i="29"/>
  <c r="M32" i="29"/>
  <c r="N32" i="29"/>
  <c r="O32" i="29"/>
  <c r="P32" i="29"/>
  <c r="K33" i="29"/>
  <c r="L33" i="29"/>
  <c r="M33" i="29"/>
  <c r="N33" i="29"/>
  <c r="O33" i="29"/>
  <c r="P33" i="29"/>
  <c r="P34" i="29"/>
  <c r="K3" i="33"/>
  <c r="L3" i="33"/>
  <c r="M3" i="33"/>
  <c r="N3" i="33"/>
  <c r="O3" i="33"/>
  <c r="P3" i="33"/>
  <c r="K4" i="33"/>
  <c r="L4" i="33"/>
  <c r="M4" i="33"/>
  <c r="N4" i="33"/>
  <c r="O4" i="33"/>
  <c r="P4" i="33"/>
  <c r="K5" i="33"/>
  <c r="L5" i="33"/>
  <c r="M5" i="33"/>
  <c r="N5" i="33"/>
  <c r="O5" i="33"/>
  <c r="P5" i="33"/>
  <c r="K6" i="33"/>
  <c r="L6" i="33"/>
  <c r="M6" i="33"/>
  <c r="N6" i="33"/>
  <c r="O6" i="33"/>
  <c r="P6" i="33"/>
  <c r="K7" i="33"/>
  <c r="L7" i="33"/>
  <c r="M7" i="33"/>
  <c r="N7" i="33"/>
  <c r="O7" i="33"/>
  <c r="P7" i="33"/>
  <c r="K8" i="33"/>
  <c r="L8" i="33"/>
  <c r="M8" i="33"/>
  <c r="N8" i="33"/>
  <c r="O8" i="33"/>
  <c r="P8" i="33"/>
  <c r="K9" i="33"/>
  <c r="L9" i="33"/>
  <c r="M9" i="33"/>
  <c r="N9" i="33"/>
  <c r="O9" i="33"/>
  <c r="P9" i="33"/>
  <c r="K10" i="33"/>
  <c r="L10" i="33"/>
  <c r="M10" i="33"/>
  <c r="N10" i="33"/>
  <c r="O10" i="33"/>
  <c r="P10" i="33"/>
  <c r="K11" i="33"/>
  <c r="L11" i="33"/>
  <c r="M11" i="33"/>
  <c r="N11" i="33"/>
  <c r="O11" i="33"/>
  <c r="P11" i="33"/>
  <c r="K12" i="33"/>
  <c r="L12" i="33"/>
  <c r="M12" i="33"/>
  <c r="N12" i="33"/>
  <c r="O12" i="33"/>
  <c r="P12" i="33"/>
  <c r="K13" i="33"/>
  <c r="L13" i="33"/>
  <c r="M13" i="33"/>
  <c r="N13" i="33"/>
  <c r="O13" i="33"/>
  <c r="P13" i="33"/>
  <c r="K14" i="33"/>
  <c r="L14" i="33"/>
  <c r="M14" i="33"/>
  <c r="N14" i="33"/>
  <c r="O14" i="33"/>
  <c r="P14" i="33"/>
  <c r="K15" i="33"/>
  <c r="L15" i="33"/>
  <c r="M15" i="33"/>
  <c r="N15" i="33"/>
  <c r="O15" i="33"/>
  <c r="P15" i="33"/>
  <c r="K16" i="33"/>
  <c r="L16" i="33"/>
  <c r="M16" i="33"/>
  <c r="N16" i="33"/>
  <c r="O16" i="33"/>
  <c r="P16" i="33"/>
  <c r="K17" i="33"/>
  <c r="L17" i="33"/>
  <c r="M17" i="33"/>
  <c r="N17" i="33"/>
  <c r="O17" i="33"/>
  <c r="P17" i="33"/>
  <c r="K18" i="33"/>
  <c r="L18" i="33"/>
  <c r="M18" i="33"/>
  <c r="N18" i="33"/>
  <c r="O18" i="33"/>
  <c r="P18" i="33"/>
  <c r="K19" i="33"/>
  <c r="L19" i="33"/>
  <c r="M19" i="33"/>
  <c r="N19" i="33"/>
  <c r="O19" i="33"/>
  <c r="P19" i="33"/>
  <c r="K20" i="33"/>
  <c r="L20" i="33"/>
  <c r="M20" i="33"/>
  <c r="N20" i="33"/>
  <c r="O20" i="33"/>
  <c r="P20" i="33"/>
  <c r="K21" i="33"/>
  <c r="L21" i="33"/>
  <c r="M21" i="33"/>
  <c r="N21" i="33"/>
  <c r="O21" i="33"/>
  <c r="P21" i="33"/>
  <c r="K22" i="33"/>
  <c r="L22" i="33"/>
  <c r="M22" i="33"/>
  <c r="N22" i="33"/>
  <c r="O22" i="33"/>
  <c r="P22" i="33"/>
  <c r="K23" i="33"/>
  <c r="L23" i="33"/>
  <c r="M23" i="33"/>
  <c r="N23" i="33"/>
  <c r="O23" i="33"/>
  <c r="P23" i="33"/>
  <c r="K24" i="33"/>
  <c r="L24" i="33"/>
  <c r="M24" i="33"/>
  <c r="N24" i="33"/>
  <c r="O24" i="33"/>
  <c r="P24" i="33"/>
  <c r="K25" i="33"/>
  <c r="L25" i="33"/>
  <c r="M25" i="33"/>
  <c r="N25" i="33"/>
  <c r="O25" i="33"/>
  <c r="P25" i="33"/>
  <c r="K26" i="33"/>
  <c r="L26" i="33"/>
  <c r="M26" i="33"/>
  <c r="N26" i="33"/>
  <c r="O26" i="33"/>
  <c r="P26" i="33"/>
  <c r="K27" i="33"/>
  <c r="L27" i="33"/>
  <c r="M27" i="33"/>
  <c r="N27" i="33"/>
  <c r="O27" i="33"/>
  <c r="P27" i="33"/>
  <c r="K28" i="33"/>
  <c r="L28" i="33"/>
  <c r="M28" i="33"/>
  <c r="N28" i="33"/>
  <c r="O28" i="33"/>
  <c r="P28" i="33"/>
  <c r="K29" i="33"/>
  <c r="L29" i="33"/>
  <c r="M29" i="33"/>
  <c r="N29" i="33"/>
  <c r="O29" i="33"/>
  <c r="P29" i="33"/>
  <c r="K30" i="33"/>
  <c r="L30" i="33"/>
  <c r="M30" i="33"/>
  <c r="N30" i="33"/>
  <c r="O30" i="33"/>
  <c r="P30" i="33"/>
  <c r="K31" i="33"/>
  <c r="L31" i="33"/>
  <c r="M31" i="33"/>
  <c r="N31" i="33"/>
  <c r="O31" i="33"/>
  <c r="P31" i="33"/>
  <c r="K32" i="33"/>
  <c r="L32" i="33"/>
  <c r="M32" i="33"/>
  <c r="N32" i="33"/>
  <c r="O32" i="33"/>
  <c r="P32" i="33"/>
  <c r="K33" i="33"/>
  <c r="L33" i="33"/>
  <c r="M33" i="33"/>
  <c r="N33" i="33"/>
  <c r="O33" i="33"/>
  <c r="P33" i="33"/>
  <c r="K34" i="33"/>
  <c r="L34" i="33"/>
  <c r="M34" i="33"/>
  <c r="N34" i="33"/>
  <c r="O34" i="33"/>
  <c r="P34" i="33"/>
  <c r="K35" i="33"/>
  <c r="L35" i="33"/>
  <c r="M35" i="33"/>
  <c r="N35" i="33"/>
  <c r="O35" i="33"/>
  <c r="P35" i="33"/>
  <c r="K36" i="33"/>
  <c r="L36" i="33"/>
  <c r="M36" i="33"/>
  <c r="N36" i="33"/>
  <c r="O36" i="33"/>
  <c r="P36" i="33"/>
  <c r="K37" i="33"/>
  <c r="L37" i="33"/>
  <c r="M37" i="33"/>
  <c r="N37" i="33"/>
  <c r="O37" i="33"/>
  <c r="P37" i="33"/>
  <c r="K38" i="33"/>
  <c r="L38" i="33"/>
  <c r="M38" i="33"/>
  <c r="N38" i="33"/>
  <c r="O38" i="33"/>
  <c r="P38" i="33"/>
  <c r="K39" i="33"/>
  <c r="L39" i="33"/>
  <c r="M39" i="33"/>
  <c r="N39" i="33"/>
  <c r="O39" i="33"/>
  <c r="P39" i="33"/>
  <c r="K40" i="33"/>
  <c r="L40" i="33"/>
  <c r="M40" i="33"/>
  <c r="N40" i="33"/>
  <c r="O40" i="33"/>
  <c r="P40" i="33"/>
  <c r="K41" i="33"/>
  <c r="L41" i="33"/>
  <c r="M41" i="33"/>
  <c r="N41" i="33"/>
  <c r="O41" i="33"/>
  <c r="P41" i="33"/>
  <c r="K42" i="33"/>
  <c r="L42" i="33"/>
  <c r="M42" i="33"/>
  <c r="N42" i="33"/>
  <c r="O42" i="33"/>
  <c r="P42" i="33"/>
  <c r="K43" i="33"/>
  <c r="L43" i="33"/>
  <c r="M43" i="33"/>
  <c r="N43" i="33"/>
  <c r="O43" i="33"/>
  <c r="P43" i="33"/>
  <c r="K44" i="33"/>
  <c r="L44" i="33"/>
  <c r="M44" i="33"/>
  <c r="N44" i="33"/>
  <c r="O44" i="33"/>
  <c r="P44" i="33"/>
  <c r="K45" i="33"/>
  <c r="L45" i="33"/>
  <c r="M45" i="33"/>
  <c r="N45" i="33"/>
  <c r="O45" i="33"/>
  <c r="P45" i="33"/>
  <c r="K46" i="33"/>
  <c r="L46" i="33"/>
  <c r="M46" i="33"/>
  <c r="N46" i="33"/>
  <c r="O46" i="33"/>
  <c r="P46" i="33"/>
  <c r="K47" i="33"/>
  <c r="L47" i="33"/>
  <c r="M47" i="33"/>
  <c r="N47" i="33"/>
  <c r="O47" i="33"/>
  <c r="P47" i="33"/>
  <c r="K48" i="33"/>
  <c r="L48" i="33"/>
  <c r="M48" i="33"/>
  <c r="N48" i="33"/>
  <c r="O48" i="33"/>
  <c r="P48" i="33"/>
  <c r="K49" i="33"/>
  <c r="L49" i="33"/>
  <c r="M49" i="33"/>
  <c r="N49" i="33"/>
  <c r="O49" i="33"/>
  <c r="P49" i="33"/>
  <c r="K50" i="33"/>
  <c r="L50" i="33"/>
  <c r="M50" i="33"/>
  <c r="N50" i="33"/>
  <c r="O50" i="33"/>
  <c r="P50" i="33"/>
  <c r="K51" i="33"/>
  <c r="L51" i="33"/>
  <c r="M51" i="33"/>
  <c r="N51" i="33"/>
  <c r="O51" i="33"/>
  <c r="P51" i="33"/>
  <c r="K52" i="33"/>
  <c r="L52" i="33"/>
  <c r="M52" i="33"/>
  <c r="N52" i="33"/>
  <c r="O52" i="33"/>
  <c r="P52" i="33"/>
  <c r="K53" i="33"/>
  <c r="L53" i="33"/>
  <c r="M53" i="33"/>
  <c r="N53" i="33"/>
  <c r="O53" i="33"/>
  <c r="P53" i="33"/>
  <c r="K54" i="33"/>
  <c r="L54" i="33"/>
  <c r="M54" i="33"/>
  <c r="N54" i="33"/>
  <c r="O54" i="33"/>
  <c r="P54" i="33"/>
  <c r="K55" i="33"/>
  <c r="L55" i="33"/>
  <c r="M55" i="33"/>
  <c r="N55" i="33"/>
  <c r="O55" i="33"/>
  <c r="P55" i="33"/>
  <c r="K56" i="33"/>
  <c r="L56" i="33"/>
  <c r="M56" i="33"/>
  <c r="N56" i="33"/>
  <c r="O56" i="33"/>
  <c r="P56" i="33"/>
  <c r="K57" i="33"/>
  <c r="L57" i="33"/>
  <c r="M57" i="33"/>
  <c r="N57" i="33"/>
  <c r="O57" i="33"/>
  <c r="P57" i="33"/>
  <c r="K58" i="33"/>
  <c r="L58" i="33"/>
  <c r="M58" i="33"/>
  <c r="N58" i="33"/>
  <c r="O58" i="33"/>
  <c r="P58" i="33"/>
  <c r="K59" i="33"/>
  <c r="L59" i="33"/>
  <c r="M59" i="33"/>
  <c r="N59" i="33"/>
  <c r="O59" i="33"/>
  <c r="P59" i="33"/>
  <c r="K60" i="33"/>
  <c r="L60" i="33"/>
  <c r="M60" i="33"/>
  <c r="N60" i="33"/>
  <c r="O60" i="33"/>
  <c r="P60" i="33"/>
  <c r="K61" i="33"/>
  <c r="L61" i="33"/>
  <c r="M61" i="33"/>
  <c r="N61" i="33"/>
  <c r="O61" i="33"/>
  <c r="P61" i="33"/>
  <c r="K62" i="33"/>
  <c r="L62" i="33"/>
  <c r="M62" i="33"/>
  <c r="N62" i="33"/>
  <c r="O62" i="33"/>
  <c r="P62" i="33"/>
  <c r="K63" i="33"/>
  <c r="L63" i="33"/>
  <c r="M63" i="33"/>
  <c r="N63" i="33"/>
  <c r="O63" i="33"/>
  <c r="P63" i="33"/>
  <c r="K64" i="33"/>
  <c r="L64" i="33"/>
  <c r="M64" i="33"/>
  <c r="N64" i="33"/>
  <c r="O64" i="33"/>
  <c r="P64" i="33"/>
  <c r="K65" i="33"/>
  <c r="L65" i="33"/>
  <c r="M65" i="33"/>
  <c r="N65" i="33"/>
  <c r="O65" i="33"/>
  <c r="P65" i="33"/>
  <c r="P66" i="33"/>
  <c r="B3" i="9"/>
  <c r="C3" i="9"/>
  <c r="J3" i="9"/>
  <c r="M3" i="9"/>
  <c r="N3" i="9"/>
  <c r="P3" i="9"/>
  <c r="B4" i="9"/>
  <c r="C4" i="9"/>
  <c r="J4" i="9"/>
  <c r="M4" i="9"/>
  <c r="N4" i="9"/>
  <c r="P4" i="9"/>
  <c r="B5" i="9"/>
  <c r="C5" i="9"/>
  <c r="I5" i="9"/>
  <c r="J5" i="9"/>
  <c r="M5" i="9"/>
  <c r="N5" i="9"/>
  <c r="P5" i="9"/>
  <c r="B6" i="9"/>
  <c r="C6" i="9"/>
  <c r="J6" i="9"/>
  <c r="M6" i="9"/>
  <c r="N6" i="9"/>
  <c r="P6" i="9"/>
  <c r="B7" i="9"/>
  <c r="C7" i="9"/>
  <c r="J7" i="9"/>
  <c r="M7" i="9"/>
  <c r="N7" i="9"/>
  <c r="P7" i="9"/>
  <c r="B8" i="9"/>
  <c r="C8" i="9"/>
  <c r="J8" i="9"/>
  <c r="M8" i="9"/>
  <c r="N8" i="9"/>
  <c r="P8" i="9"/>
  <c r="B9" i="9"/>
  <c r="C9" i="9"/>
  <c r="J9" i="9"/>
  <c r="M9" i="9"/>
  <c r="N9" i="9"/>
  <c r="P9" i="9"/>
  <c r="B10" i="9"/>
  <c r="C10" i="9"/>
  <c r="J10" i="9"/>
  <c r="M10" i="9"/>
  <c r="N10" i="9"/>
  <c r="P10" i="9"/>
  <c r="B11" i="9"/>
  <c r="C11" i="9"/>
  <c r="J11" i="9"/>
  <c r="M11" i="9"/>
  <c r="N11" i="9"/>
  <c r="P11" i="9"/>
  <c r="B12" i="9"/>
  <c r="C12" i="9"/>
  <c r="J12" i="9"/>
  <c r="M12" i="9"/>
  <c r="N12" i="9"/>
  <c r="P12" i="9"/>
  <c r="B13" i="9"/>
  <c r="C13" i="9"/>
  <c r="J13" i="9"/>
  <c r="M13" i="9"/>
  <c r="N13" i="9"/>
  <c r="P13" i="9"/>
  <c r="B14" i="9"/>
  <c r="C14" i="9"/>
  <c r="J14" i="9"/>
  <c r="M14" i="9"/>
  <c r="N14" i="9"/>
  <c r="P14" i="9"/>
  <c r="B15" i="9"/>
  <c r="C15" i="9"/>
  <c r="J15" i="9"/>
  <c r="M15" i="9"/>
  <c r="N15" i="9"/>
  <c r="P15" i="9"/>
  <c r="B16" i="9"/>
  <c r="C16" i="9"/>
  <c r="J16" i="9"/>
  <c r="M16" i="9"/>
  <c r="N16" i="9"/>
  <c r="P16" i="9"/>
  <c r="B17" i="9"/>
  <c r="C17" i="9"/>
  <c r="J17" i="9"/>
  <c r="M17" i="9"/>
  <c r="N17" i="9"/>
  <c r="P17" i="9"/>
  <c r="B18" i="9"/>
  <c r="C18" i="9"/>
  <c r="J18" i="9"/>
  <c r="M18" i="9"/>
  <c r="N18" i="9"/>
  <c r="P18" i="9"/>
  <c r="B19" i="9"/>
  <c r="C19" i="9"/>
  <c r="J19" i="9"/>
  <c r="M19" i="9"/>
  <c r="N19" i="9"/>
  <c r="P19" i="9"/>
  <c r="B20" i="9"/>
  <c r="C20" i="9"/>
  <c r="J20" i="9"/>
  <c r="M20" i="9"/>
  <c r="N20" i="9"/>
  <c r="P20" i="9"/>
  <c r="B21" i="9"/>
  <c r="C21" i="9"/>
  <c r="J21" i="9"/>
  <c r="M21" i="9"/>
  <c r="N21" i="9"/>
  <c r="P21" i="9"/>
  <c r="B22" i="9"/>
  <c r="C22" i="9"/>
  <c r="J22" i="9"/>
  <c r="M22" i="9"/>
  <c r="N22" i="9"/>
  <c r="P22" i="9"/>
  <c r="B23" i="9"/>
  <c r="C23" i="9"/>
  <c r="J23" i="9"/>
  <c r="M23" i="9"/>
  <c r="N23" i="9"/>
  <c r="P23" i="9"/>
  <c r="B24" i="9"/>
  <c r="C24" i="9"/>
  <c r="J24" i="9"/>
  <c r="M24" i="9"/>
  <c r="N24" i="9"/>
  <c r="P24" i="9"/>
  <c r="B25" i="9"/>
  <c r="C25" i="9"/>
  <c r="J25" i="9"/>
  <c r="M25" i="9"/>
  <c r="N25" i="9"/>
  <c r="P25" i="9"/>
  <c r="B26" i="9"/>
  <c r="C26" i="9"/>
  <c r="J26" i="9"/>
  <c r="M26" i="9"/>
  <c r="N26" i="9"/>
  <c r="P26" i="9"/>
  <c r="B27" i="9"/>
  <c r="C27" i="9"/>
  <c r="J27" i="9"/>
  <c r="M27" i="9"/>
  <c r="N27" i="9"/>
  <c r="P27" i="9"/>
  <c r="B28" i="9"/>
  <c r="C28" i="9"/>
  <c r="J28" i="9"/>
  <c r="M28" i="9"/>
  <c r="N28" i="9"/>
  <c r="P28" i="9"/>
  <c r="B29" i="9"/>
  <c r="C29" i="9"/>
  <c r="J29" i="9"/>
  <c r="M29" i="9"/>
  <c r="N29" i="9"/>
  <c r="P29" i="9"/>
  <c r="B30" i="9"/>
  <c r="C30" i="9"/>
  <c r="J30" i="9"/>
  <c r="M30" i="9"/>
  <c r="N30" i="9"/>
  <c r="P30" i="9"/>
  <c r="B31" i="9"/>
  <c r="C31" i="9"/>
  <c r="J31" i="9"/>
  <c r="M31" i="9"/>
  <c r="N31" i="9"/>
  <c r="P31" i="9"/>
  <c r="B32" i="9"/>
  <c r="C32" i="9"/>
  <c r="J32" i="9"/>
  <c r="M32" i="9"/>
  <c r="N32" i="9"/>
  <c r="P32" i="9"/>
  <c r="B33" i="9"/>
  <c r="C33" i="9"/>
  <c r="J33" i="9"/>
  <c r="M33" i="9"/>
  <c r="N33" i="9"/>
  <c r="P33" i="9"/>
  <c r="B34" i="9"/>
  <c r="C34" i="9"/>
  <c r="J34" i="9"/>
  <c r="M34" i="9"/>
  <c r="N34" i="9"/>
  <c r="P34" i="9"/>
  <c r="B35" i="9"/>
  <c r="C35" i="9"/>
  <c r="J35" i="9"/>
  <c r="M35" i="9"/>
  <c r="N35" i="9"/>
  <c r="P35" i="9"/>
  <c r="B36" i="9"/>
  <c r="C36" i="9"/>
  <c r="J36" i="9"/>
  <c r="M36" i="9"/>
  <c r="N36" i="9"/>
  <c r="P36" i="9"/>
  <c r="B37" i="9"/>
  <c r="C37" i="9"/>
  <c r="J37" i="9"/>
  <c r="M37" i="9"/>
  <c r="N37" i="9"/>
  <c r="P37" i="9"/>
  <c r="B38" i="9"/>
  <c r="C38" i="9"/>
  <c r="J38" i="9"/>
  <c r="M38" i="9"/>
  <c r="N38" i="9"/>
  <c r="P38" i="9"/>
  <c r="B39" i="9"/>
  <c r="C39" i="9"/>
  <c r="J39" i="9"/>
  <c r="M39" i="9"/>
  <c r="N39" i="9"/>
  <c r="P39" i="9"/>
  <c r="B40" i="9"/>
  <c r="C40" i="9"/>
  <c r="J40" i="9"/>
  <c r="M40" i="9"/>
  <c r="N40" i="9"/>
  <c r="P40" i="9"/>
  <c r="B41" i="9"/>
  <c r="C41" i="9"/>
  <c r="J41" i="9"/>
  <c r="M41" i="9"/>
  <c r="N41" i="9"/>
  <c r="P41" i="9"/>
  <c r="B42" i="9"/>
  <c r="C42" i="9"/>
  <c r="J42" i="9"/>
  <c r="M42" i="9"/>
  <c r="N42" i="9"/>
  <c r="P42" i="9"/>
  <c r="B43" i="9"/>
  <c r="C43" i="9"/>
  <c r="J43" i="9"/>
  <c r="M43" i="9"/>
  <c r="N43" i="9"/>
  <c r="P43" i="9"/>
  <c r="B44" i="9"/>
  <c r="C44" i="9"/>
  <c r="J44" i="9"/>
  <c r="M44" i="9"/>
  <c r="N44" i="9"/>
  <c r="P44" i="9"/>
  <c r="B45" i="9"/>
  <c r="C45" i="9"/>
  <c r="J45" i="9"/>
  <c r="M45" i="9"/>
  <c r="N45" i="9"/>
  <c r="P45" i="9"/>
  <c r="B46" i="9"/>
  <c r="C46" i="9"/>
  <c r="J46" i="9"/>
  <c r="M46" i="9"/>
  <c r="N46" i="9"/>
  <c r="P46" i="9"/>
  <c r="B47" i="9"/>
  <c r="C47" i="9"/>
  <c r="J47" i="9"/>
  <c r="M47" i="9"/>
  <c r="N47" i="9"/>
  <c r="P47" i="9"/>
  <c r="B48" i="9"/>
  <c r="C48" i="9"/>
  <c r="J48" i="9"/>
  <c r="M48" i="9"/>
  <c r="N48" i="9"/>
  <c r="P48" i="9"/>
  <c r="B49" i="9"/>
  <c r="C49" i="9"/>
  <c r="J49" i="9"/>
  <c r="M49" i="9"/>
  <c r="N49" i="9"/>
  <c r="P49" i="9"/>
  <c r="B50" i="9"/>
  <c r="C50" i="9"/>
  <c r="J50" i="9"/>
  <c r="M50" i="9"/>
  <c r="N50" i="9"/>
  <c r="P50" i="9"/>
  <c r="B51" i="9"/>
  <c r="C51" i="9"/>
  <c r="J51" i="9"/>
  <c r="M51" i="9"/>
  <c r="N51" i="9"/>
  <c r="P51" i="9"/>
  <c r="B52" i="9"/>
  <c r="C52" i="9"/>
  <c r="J52" i="9"/>
  <c r="M52" i="9"/>
  <c r="N52" i="9"/>
  <c r="P52" i="9"/>
  <c r="B53" i="9"/>
  <c r="C53" i="9"/>
  <c r="J53" i="9"/>
  <c r="M53" i="9"/>
  <c r="N53" i="9"/>
  <c r="P53" i="9"/>
  <c r="B54" i="9"/>
  <c r="C54" i="9"/>
  <c r="J54" i="9"/>
  <c r="M54" i="9"/>
  <c r="N54" i="9"/>
  <c r="P54" i="9"/>
  <c r="B55" i="9"/>
  <c r="C55" i="9"/>
  <c r="J55" i="9"/>
  <c r="M55" i="9"/>
  <c r="N55" i="9"/>
  <c r="P55" i="9"/>
  <c r="B56" i="9"/>
  <c r="C56" i="9"/>
  <c r="J56" i="9"/>
  <c r="M56" i="9"/>
  <c r="N56" i="9"/>
  <c r="P56" i="9"/>
  <c r="B57" i="9"/>
  <c r="C57" i="9"/>
  <c r="J57" i="9"/>
  <c r="M57" i="9"/>
  <c r="N57" i="9"/>
  <c r="P57" i="9"/>
  <c r="B58" i="9"/>
  <c r="C58" i="9"/>
  <c r="J58" i="9"/>
  <c r="M58" i="9"/>
  <c r="N58" i="9"/>
  <c r="P58" i="9"/>
  <c r="B59" i="9"/>
  <c r="C59" i="9"/>
  <c r="J59" i="9"/>
  <c r="M59" i="9"/>
  <c r="N59" i="9"/>
  <c r="P59" i="9"/>
  <c r="B60" i="9"/>
  <c r="C60" i="9"/>
  <c r="J60" i="9"/>
  <c r="M60" i="9"/>
  <c r="N60" i="9"/>
  <c r="P60" i="9"/>
  <c r="B61" i="9"/>
  <c r="C61" i="9"/>
  <c r="J61" i="9"/>
  <c r="M61" i="9"/>
  <c r="N61" i="9"/>
  <c r="P61" i="9"/>
  <c r="B62" i="9"/>
  <c r="C62" i="9"/>
  <c r="J62" i="9"/>
  <c r="M62" i="9"/>
  <c r="N62" i="9"/>
  <c r="P62" i="9"/>
  <c r="B63" i="9"/>
  <c r="C63" i="9"/>
  <c r="J63" i="9"/>
  <c r="M63" i="9"/>
  <c r="N63" i="9"/>
  <c r="P63" i="9"/>
  <c r="B64" i="9"/>
  <c r="C64" i="9"/>
  <c r="J64" i="9"/>
  <c r="M64" i="9"/>
  <c r="N64" i="9"/>
  <c r="P64" i="9"/>
  <c r="B65" i="9"/>
  <c r="C65" i="9"/>
  <c r="J65" i="9"/>
  <c r="M65" i="9"/>
  <c r="N65" i="9"/>
  <c r="P65" i="9"/>
  <c r="B66" i="9"/>
  <c r="C66" i="9"/>
  <c r="J66" i="9"/>
  <c r="M66" i="9"/>
  <c r="N66" i="9"/>
  <c r="P66" i="9"/>
  <c r="B67" i="9"/>
  <c r="C67" i="9"/>
  <c r="J67" i="9"/>
  <c r="M67" i="9"/>
  <c r="N67" i="9"/>
  <c r="P67" i="9"/>
  <c r="B68" i="9"/>
  <c r="C68" i="9"/>
  <c r="J68" i="9"/>
  <c r="M68" i="9"/>
  <c r="N68" i="9"/>
  <c r="P68" i="9"/>
  <c r="B69" i="9"/>
  <c r="C69" i="9"/>
  <c r="J69" i="9"/>
  <c r="M69" i="9"/>
  <c r="N69" i="9"/>
  <c r="P69" i="9"/>
  <c r="B70" i="9"/>
  <c r="C70" i="9"/>
  <c r="J70" i="9"/>
  <c r="M70" i="9"/>
  <c r="N70" i="9"/>
  <c r="P70" i="9"/>
  <c r="B71" i="9"/>
  <c r="C71" i="9"/>
  <c r="J71" i="9"/>
  <c r="M71" i="9"/>
  <c r="N71" i="9"/>
  <c r="P71" i="9"/>
  <c r="B72" i="9"/>
  <c r="C72" i="9"/>
  <c r="J72" i="9"/>
  <c r="M72" i="9"/>
  <c r="N72" i="9"/>
  <c r="P72" i="9"/>
  <c r="B73" i="9"/>
  <c r="C73" i="9"/>
  <c r="J73" i="9"/>
  <c r="M73" i="9"/>
  <c r="N73" i="9"/>
  <c r="P73" i="9"/>
  <c r="B74" i="9"/>
  <c r="C74" i="9"/>
  <c r="J74" i="9"/>
  <c r="M74" i="9"/>
  <c r="N74" i="9"/>
  <c r="P74" i="9"/>
  <c r="B75" i="9"/>
  <c r="C75" i="9"/>
  <c r="J75" i="9"/>
  <c r="M75" i="9"/>
  <c r="N75" i="9"/>
  <c r="P75" i="9"/>
  <c r="B76" i="9"/>
  <c r="C76" i="9"/>
  <c r="J76" i="9"/>
  <c r="M76" i="9"/>
  <c r="N76" i="9"/>
  <c r="P76" i="9"/>
  <c r="B77" i="9"/>
  <c r="C77" i="9"/>
  <c r="J77" i="9"/>
  <c r="M77" i="9"/>
  <c r="N77" i="9"/>
  <c r="P77" i="9"/>
  <c r="B78" i="9"/>
  <c r="C78" i="9"/>
  <c r="J78" i="9"/>
  <c r="M78" i="9"/>
  <c r="N78" i="9"/>
  <c r="P78" i="9"/>
  <c r="B79" i="9"/>
  <c r="C79" i="9"/>
  <c r="J79" i="9"/>
  <c r="M79" i="9"/>
  <c r="N79" i="9"/>
  <c r="P79" i="9"/>
  <c r="B80" i="9"/>
  <c r="C80" i="9"/>
  <c r="J80" i="9"/>
  <c r="M80" i="9"/>
  <c r="N80" i="9"/>
  <c r="P80" i="9"/>
  <c r="B81" i="9"/>
  <c r="C81" i="9"/>
  <c r="J81" i="9"/>
  <c r="M81" i="9"/>
  <c r="N81" i="9"/>
  <c r="P81" i="9"/>
  <c r="B82" i="9"/>
  <c r="C82" i="9"/>
  <c r="J82" i="9"/>
  <c r="M82" i="9"/>
  <c r="N82" i="9"/>
  <c r="P82" i="9"/>
  <c r="B83" i="9"/>
  <c r="C83" i="9"/>
  <c r="J83" i="9"/>
  <c r="M83" i="9"/>
  <c r="N83" i="9"/>
  <c r="P83" i="9"/>
  <c r="B84" i="9"/>
  <c r="C84" i="9"/>
  <c r="J84" i="9"/>
  <c r="M84" i="9"/>
  <c r="N84" i="9"/>
  <c r="P84" i="9"/>
  <c r="B85" i="9"/>
  <c r="C85" i="9"/>
  <c r="J85" i="9"/>
  <c r="M85" i="9"/>
  <c r="N85" i="9"/>
  <c r="P85" i="9"/>
  <c r="B86" i="9"/>
  <c r="C86" i="9"/>
  <c r="J86" i="9"/>
  <c r="M86" i="9"/>
  <c r="N86" i="9"/>
  <c r="P86" i="9"/>
  <c r="B87" i="9"/>
  <c r="C87" i="9"/>
  <c r="J87" i="9"/>
  <c r="M87" i="9"/>
  <c r="N87" i="9"/>
  <c r="P87" i="9"/>
  <c r="B88" i="9"/>
  <c r="C88" i="9"/>
  <c r="J88" i="9"/>
  <c r="M88" i="9"/>
  <c r="N88" i="9"/>
  <c r="P88" i="9"/>
  <c r="B89" i="9"/>
  <c r="C89" i="9"/>
  <c r="J89" i="9"/>
  <c r="M89" i="9"/>
  <c r="N89" i="9"/>
  <c r="P89" i="9"/>
  <c r="B90" i="9"/>
  <c r="C90" i="9"/>
  <c r="J90" i="9"/>
  <c r="M90" i="9"/>
  <c r="N90" i="9"/>
  <c r="P90" i="9"/>
  <c r="B91" i="9"/>
  <c r="C91" i="9"/>
  <c r="J91" i="9"/>
  <c r="M91" i="9"/>
  <c r="N91" i="9"/>
  <c r="P91" i="9"/>
  <c r="B92" i="9"/>
  <c r="C92" i="9"/>
  <c r="J92" i="9"/>
  <c r="M92" i="9"/>
  <c r="N92" i="9"/>
  <c r="P92" i="9"/>
  <c r="B93" i="9"/>
  <c r="C93" i="9"/>
  <c r="J93" i="9"/>
  <c r="M93" i="9"/>
  <c r="N93" i="9"/>
  <c r="P93" i="9"/>
  <c r="B94" i="9"/>
  <c r="C94" i="9"/>
  <c r="J94" i="9"/>
  <c r="M94" i="9"/>
  <c r="N94" i="9"/>
  <c r="P94" i="9"/>
  <c r="B95" i="9"/>
  <c r="C95" i="9"/>
  <c r="J95" i="9"/>
  <c r="M95" i="9"/>
  <c r="N95" i="9"/>
  <c r="P95" i="9"/>
  <c r="B96" i="9"/>
  <c r="C96" i="9"/>
  <c r="J96" i="9"/>
  <c r="M96" i="9"/>
  <c r="N96" i="9"/>
  <c r="P96" i="9"/>
  <c r="B97" i="9"/>
  <c r="C97" i="9"/>
  <c r="J97" i="9"/>
  <c r="M97" i="9"/>
  <c r="N97" i="9"/>
  <c r="P97" i="9"/>
  <c r="B98" i="9"/>
  <c r="C98" i="9"/>
  <c r="J98" i="9"/>
  <c r="M98" i="9"/>
  <c r="N98" i="9"/>
  <c r="P98" i="9"/>
  <c r="B99" i="9"/>
  <c r="C99" i="9"/>
  <c r="J99" i="9"/>
  <c r="M99" i="9"/>
  <c r="N99" i="9"/>
  <c r="P99" i="9"/>
  <c r="B100" i="9"/>
  <c r="C100" i="9"/>
  <c r="J100" i="9"/>
  <c r="M100" i="9"/>
  <c r="N100" i="9"/>
  <c r="P100" i="9"/>
  <c r="B101" i="9"/>
  <c r="C101" i="9"/>
  <c r="J101" i="9"/>
  <c r="M101" i="9"/>
  <c r="N101" i="9"/>
  <c r="P101" i="9"/>
  <c r="P102" i="9"/>
  <c r="R102" i="9"/>
  <c r="U108" i="9"/>
  <c r="P111" i="9"/>
  <c r="R111" i="9"/>
  <c r="P118" i="9"/>
  <c r="B3" i="10"/>
  <c r="C3" i="10"/>
  <c r="J3" i="10"/>
  <c r="M3" i="10"/>
  <c r="N3" i="10"/>
  <c r="P3" i="10"/>
  <c r="B4" i="10"/>
  <c r="C4" i="10"/>
  <c r="J4" i="10"/>
  <c r="M4" i="10"/>
  <c r="N4" i="10"/>
  <c r="P4" i="10"/>
  <c r="B5" i="10"/>
  <c r="C5" i="10"/>
  <c r="J5" i="10"/>
  <c r="M5" i="10"/>
  <c r="N5" i="10"/>
  <c r="P5" i="10"/>
  <c r="B6" i="10"/>
  <c r="C6" i="10"/>
  <c r="J6" i="10"/>
  <c r="M6" i="10"/>
  <c r="N6" i="10"/>
  <c r="P6" i="10"/>
  <c r="B7" i="10"/>
  <c r="C7" i="10"/>
  <c r="J7" i="10"/>
  <c r="M7" i="10"/>
  <c r="N7" i="10"/>
  <c r="P7" i="10"/>
  <c r="B8" i="10"/>
  <c r="C8" i="10"/>
  <c r="J8" i="10"/>
  <c r="M8" i="10"/>
  <c r="N8" i="10"/>
  <c r="P8" i="10"/>
  <c r="B9" i="10"/>
  <c r="C9" i="10"/>
  <c r="J9" i="10"/>
  <c r="M9" i="10"/>
  <c r="N9" i="10"/>
  <c r="P9" i="10"/>
  <c r="B10" i="10"/>
  <c r="C10" i="10"/>
  <c r="J10" i="10"/>
  <c r="M10" i="10"/>
  <c r="N10" i="10"/>
  <c r="P10" i="10"/>
  <c r="B11" i="10"/>
  <c r="C11" i="10"/>
  <c r="J11" i="10"/>
  <c r="M11" i="10"/>
  <c r="N11" i="10"/>
  <c r="P11" i="10"/>
  <c r="B12" i="10"/>
  <c r="C12" i="10"/>
  <c r="J12" i="10"/>
  <c r="M12" i="10"/>
  <c r="N12" i="10"/>
  <c r="P12" i="10"/>
  <c r="B13" i="10"/>
  <c r="C13" i="10"/>
  <c r="J13" i="10"/>
  <c r="M13" i="10"/>
  <c r="N13" i="10"/>
  <c r="P13" i="10"/>
  <c r="B14" i="10"/>
  <c r="C14" i="10"/>
  <c r="J14" i="10"/>
  <c r="M14" i="10"/>
  <c r="N14" i="10"/>
  <c r="P14" i="10"/>
  <c r="B15" i="10"/>
  <c r="C15" i="10"/>
  <c r="J15" i="10"/>
  <c r="M15" i="10"/>
  <c r="N15" i="10"/>
  <c r="P15" i="10"/>
  <c r="B16" i="10"/>
  <c r="C16" i="10"/>
  <c r="J16" i="10"/>
  <c r="M16" i="10"/>
  <c r="N16" i="10"/>
  <c r="P16" i="10"/>
  <c r="B17" i="10"/>
  <c r="C17" i="10"/>
  <c r="J17" i="10"/>
  <c r="M17" i="10"/>
  <c r="N17" i="10"/>
  <c r="P17" i="10"/>
  <c r="B18" i="10"/>
  <c r="C18" i="10"/>
  <c r="J18" i="10"/>
  <c r="M18" i="10"/>
  <c r="N18" i="10"/>
  <c r="P18" i="10"/>
  <c r="B19" i="10"/>
  <c r="C19" i="10"/>
  <c r="J19" i="10"/>
  <c r="M19" i="10"/>
  <c r="N19" i="10"/>
  <c r="P19" i="10"/>
  <c r="B20" i="10"/>
  <c r="C20" i="10"/>
  <c r="J20" i="10"/>
  <c r="M20" i="10"/>
  <c r="N20" i="10"/>
  <c r="P20" i="10"/>
  <c r="B21" i="10"/>
  <c r="C21" i="10"/>
  <c r="J21" i="10"/>
  <c r="M21" i="10"/>
  <c r="N21" i="10"/>
  <c r="P21" i="10"/>
  <c r="B22" i="10"/>
  <c r="C22" i="10"/>
  <c r="J22" i="10"/>
  <c r="M22" i="10"/>
  <c r="N22" i="10"/>
  <c r="P22" i="10"/>
  <c r="B23" i="10"/>
  <c r="C23" i="10"/>
  <c r="J23" i="10"/>
  <c r="M23" i="10"/>
  <c r="N23" i="10"/>
  <c r="P23" i="10"/>
  <c r="B24" i="10"/>
  <c r="C24" i="10"/>
  <c r="J24" i="10"/>
  <c r="M24" i="10"/>
  <c r="N24" i="10"/>
  <c r="P24" i="10"/>
  <c r="B25" i="10"/>
  <c r="C25" i="10"/>
  <c r="J25" i="10"/>
  <c r="M25" i="10"/>
  <c r="N25" i="10"/>
  <c r="P25" i="10"/>
  <c r="B26" i="10"/>
  <c r="C26" i="10"/>
  <c r="J26" i="10"/>
  <c r="M26" i="10"/>
  <c r="N26" i="10"/>
  <c r="P26" i="10"/>
  <c r="B27" i="10"/>
  <c r="C27" i="10"/>
  <c r="J27" i="10"/>
  <c r="M27" i="10"/>
  <c r="N27" i="10"/>
  <c r="P27" i="10"/>
  <c r="B28" i="10"/>
  <c r="C28" i="10"/>
  <c r="J28" i="10"/>
  <c r="M28" i="10"/>
  <c r="N28" i="10"/>
  <c r="P28" i="10"/>
  <c r="B29" i="10"/>
  <c r="C29" i="10"/>
  <c r="J29" i="10"/>
  <c r="M29" i="10"/>
  <c r="N29" i="10"/>
  <c r="P29" i="10"/>
  <c r="B30" i="10"/>
  <c r="C30" i="10"/>
  <c r="J30" i="10"/>
  <c r="M30" i="10"/>
  <c r="N30" i="10"/>
  <c r="P30" i="10"/>
  <c r="B31" i="10"/>
  <c r="C31" i="10"/>
  <c r="J31" i="10"/>
  <c r="M31" i="10"/>
  <c r="N31" i="10"/>
  <c r="P31" i="10"/>
  <c r="B32" i="10"/>
  <c r="C32" i="10"/>
  <c r="J32" i="10"/>
  <c r="M32" i="10"/>
  <c r="N32" i="10"/>
  <c r="P32" i="10"/>
  <c r="B33" i="10"/>
  <c r="C33" i="10"/>
  <c r="J33" i="10"/>
  <c r="M33" i="10"/>
  <c r="N33" i="10"/>
  <c r="P33" i="10"/>
  <c r="B34" i="10"/>
  <c r="C34" i="10"/>
  <c r="J34" i="10"/>
  <c r="M34" i="10"/>
  <c r="N34" i="10"/>
  <c r="P34" i="10"/>
  <c r="B35" i="10"/>
  <c r="C35" i="10"/>
  <c r="J35" i="10"/>
  <c r="M35" i="10"/>
  <c r="N35" i="10"/>
  <c r="P35" i="10"/>
  <c r="B36" i="10"/>
  <c r="C36" i="10"/>
  <c r="I36" i="10"/>
  <c r="J36" i="10"/>
  <c r="M36" i="10"/>
  <c r="N36" i="10"/>
  <c r="P36" i="10"/>
  <c r="B37" i="10"/>
  <c r="C37" i="10"/>
  <c r="J37" i="10"/>
  <c r="M37" i="10"/>
  <c r="N37" i="10"/>
  <c r="P37" i="10"/>
  <c r="B38" i="10"/>
  <c r="C38" i="10"/>
  <c r="J38" i="10"/>
  <c r="M38" i="10"/>
  <c r="N38" i="10"/>
  <c r="P38" i="10"/>
  <c r="B39" i="10"/>
  <c r="C39" i="10"/>
  <c r="J39" i="10"/>
  <c r="M39" i="10"/>
  <c r="N39" i="10"/>
  <c r="P39" i="10"/>
  <c r="B40" i="10"/>
  <c r="C40" i="10"/>
  <c r="J40" i="10"/>
  <c r="M40" i="10"/>
  <c r="N40" i="10"/>
  <c r="P40" i="10"/>
  <c r="B41" i="10"/>
  <c r="C41" i="10"/>
  <c r="J41" i="10"/>
  <c r="M41" i="10"/>
  <c r="N41" i="10"/>
  <c r="P41" i="10"/>
  <c r="B42" i="10"/>
  <c r="C42" i="10"/>
  <c r="J42" i="10"/>
  <c r="M42" i="10"/>
  <c r="N42" i="10"/>
  <c r="P42" i="10"/>
  <c r="B43" i="10"/>
  <c r="C43" i="10"/>
  <c r="J43" i="10"/>
  <c r="M43" i="10"/>
  <c r="N43" i="10"/>
  <c r="P43" i="10"/>
  <c r="B44" i="10"/>
  <c r="C44" i="10"/>
  <c r="J44" i="10"/>
  <c r="M44" i="10"/>
  <c r="N44" i="10"/>
  <c r="P44" i="10"/>
  <c r="B45" i="10"/>
  <c r="C45" i="10"/>
  <c r="J45" i="10"/>
  <c r="M45" i="10"/>
  <c r="N45" i="10"/>
  <c r="P45" i="10"/>
  <c r="B46" i="10"/>
  <c r="C46" i="10"/>
  <c r="J46" i="10"/>
  <c r="M46" i="10"/>
  <c r="N46" i="10"/>
  <c r="P46" i="10"/>
  <c r="B47" i="10"/>
  <c r="C47" i="10"/>
  <c r="J47" i="10"/>
  <c r="M47" i="10"/>
  <c r="N47" i="10"/>
  <c r="P47" i="10"/>
  <c r="B48" i="10"/>
  <c r="C48" i="10"/>
  <c r="J48" i="10"/>
  <c r="M48" i="10"/>
  <c r="N48" i="10"/>
  <c r="P48" i="10"/>
  <c r="B49" i="10"/>
  <c r="C49" i="10"/>
  <c r="J49" i="10"/>
  <c r="M49" i="10"/>
  <c r="N49" i="10"/>
  <c r="P49" i="10"/>
  <c r="B50" i="10"/>
  <c r="C50" i="10"/>
  <c r="J50" i="10"/>
  <c r="M50" i="10"/>
  <c r="N50" i="10"/>
  <c r="P50" i="10"/>
  <c r="B51" i="10"/>
  <c r="C51" i="10"/>
  <c r="J51" i="10"/>
  <c r="M51" i="10"/>
  <c r="N51" i="10"/>
  <c r="P51" i="10"/>
  <c r="B52" i="10"/>
  <c r="C52" i="10"/>
  <c r="J52" i="10"/>
  <c r="M52" i="10"/>
  <c r="N52" i="10"/>
  <c r="P52" i="10"/>
  <c r="B53" i="10"/>
  <c r="C53" i="10"/>
  <c r="J53" i="10"/>
  <c r="M53" i="10"/>
  <c r="N53" i="10"/>
  <c r="P53" i="10"/>
  <c r="B54" i="10"/>
  <c r="C54" i="10"/>
  <c r="J54" i="10"/>
  <c r="M54" i="10"/>
  <c r="N54" i="10"/>
  <c r="P54" i="10"/>
  <c r="B55" i="10"/>
  <c r="C55" i="10"/>
  <c r="J55" i="10"/>
  <c r="M55" i="10"/>
  <c r="N55" i="10"/>
  <c r="P55" i="10"/>
  <c r="B56" i="10"/>
  <c r="C56" i="10"/>
  <c r="J56" i="10"/>
  <c r="M56" i="10"/>
  <c r="N56" i="10"/>
  <c r="P56" i="10"/>
  <c r="B57" i="10"/>
  <c r="C57" i="10"/>
  <c r="J57" i="10"/>
  <c r="M57" i="10"/>
  <c r="N57" i="10"/>
  <c r="P57" i="10"/>
  <c r="B58" i="10"/>
  <c r="C58" i="10"/>
  <c r="J58" i="10"/>
  <c r="M58" i="10"/>
  <c r="N58" i="10"/>
  <c r="P58" i="10"/>
  <c r="B59" i="10"/>
  <c r="C59" i="10"/>
  <c r="J59" i="10"/>
  <c r="M59" i="10"/>
  <c r="N59" i="10"/>
  <c r="P59" i="10"/>
  <c r="B60" i="10"/>
  <c r="C60" i="10"/>
  <c r="J60" i="10"/>
  <c r="M60" i="10"/>
  <c r="N60" i="10"/>
  <c r="P60" i="10"/>
  <c r="B61" i="10"/>
  <c r="C61" i="10"/>
  <c r="J61" i="10"/>
  <c r="M61" i="10"/>
  <c r="N61" i="10"/>
  <c r="P61" i="10"/>
  <c r="B62" i="10"/>
  <c r="C62" i="10"/>
  <c r="J62" i="10"/>
  <c r="M62" i="10"/>
  <c r="N62" i="10"/>
  <c r="P62" i="10"/>
  <c r="B63" i="10"/>
  <c r="C63" i="10"/>
  <c r="J63" i="10"/>
  <c r="M63" i="10"/>
  <c r="N63" i="10"/>
  <c r="P63" i="10"/>
  <c r="B64" i="10"/>
  <c r="C64" i="10"/>
  <c r="J64" i="10"/>
  <c r="M64" i="10"/>
  <c r="N64" i="10"/>
  <c r="P64" i="10"/>
  <c r="B65" i="10"/>
  <c r="C65" i="10"/>
  <c r="J65" i="10"/>
  <c r="M65" i="10"/>
  <c r="N65" i="10"/>
  <c r="P65" i="10"/>
  <c r="B66" i="10"/>
  <c r="C66" i="10"/>
  <c r="J66" i="10"/>
  <c r="M66" i="10"/>
  <c r="N66" i="10"/>
  <c r="P66" i="10"/>
  <c r="B67" i="10"/>
  <c r="C67" i="10"/>
  <c r="J67" i="10"/>
  <c r="M67" i="10"/>
  <c r="N67" i="10"/>
  <c r="P67" i="10"/>
  <c r="B68" i="10"/>
  <c r="C68" i="10"/>
  <c r="J68" i="10"/>
  <c r="M68" i="10"/>
  <c r="N68" i="10"/>
  <c r="P68" i="10"/>
  <c r="B69" i="10"/>
  <c r="C69" i="10"/>
  <c r="J69" i="10"/>
  <c r="M69" i="10"/>
  <c r="N69" i="10"/>
  <c r="P69" i="10"/>
  <c r="P72" i="10"/>
  <c r="R72" i="10"/>
  <c r="U72" i="10"/>
  <c r="P81" i="10"/>
  <c r="P88" i="10"/>
  <c r="K3" i="32"/>
  <c r="L3" i="32"/>
  <c r="M3" i="32"/>
  <c r="N3" i="32"/>
  <c r="O3" i="32"/>
  <c r="P3" i="32"/>
  <c r="K4" i="32"/>
  <c r="L4" i="32"/>
  <c r="M4" i="32"/>
  <c r="N4" i="32"/>
  <c r="O4" i="32"/>
  <c r="P4" i="32"/>
  <c r="K5" i="32"/>
  <c r="L5" i="32"/>
  <c r="M5" i="32"/>
  <c r="N5" i="32"/>
  <c r="O5" i="32"/>
  <c r="P5" i="32"/>
  <c r="G6" i="32"/>
  <c r="K6" i="32"/>
  <c r="L6" i="32"/>
  <c r="M6" i="32"/>
  <c r="N6" i="32"/>
  <c r="O6" i="32"/>
  <c r="P6" i="32"/>
  <c r="K7" i="32"/>
  <c r="L7" i="32"/>
  <c r="M7" i="32"/>
  <c r="N7" i="32"/>
  <c r="O7" i="32"/>
  <c r="P7" i="32"/>
  <c r="K8" i="32"/>
  <c r="L8" i="32"/>
  <c r="M8" i="32"/>
  <c r="N8" i="32"/>
  <c r="O8" i="32"/>
  <c r="P8" i="32"/>
  <c r="K9" i="32"/>
  <c r="L9" i="32"/>
  <c r="M9" i="32"/>
  <c r="N9" i="32"/>
  <c r="O9" i="32"/>
  <c r="P9" i="32"/>
  <c r="K10" i="32"/>
  <c r="L10" i="32"/>
  <c r="M10" i="32"/>
  <c r="N10" i="32"/>
  <c r="O10" i="32"/>
  <c r="P10" i="32"/>
  <c r="K11" i="32"/>
  <c r="L11" i="32"/>
  <c r="M11" i="32"/>
  <c r="N11" i="32"/>
  <c r="O11" i="32"/>
  <c r="P11" i="32"/>
  <c r="K12" i="32"/>
  <c r="L12" i="32"/>
  <c r="M12" i="32"/>
  <c r="N12" i="32"/>
  <c r="O12" i="32"/>
  <c r="P12" i="32"/>
  <c r="K13" i="32"/>
  <c r="L13" i="32"/>
  <c r="M13" i="32"/>
  <c r="N13" i="32"/>
  <c r="O13" i="32"/>
  <c r="P13" i="32"/>
  <c r="K14" i="32"/>
  <c r="L14" i="32"/>
  <c r="M14" i="32"/>
  <c r="N14" i="32"/>
  <c r="O14" i="32"/>
  <c r="P14" i="32"/>
  <c r="K15" i="32"/>
  <c r="L15" i="32"/>
  <c r="M15" i="32"/>
  <c r="N15" i="32"/>
  <c r="O15" i="32"/>
  <c r="P15" i="32"/>
  <c r="K16" i="32"/>
  <c r="L16" i="32"/>
  <c r="M16" i="32"/>
  <c r="N16" i="32"/>
  <c r="O16" i="32"/>
  <c r="P16" i="32"/>
  <c r="K17" i="32"/>
  <c r="L17" i="32"/>
  <c r="M17" i="32"/>
  <c r="N17" i="32"/>
  <c r="O17" i="32"/>
  <c r="P17" i="32"/>
  <c r="K18" i="32"/>
  <c r="L18" i="32"/>
  <c r="M18" i="32"/>
  <c r="N18" i="32"/>
  <c r="O18" i="32"/>
  <c r="P18" i="32"/>
  <c r="K19" i="32"/>
  <c r="L19" i="32"/>
  <c r="M19" i="32"/>
  <c r="N19" i="32"/>
  <c r="O19" i="32"/>
  <c r="P19" i="32"/>
  <c r="K20" i="32"/>
  <c r="L20" i="32"/>
  <c r="M20" i="32"/>
  <c r="N20" i="32"/>
  <c r="O20" i="32"/>
  <c r="P20" i="32"/>
  <c r="K21" i="32"/>
  <c r="L21" i="32"/>
  <c r="M21" i="32"/>
  <c r="N21" i="32"/>
  <c r="O21" i="32"/>
  <c r="P21" i="32"/>
  <c r="K22" i="32"/>
  <c r="L22" i="32"/>
  <c r="M22" i="32"/>
  <c r="N22" i="32"/>
  <c r="O22" i="32"/>
  <c r="P22" i="32"/>
  <c r="K23" i="32"/>
  <c r="L23" i="32"/>
  <c r="M23" i="32"/>
  <c r="N23" i="32"/>
  <c r="O23" i="32"/>
  <c r="P23" i="32"/>
  <c r="K24" i="32"/>
  <c r="L24" i="32"/>
  <c r="M24" i="32"/>
  <c r="N24" i="32"/>
  <c r="O24" i="32"/>
  <c r="P24" i="32"/>
  <c r="K25" i="32"/>
  <c r="L25" i="32"/>
  <c r="M25" i="32"/>
  <c r="N25" i="32"/>
  <c r="O25" i="32"/>
  <c r="P25" i="32"/>
  <c r="K26" i="32"/>
  <c r="L26" i="32"/>
  <c r="M26" i="32"/>
  <c r="N26" i="32"/>
  <c r="O26" i="32"/>
  <c r="P26" i="32"/>
  <c r="K27" i="32"/>
  <c r="L27" i="32"/>
  <c r="M27" i="32"/>
  <c r="N27" i="32"/>
  <c r="O27" i="32"/>
  <c r="P27" i="32"/>
  <c r="K28" i="32"/>
  <c r="L28" i="32"/>
  <c r="M28" i="32"/>
  <c r="N28" i="32"/>
  <c r="O28" i="32"/>
  <c r="P28" i="32"/>
  <c r="K29" i="32"/>
  <c r="L29" i="32"/>
  <c r="M29" i="32"/>
  <c r="N29" i="32"/>
  <c r="O29" i="32"/>
  <c r="P29" i="32"/>
  <c r="K30" i="32"/>
  <c r="L30" i="32"/>
  <c r="M30" i="32"/>
  <c r="N30" i="32"/>
  <c r="O30" i="32"/>
  <c r="P30" i="32"/>
  <c r="K31" i="32"/>
  <c r="L31" i="32"/>
  <c r="M31" i="32"/>
  <c r="N31" i="32"/>
  <c r="O31" i="32"/>
  <c r="P31" i="32"/>
  <c r="K32" i="32"/>
  <c r="L32" i="32"/>
  <c r="M32" i="32"/>
  <c r="N32" i="32"/>
  <c r="O32" i="32"/>
  <c r="P32" i="32"/>
  <c r="K33" i="32"/>
  <c r="L33" i="32"/>
  <c r="M33" i="32"/>
  <c r="N33" i="32"/>
  <c r="O33" i="32"/>
  <c r="P33" i="32"/>
  <c r="K34" i="32"/>
  <c r="L34" i="32"/>
  <c r="M34" i="32"/>
  <c r="N34" i="32"/>
  <c r="O34" i="32"/>
  <c r="P34" i="32"/>
  <c r="K35" i="32"/>
  <c r="L35" i="32"/>
  <c r="M35" i="32"/>
  <c r="N35" i="32"/>
  <c r="O35" i="32"/>
  <c r="P35" i="32"/>
  <c r="K36" i="32"/>
  <c r="L36" i="32"/>
  <c r="M36" i="32"/>
  <c r="N36" i="32"/>
  <c r="O36" i="32"/>
  <c r="P36" i="32"/>
  <c r="K37" i="32"/>
  <c r="L37" i="32"/>
  <c r="M37" i="32"/>
  <c r="N37" i="32"/>
  <c r="O37" i="32"/>
  <c r="P37" i="32"/>
  <c r="K38" i="32"/>
  <c r="L38" i="32"/>
  <c r="M38" i="32"/>
  <c r="N38" i="32"/>
  <c r="O38" i="32"/>
  <c r="P38" i="32"/>
  <c r="K39" i="32"/>
  <c r="L39" i="32"/>
  <c r="M39" i="32"/>
  <c r="N39" i="32"/>
  <c r="O39" i="32"/>
  <c r="P39" i="32"/>
  <c r="K40" i="32"/>
  <c r="L40" i="32"/>
  <c r="M40" i="32"/>
  <c r="N40" i="32"/>
  <c r="O40" i="32"/>
  <c r="P40" i="32"/>
  <c r="K41" i="32"/>
  <c r="L41" i="32"/>
  <c r="M41" i="32"/>
  <c r="N41" i="32"/>
  <c r="O41" i="32"/>
  <c r="P41" i="32"/>
  <c r="K42" i="32"/>
  <c r="L42" i="32"/>
  <c r="M42" i="32"/>
  <c r="N42" i="32"/>
  <c r="O42" i="32"/>
  <c r="P42" i="32"/>
  <c r="K43" i="32"/>
  <c r="L43" i="32"/>
  <c r="M43" i="32"/>
  <c r="N43" i="32"/>
  <c r="O43" i="32"/>
  <c r="P43" i="32"/>
  <c r="K44" i="32"/>
  <c r="L44" i="32"/>
  <c r="M44" i="32"/>
  <c r="N44" i="32"/>
  <c r="O44" i="32"/>
  <c r="P44" i="32"/>
  <c r="K45" i="32"/>
  <c r="L45" i="32"/>
  <c r="M45" i="32"/>
  <c r="N45" i="32"/>
  <c r="O45" i="32"/>
  <c r="P45" i="32"/>
  <c r="K46" i="32"/>
  <c r="L46" i="32"/>
  <c r="M46" i="32"/>
  <c r="N46" i="32"/>
  <c r="O46" i="32"/>
  <c r="P46" i="32"/>
  <c r="P52" i="32"/>
  <c r="K3" i="31"/>
  <c r="L3" i="31"/>
  <c r="M3" i="31"/>
  <c r="N3" i="31"/>
  <c r="O3" i="31"/>
  <c r="P3" i="31"/>
  <c r="K4" i="31"/>
  <c r="L4" i="31"/>
  <c r="M4" i="31"/>
  <c r="N4" i="31"/>
  <c r="O4" i="31"/>
  <c r="P4" i="31"/>
  <c r="K5" i="31"/>
  <c r="L5" i="31"/>
  <c r="M5" i="31"/>
  <c r="N5" i="31"/>
  <c r="O5" i="31"/>
  <c r="P5" i="31"/>
  <c r="K6" i="31"/>
  <c r="L6" i="31"/>
  <c r="M6" i="31"/>
  <c r="N6" i="31"/>
  <c r="O6" i="31"/>
  <c r="P6" i="31"/>
  <c r="K7" i="31"/>
  <c r="L7" i="31"/>
  <c r="M7" i="31"/>
  <c r="N7" i="31"/>
  <c r="O7" i="31"/>
  <c r="P7" i="31"/>
  <c r="K8" i="31"/>
  <c r="L8" i="31"/>
  <c r="M8" i="31"/>
  <c r="N8" i="31"/>
  <c r="O8" i="31"/>
  <c r="P8" i="31"/>
  <c r="K9" i="31"/>
  <c r="L9" i="31"/>
  <c r="M9" i="31"/>
  <c r="N9" i="31"/>
  <c r="O9" i="31"/>
  <c r="P9" i="31"/>
  <c r="G10" i="31"/>
  <c r="K10" i="31"/>
  <c r="L10" i="31"/>
  <c r="M10" i="31"/>
  <c r="N10" i="31"/>
  <c r="O10" i="31"/>
  <c r="P10" i="31"/>
  <c r="K11" i="31"/>
  <c r="L11" i="31"/>
  <c r="M11" i="31"/>
  <c r="N11" i="31"/>
  <c r="O11" i="31"/>
  <c r="P11" i="31"/>
  <c r="K12" i="31"/>
  <c r="L12" i="31"/>
  <c r="M12" i="31"/>
  <c r="N12" i="31"/>
  <c r="O12" i="31"/>
  <c r="P12" i="31"/>
  <c r="K13" i="31"/>
  <c r="L13" i="31"/>
  <c r="M13" i="31"/>
  <c r="N13" i="31"/>
  <c r="O13" i="31"/>
  <c r="P13" i="31"/>
  <c r="K14" i="31"/>
  <c r="L14" i="31"/>
  <c r="M14" i="31"/>
  <c r="N14" i="31"/>
  <c r="O14" i="31"/>
  <c r="P14" i="31"/>
  <c r="K15" i="31"/>
  <c r="L15" i="31"/>
  <c r="M15" i="31"/>
  <c r="N15" i="31"/>
  <c r="O15" i="31"/>
  <c r="P15" i="31"/>
  <c r="K16" i="31"/>
  <c r="L16" i="31"/>
  <c r="M16" i="31"/>
  <c r="N16" i="31"/>
  <c r="O16" i="31"/>
  <c r="P16" i="31"/>
  <c r="K17" i="31"/>
  <c r="L17" i="31"/>
  <c r="M17" i="31"/>
  <c r="N17" i="31"/>
  <c r="O17" i="31"/>
  <c r="P17" i="31"/>
  <c r="K18" i="31"/>
  <c r="L18" i="31"/>
  <c r="M18" i="31"/>
  <c r="N18" i="31"/>
  <c r="O18" i="31"/>
  <c r="P18" i="31"/>
  <c r="K19" i="31"/>
  <c r="L19" i="31"/>
  <c r="M19" i="31"/>
  <c r="N19" i="31"/>
  <c r="O19" i="31"/>
  <c r="P19" i="31"/>
  <c r="K20" i="31"/>
  <c r="L20" i="31"/>
  <c r="M20" i="31"/>
  <c r="N20" i="31"/>
  <c r="O20" i="31"/>
  <c r="P20" i="31"/>
  <c r="K21" i="31"/>
  <c r="L21" i="31"/>
  <c r="M21" i="31"/>
  <c r="N21" i="31"/>
  <c r="O21" i="31"/>
  <c r="P21" i="31"/>
  <c r="K22" i="31"/>
  <c r="L22" i="31"/>
  <c r="M22" i="31"/>
  <c r="N22" i="31"/>
  <c r="O22" i="31"/>
  <c r="P22" i="31"/>
  <c r="K23" i="31"/>
  <c r="L23" i="31"/>
  <c r="M23" i="31"/>
  <c r="N23" i="31"/>
  <c r="O23" i="31"/>
  <c r="P23" i="31"/>
  <c r="K24" i="31"/>
  <c r="L24" i="31"/>
  <c r="M24" i="31"/>
  <c r="N24" i="31"/>
  <c r="O24" i="31"/>
  <c r="P24" i="31"/>
  <c r="K25" i="31"/>
  <c r="L25" i="31"/>
  <c r="M25" i="31"/>
  <c r="N25" i="31"/>
  <c r="O25" i="31"/>
  <c r="P25" i="31"/>
  <c r="K26" i="31"/>
  <c r="L26" i="31"/>
  <c r="M26" i="31"/>
  <c r="N26" i="31"/>
  <c r="O26" i="31"/>
  <c r="P26" i="31"/>
  <c r="K27" i="31"/>
  <c r="L27" i="31"/>
  <c r="M27" i="31"/>
  <c r="N27" i="31"/>
  <c r="O27" i="31"/>
  <c r="P27" i="31"/>
  <c r="K28" i="31"/>
  <c r="L28" i="31"/>
  <c r="M28" i="31"/>
  <c r="N28" i="31"/>
  <c r="O28" i="31"/>
  <c r="P28" i="31"/>
  <c r="K29" i="31"/>
  <c r="L29" i="31"/>
  <c r="M29" i="31"/>
  <c r="N29" i="31"/>
  <c r="O29" i="31"/>
  <c r="P29" i="31"/>
  <c r="K30" i="31"/>
  <c r="L30" i="31"/>
  <c r="M30" i="31"/>
  <c r="N30" i="31"/>
  <c r="O30" i="31"/>
  <c r="P30" i="31"/>
  <c r="K31" i="31"/>
  <c r="L31" i="31"/>
  <c r="M31" i="31"/>
  <c r="N31" i="31"/>
  <c r="O31" i="31"/>
  <c r="P31" i="31"/>
  <c r="K32" i="31"/>
  <c r="L32" i="31"/>
  <c r="M32" i="31"/>
  <c r="N32" i="31"/>
  <c r="O32" i="31"/>
  <c r="P32" i="31"/>
  <c r="K33" i="31"/>
  <c r="L33" i="31"/>
  <c r="M33" i="31"/>
  <c r="N33" i="31"/>
  <c r="O33" i="31"/>
  <c r="P33" i="31"/>
  <c r="K34" i="31"/>
  <c r="L34" i="31"/>
  <c r="M34" i="31"/>
  <c r="N34" i="31"/>
  <c r="O34" i="31"/>
  <c r="P34" i="31"/>
  <c r="K35" i="31"/>
  <c r="L35" i="31"/>
  <c r="M35" i="31"/>
  <c r="N35" i="31"/>
  <c r="O35" i="31"/>
  <c r="P35" i="31"/>
  <c r="K36" i="31"/>
  <c r="L36" i="31"/>
  <c r="M36" i="31"/>
  <c r="N36" i="31"/>
  <c r="O36" i="31"/>
  <c r="P36" i="31"/>
  <c r="K37" i="31"/>
  <c r="L37" i="31"/>
  <c r="M37" i="31"/>
  <c r="N37" i="31"/>
  <c r="O37" i="31"/>
  <c r="P37" i="31"/>
  <c r="K38" i="31"/>
  <c r="L38" i="31"/>
  <c r="M38" i="31"/>
  <c r="N38" i="31"/>
  <c r="O38" i="31"/>
  <c r="P38" i="31"/>
  <c r="K39" i="31"/>
  <c r="L39" i="31"/>
  <c r="M39" i="31"/>
  <c r="N39" i="31"/>
  <c r="O39" i="31"/>
  <c r="P39" i="31"/>
  <c r="K40" i="31"/>
  <c r="L40" i="31"/>
  <c r="M40" i="31"/>
  <c r="N40" i="31"/>
  <c r="O40" i="31"/>
  <c r="P40" i="31"/>
  <c r="K41" i="31"/>
  <c r="L41" i="31"/>
  <c r="M41" i="31"/>
  <c r="N41" i="31"/>
  <c r="O41" i="31"/>
  <c r="P41" i="31"/>
  <c r="K42" i="31"/>
  <c r="L42" i="31"/>
  <c r="M42" i="31"/>
  <c r="N42" i="31"/>
  <c r="O42" i="31"/>
  <c r="P42" i="31"/>
  <c r="K43" i="31"/>
  <c r="L43" i="31"/>
  <c r="M43" i="31"/>
  <c r="N43" i="31"/>
  <c r="O43" i="31"/>
  <c r="P43" i="31"/>
  <c r="K44" i="31"/>
  <c r="L44" i="31"/>
  <c r="M44" i="31"/>
  <c r="N44" i="31"/>
  <c r="O44" i="31"/>
  <c r="P44" i="31"/>
  <c r="K45" i="31"/>
  <c r="L45" i="31"/>
  <c r="M45" i="31"/>
  <c r="N45" i="31"/>
  <c r="O45" i="31"/>
  <c r="P45" i="31"/>
  <c r="K46" i="31"/>
  <c r="L46" i="31"/>
  <c r="M46" i="31"/>
  <c r="N46" i="31"/>
  <c r="O46" i="31"/>
  <c r="P46" i="31"/>
  <c r="K47" i="31"/>
  <c r="L47" i="31"/>
  <c r="M47" i="31"/>
  <c r="N47" i="31"/>
  <c r="O47" i="31"/>
  <c r="P47" i="31"/>
  <c r="K48" i="31"/>
  <c r="L48" i="31"/>
  <c r="M48" i="31"/>
  <c r="N48" i="31"/>
  <c r="O48" i="31"/>
  <c r="P48" i="31"/>
  <c r="K49" i="31"/>
  <c r="L49" i="31"/>
  <c r="M49" i="31"/>
  <c r="N49" i="31"/>
  <c r="O49" i="31"/>
  <c r="P49" i="31"/>
  <c r="K50" i="31"/>
  <c r="L50" i="31"/>
  <c r="M50" i="31"/>
  <c r="N50" i="31"/>
  <c r="O50" i="31"/>
  <c r="P50" i="31"/>
  <c r="K51" i="31"/>
  <c r="L51" i="31"/>
  <c r="M51" i="31"/>
  <c r="N51" i="31"/>
  <c r="O51" i="31"/>
  <c r="P51" i="31"/>
  <c r="P52" i="31"/>
  <c r="R268" i="31"/>
  <c r="K3" i="12"/>
  <c r="L3" i="12"/>
  <c r="M3" i="12"/>
  <c r="N3" i="12"/>
  <c r="O3" i="12"/>
  <c r="P3" i="12"/>
  <c r="K4" i="12"/>
  <c r="L4" i="12"/>
  <c r="M4" i="12"/>
  <c r="N4" i="12"/>
  <c r="O4" i="12"/>
  <c r="P4" i="12"/>
  <c r="G5" i="12"/>
  <c r="K5" i="12"/>
  <c r="L5" i="12"/>
  <c r="M5" i="12"/>
  <c r="N5" i="12"/>
  <c r="O5" i="12"/>
  <c r="P5" i="12"/>
  <c r="K6" i="12"/>
  <c r="L6" i="12"/>
  <c r="M6" i="12"/>
  <c r="N6" i="12"/>
  <c r="O6" i="12"/>
  <c r="P6" i="12"/>
  <c r="K7" i="12"/>
  <c r="L7" i="12"/>
  <c r="M7" i="12"/>
  <c r="N7" i="12"/>
  <c r="O7" i="12"/>
  <c r="P7" i="12"/>
  <c r="K3" i="30"/>
  <c r="L3" i="30"/>
  <c r="M3" i="30"/>
  <c r="N3" i="30"/>
  <c r="O3" i="30"/>
  <c r="P3" i="30"/>
  <c r="K4" i="30"/>
  <c r="L4" i="30"/>
  <c r="M4" i="30"/>
  <c r="N4" i="30"/>
  <c r="O4" i="30"/>
  <c r="P4" i="30"/>
  <c r="K5" i="30"/>
  <c r="L5" i="30"/>
  <c r="M5" i="30"/>
  <c r="N5" i="30"/>
  <c r="O5" i="30"/>
  <c r="P5" i="30"/>
  <c r="K6" i="30"/>
  <c r="L6" i="30"/>
  <c r="M6" i="30"/>
  <c r="N6" i="30"/>
  <c r="O6" i="30"/>
  <c r="P6" i="30"/>
  <c r="K7" i="30"/>
  <c r="L7" i="30"/>
  <c r="M7" i="30"/>
  <c r="N7" i="30"/>
  <c r="O7" i="30"/>
  <c r="P7" i="30"/>
  <c r="K8" i="30"/>
  <c r="L8" i="30"/>
  <c r="M8" i="30"/>
  <c r="N8" i="30"/>
  <c r="O8" i="30"/>
  <c r="P8" i="30"/>
  <c r="K9" i="30"/>
  <c r="L9" i="30"/>
  <c r="M9" i="30"/>
  <c r="N9" i="30"/>
  <c r="O9" i="30"/>
  <c r="P9" i="30"/>
  <c r="K10" i="30"/>
  <c r="L10" i="30"/>
  <c r="M10" i="30"/>
  <c r="N10" i="30"/>
  <c r="O10" i="30"/>
  <c r="P10" i="30"/>
  <c r="K11" i="30"/>
  <c r="L11" i="30"/>
  <c r="M11" i="30"/>
  <c r="N11" i="30"/>
  <c r="O11" i="30"/>
  <c r="P11" i="30"/>
  <c r="K12" i="30"/>
  <c r="L12" i="30"/>
  <c r="M12" i="30"/>
  <c r="N12" i="30"/>
  <c r="O12" i="30"/>
  <c r="P12" i="30"/>
  <c r="K13" i="30"/>
  <c r="L13" i="30"/>
  <c r="M13" i="30"/>
  <c r="N13" i="30"/>
  <c r="O13" i="30"/>
  <c r="P13" i="30"/>
  <c r="K14" i="30"/>
  <c r="L14" i="30"/>
  <c r="M14" i="30"/>
  <c r="N14" i="30"/>
  <c r="O14" i="30"/>
  <c r="P14" i="30"/>
  <c r="K15" i="30"/>
  <c r="L15" i="30"/>
  <c r="M15" i="30"/>
  <c r="N15" i="30"/>
  <c r="O15" i="30"/>
  <c r="P15" i="30"/>
  <c r="K16" i="30"/>
  <c r="L16" i="30"/>
  <c r="M16" i="30"/>
  <c r="N16" i="30"/>
  <c r="O16" i="30"/>
  <c r="P16" i="30"/>
  <c r="K17" i="30"/>
  <c r="L17" i="30"/>
  <c r="M17" i="30"/>
  <c r="N17" i="30"/>
  <c r="O17" i="30"/>
  <c r="P17" i="30"/>
  <c r="K18" i="30"/>
  <c r="L18" i="30"/>
  <c r="M18" i="30"/>
  <c r="N18" i="30"/>
  <c r="O18" i="30"/>
  <c r="P18" i="30"/>
  <c r="K19" i="30"/>
  <c r="L19" i="30"/>
  <c r="M19" i="30"/>
  <c r="N19" i="30"/>
  <c r="O19" i="30"/>
  <c r="P19" i="30"/>
  <c r="K20" i="30"/>
  <c r="L20" i="30"/>
  <c r="M20" i="30"/>
  <c r="N20" i="30"/>
  <c r="O20" i="30"/>
  <c r="P20" i="30"/>
  <c r="K21" i="30"/>
  <c r="L21" i="30"/>
  <c r="M21" i="30"/>
  <c r="N21" i="30"/>
  <c r="O21" i="30"/>
  <c r="P21" i="30"/>
  <c r="K22" i="30"/>
  <c r="L22" i="30"/>
  <c r="M22" i="30"/>
  <c r="N22" i="30"/>
  <c r="O22" i="30"/>
  <c r="P22" i="30"/>
  <c r="K23" i="30"/>
  <c r="L23" i="30"/>
  <c r="M23" i="30"/>
  <c r="N23" i="30"/>
  <c r="O23" i="30"/>
  <c r="P23" i="30"/>
  <c r="K24" i="30"/>
  <c r="L24" i="30"/>
  <c r="M24" i="30"/>
  <c r="N24" i="30"/>
  <c r="O24" i="30"/>
  <c r="P24" i="30"/>
  <c r="K25" i="30"/>
  <c r="L25" i="30"/>
  <c r="M25" i="30"/>
  <c r="N25" i="30"/>
  <c r="O25" i="30"/>
  <c r="P25" i="30"/>
  <c r="K26" i="30"/>
  <c r="L26" i="30"/>
  <c r="M26" i="30"/>
  <c r="N26" i="30"/>
  <c r="O26" i="30"/>
  <c r="P26" i="30"/>
  <c r="K27" i="30"/>
  <c r="L27" i="30"/>
  <c r="M27" i="30"/>
  <c r="N27" i="30"/>
  <c r="O27" i="30"/>
  <c r="P27" i="30"/>
  <c r="K28" i="30"/>
  <c r="L28" i="30"/>
  <c r="M28" i="30"/>
  <c r="N28" i="30"/>
  <c r="O28" i="30"/>
  <c r="P28" i="30"/>
  <c r="K29" i="30"/>
  <c r="L29" i="30"/>
  <c r="M29" i="30"/>
  <c r="N29" i="30"/>
  <c r="O29" i="30"/>
  <c r="P29" i="30"/>
  <c r="K30" i="30"/>
  <c r="L30" i="30"/>
  <c r="M30" i="30"/>
  <c r="N30" i="30"/>
  <c r="O30" i="30"/>
  <c r="P30" i="30"/>
  <c r="K31" i="30"/>
  <c r="L31" i="30"/>
  <c r="M31" i="30"/>
  <c r="N31" i="30"/>
  <c r="O31" i="30"/>
  <c r="P31" i="30"/>
  <c r="K32" i="30"/>
  <c r="L32" i="30"/>
  <c r="M32" i="30"/>
  <c r="N32" i="30"/>
  <c r="O32" i="30"/>
  <c r="P32" i="30"/>
  <c r="K33" i="30"/>
  <c r="L33" i="30"/>
  <c r="M33" i="30"/>
  <c r="N33" i="30"/>
  <c r="O33" i="30"/>
  <c r="P33" i="30"/>
  <c r="K34" i="30"/>
  <c r="L34" i="30"/>
  <c r="M34" i="30"/>
  <c r="N34" i="30"/>
  <c r="O34" i="30"/>
  <c r="P34" i="30"/>
  <c r="K35" i="30"/>
  <c r="L35" i="30"/>
  <c r="M35" i="30"/>
  <c r="N35" i="30"/>
  <c r="O35" i="30"/>
  <c r="P35" i="30"/>
  <c r="K36" i="30"/>
  <c r="L36" i="30"/>
  <c r="M36" i="30"/>
  <c r="N36" i="30"/>
  <c r="O36" i="30"/>
  <c r="P36" i="30"/>
  <c r="K37" i="30"/>
  <c r="L37" i="30"/>
  <c r="M37" i="30"/>
  <c r="N37" i="30"/>
  <c r="O37" i="30"/>
  <c r="P37" i="30"/>
  <c r="K38" i="30"/>
  <c r="L38" i="30"/>
  <c r="M38" i="30"/>
  <c r="N38" i="30"/>
  <c r="O38" i="30"/>
  <c r="P38" i="30"/>
  <c r="K39" i="30"/>
  <c r="L39" i="30"/>
  <c r="M39" i="30"/>
  <c r="N39" i="30"/>
  <c r="O39" i="30"/>
  <c r="P39" i="30"/>
  <c r="K40" i="30"/>
  <c r="L40" i="30"/>
  <c r="M40" i="30"/>
  <c r="N40" i="30"/>
  <c r="O40" i="30"/>
  <c r="P40" i="30"/>
  <c r="K41" i="30"/>
  <c r="L41" i="30"/>
  <c r="M41" i="30"/>
  <c r="N41" i="30"/>
  <c r="O41" i="30"/>
  <c r="P41" i="30"/>
  <c r="K42" i="30"/>
  <c r="L42" i="30"/>
  <c r="M42" i="30"/>
  <c r="N42" i="30"/>
  <c r="O42" i="30"/>
  <c r="P42" i="30"/>
  <c r="P43" i="30"/>
  <c r="K3" i="35"/>
  <c r="L3" i="35"/>
  <c r="M3" i="35"/>
  <c r="N3" i="35"/>
  <c r="O3" i="35"/>
  <c r="P3" i="35"/>
  <c r="K4" i="35"/>
  <c r="L4" i="35"/>
  <c r="M4" i="35"/>
  <c r="N4" i="35"/>
  <c r="O4" i="35"/>
  <c r="P4" i="35"/>
  <c r="K5" i="35"/>
  <c r="L5" i="35"/>
  <c r="M5" i="35"/>
  <c r="N5" i="35"/>
  <c r="O5" i="35"/>
  <c r="P5" i="35"/>
  <c r="K6" i="35"/>
  <c r="L6" i="35"/>
  <c r="M6" i="35"/>
  <c r="N6" i="35"/>
  <c r="O6" i="35"/>
  <c r="P6" i="35"/>
  <c r="K7" i="35"/>
  <c r="L7" i="35"/>
  <c r="M7" i="35"/>
  <c r="N7" i="35"/>
  <c r="O7" i="35"/>
  <c r="P7" i="35"/>
  <c r="K8" i="35"/>
  <c r="L8" i="35"/>
  <c r="M8" i="35"/>
  <c r="N8" i="35"/>
  <c r="O8" i="35"/>
  <c r="P8" i="35"/>
  <c r="K9" i="35"/>
  <c r="L9" i="35"/>
  <c r="M9" i="35"/>
  <c r="N9" i="35"/>
  <c r="O9" i="35"/>
  <c r="P9" i="35"/>
  <c r="K10" i="35"/>
  <c r="L10" i="35"/>
  <c r="M10" i="35"/>
  <c r="N10" i="35"/>
  <c r="O10" i="35"/>
  <c r="P10" i="35"/>
  <c r="K11" i="35"/>
  <c r="L11" i="35"/>
  <c r="M11" i="35"/>
  <c r="N11" i="35"/>
  <c r="O11" i="35"/>
  <c r="P11" i="35"/>
  <c r="K12" i="35"/>
  <c r="L12" i="35"/>
  <c r="M12" i="35"/>
  <c r="N12" i="35"/>
  <c r="O12" i="35"/>
  <c r="P12" i="35"/>
  <c r="K13" i="35"/>
  <c r="L13" i="35"/>
  <c r="M13" i="35"/>
  <c r="N13" i="35"/>
  <c r="O13" i="35"/>
  <c r="P13" i="35"/>
  <c r="K14" i="35"/>
  <c r="L14" i="35"/>
  <c r="M14" i="35"/>
  <c r="N14" i="35"/>
  <c r="O14" i="35"/>
  <c r="P14" i="35"/>
  <c r="K15" i="35"/>
  <c r="L15" i="35"/>
  <c r="M15" i="35"/>
  <c r="N15" i="35"/>
  <c r="O15" i="35"/>
  <c r="P15" i="35"/>
  <c r="K16" i="35"/>
  <c r="L16" i="35"/>
  <c r="M16" i="35"/>
  <c r="N16" i="35"/>
  <c r="O16" i="35"/>
  <c r="P16" i="35"/>
  <c r="K17" i="35"/>
  <c r="L17" i="35"/>
  <c r="M17" i="35"/>
  <c r="N17" i="35"/>
  <c r="O17" i="35"/>
  <c r="P17" i="35"/>
  <c r="K18" i="35"/>
  <c r="L18" i="35"/>
  <c r="M18" i="35"/>
  <c r="N18" i="35"/>
  <c r="O18" i="35"/>
  <c r="P18" i="35"/>
  <c r="K19" i="35"/>
  <c r="L19" i="35"/>
  <c r="M19" i="35"/>
  <c r="N19" i="35"/>
  <c r="O19" i="35"/>
  <c r="P19" i="35"/>
  <c r="K20" i="35"/>
  <c r="L20" i="35"/>
  <c r="M20" i="35"/>
  <c r="N20" i="35"/>
  <c r="O20" i="35"/>
  <c r="P20" i="35"/>
  <c r="K21" i="35"/>
  <c r="L21" i="35"/>
  <c r="M21" i="35"/>
  <c r="N21" i="35"/>
  <c r="O21" i="35"/>
  <c r="P21" i="35"/>
  <c r="K22" i="35"/>
  <c r="L22" i="35"/>
  <c r="M22" i="35"/>
  <c r="N22" i="35"/>
  <c r="O22" i="35"/>
  <c r="P22" i="35"/>
  <c r="K23" i="35"/>
  <c r="L23" i="35"/>
  <c r="M23" i="35"/>
  <c r="N23" i="35"/>
  <c r="O23" i="35"/>
  <c r="P23" i="35"/>
  <c r="K24" i="35"/>
  <c r="L24" i="35"/>
  <c r="M24" i="35"/>
  <c r="N24" i="35"/>
  <c r="O24" i="35"/>
  <c r="P24" i="35"/>
  <c r="K25" i="35"/>
  <c r="L25" i="35"/>
  <c r="M25" i="35"/>
  <c r="N25" i="35"/>
  <c r="O25" i="35"/>
  <c r="P25" i="35"/>
  <c r="K26" i="35"/>
  <c r="L26" i="35"/>
  <c r="M26" i="35"/>
  <c r="N26" i="35"/>
  <c r="O26" i="35"/>
  <c r="P26" i="35"/>
  <c r="K27" i="35"/>
  <c r="L27" i="35"/>
  <c r="M27" i="35"/>
  <c r="N27" i="35"/>
  <c r="O27" i="35"/>
  <c r="P27" i="35"/>
  <c r="K28" i="35"/>
  <c r="L28" i="35"/>
  <c r="M28" i="35"/>
  <c r="N28" i="35"/>
  <c r="O28" i="35"/>
  <c r="P28" i="35"/>
  <c r="K29" i="35"/>
  <c r="L29" i="35"/>
  <c r="M29" i="35"/>
  <c r="N29" i="35"/>
  <c r="O29" i="35"/>
  <c r="P29" i="35"/>
  <c r="K30" i="35"/>
  <c r="L30" i="35"/>
  <c r="M30" i="35"/>
  <c r="N30" i="35"/>
  <c r="O30" i="35"/>
  <c r="P30" i="35"/>
  <c r="K31" i="35"/>
  <c r="L31" i="35"/>
  <c r="M31" i="35"/>
  <c r="N31" i="35"/>
  <c r="O31" i="35"/>
  <c r="P31" i="35"/>
  <c r="K32" i="35"/>
  <c r="L32" i="35"/>
  <c r="M32" i="35"/>
  <c r="N32" i="35"/>
  <c r="O32" i="35"/>
  <c r="P32" i="35"/>
  <c r="K33" i="35"/>
  <c r="L33" i="35"/>
  <c r="M33" i="35"/>
  <c r="N33" i="35"/>
  <c r="O33" i="35"/>
  <c r="P33" i="35"/>
  <c r="K34" i="35"/>
  <c r="L34" i="35"/>
  <c r="M34" i="35"/>
  <c r="N34" i="35"/>
  <c r="O34" i="35"/>
  <c r="P34" i="35"/>
  <c r="K35" i="35"/>
  <c r="L35" i="35"/>
  <c r="M35" i="35"/>
  <c r="N35" i="35"/>
  <c r="O35" i="35"/>
  <c r="P35" i="35"/>
  <c r="K36" i="35"/>
  <c r="L36" i="35"/>
  <c r="M36" i="35"/>
  <c r="N36" i="35"/>
  <c r="O36" i="35"/>
  <c r="P36" i="35"/>
  <c r="K37" i="35"/>
  <c r="L37" i="35"/>
  <c r="M37" i="35"/>
  <c r="N37" i="35"/>
  <c r="O37" i="35"/>
  <c r="P37" i="35"/>
  <c r="K38" i="35"/>
  <c r="L38" i="35"/>
  <c r="M38" i="35"/>
  <c r="N38" i="35"/>
  <c r="O38" i="35"/>
  <c r="P38" i="35"/>
  <c r="K39" i="35"/>
  <c r="L39" i="35"/>
  <c r="M39" i="35"/>
  <c r="N39" i="35"/>
  <c r="O39" i="35"/>
  <c r="P39" i="35"/>
  <c r="K40" i="35"/>
  <c r="L40" i="35"/>
  <c r="M40" i="35"/>
  <c r="N40" i="35"/>
  <c r="O40" i="35"/>
  <c r="P40" i="35"/>
  <c r="K41" i="35"/>
  <c r="L41" i="35"/>
  <c r="M41" i="35"/>
  <c r="N41" i="35"/>
  <c r="O41" i="35"/>
  <c r="P41" i="35"/>
  <c r="K42" i="35"/>
  <c r="L42" i="35"/>
  <c r="M42" i="35"/>
  <c r="N42" i="35"/>
  <c r="O42" i="35"/>
  <c r="P42" i="35"/>
  <c r="K43" i="35"/>
  <c r="L43" i="35"/>
  <c r="M43" i="35"/>
  <c r="N43" i="35"/>
  <c r="O43" i="35"/>
  <c r="P43" i="35"/>
  <c r="K44" i="35"/>
  <c r="L44" i="35"/>
  <c r="M44" i="35"/>
  <c r="N44" i="35"/>
  <c r="O44" i="35"/>
  <c r="P44" i="35"/>
  <c r="K45" i="35"/>
  <c r="L45" i="35"/>
  <c r="M45" i="35"/>
  <c r="N45" i="35"/>
  <c r="O45" i="35"/>
  <c r="P45" i="35"/>
  <c r="K46" i="35"/>
  <c r="L46" i="35"/>
  <c r="M46" i="35"/>
  <c r="N46" i="35"/>
  <c r="O46" i="35"/>
  <c r="P46" i="35"/>
  <c r="K47" i="35"/>
  <c r="L47" i="35"/>
  <c r="M47" i="35"/>
  <c r="N47" i="35"/>
  <c r="O47" i="35"/>
  <c r="P47" i="35"/>
  <c r="K48" i="35"/>
  <c r="L48" i="35"/>
  <c r="M48" i="35"/>
  <c r="N48" i="35"/>
  <c r="O48" i="35"/>
  <c r="P48" i="35"/>
  <c r="K49" i="35"/>
  <c r="L49" i="35"/>
  <c r="M49" i="35"/>
  <c r="N49" i="35"/>
  <c r="O49" i="35"/>
  <c r="P49" i="35"/>
  <c r="K50" i="35"/>
  <c r="L50" i="35"/>
  <c r="M50" i="35"/>
  <c r="N50" i="35"/>
  <c r="O50" i="35"/>
  <c r="P50" i="35"/>
  <c r="K51" i="35"/>
  <c r="L51" i="35"/>
  <c r="M51" i="35"/>
  <c r="N51" i="35"/>
  <c r="O51" i="35"/>
  <c r="P51" i="35"/>
  <c r="K52" i="35"/>
  <c r="L52" i="35"/>
  <c r="M52" i="35"/>
  <c r="N52" i="35"/>
  <c r="O52" i="35"/>
  <c r="P52" i="35"/>
  <c r="K53" i="35"/>
  <c r="L53" i="35"/>
  <c r="M53" i="35"/>
  <c r="N53" i="35"/>
  <c r="O53" i="35"/>
  <c r="P53" i="35"/>
  <c r="K54" i="35"/>
  <c r="L54" i="35"/>
  <c r="M54" i="35"/>
  <c r="N54" i="35"/>
  <c r="O54" i="35"/>
  <c r="P54" i="35"/>
  <c r="K55" i="35"/>
  <c r="L55" i="35"/>
  <c r="M55" i="35"/>
  <c r="N55" i="35"/>
  <c r="O55" i="35"/>
  <c r="P55" i="35"/>
  <c r="K56" i="35"/>
  <c r="L56" i="35"/>
  <c r="M56" i="35"/>
  <c r="N56" i="35"/>
  <c r="O56" i="35"/>
  <c r="P56" i="35"/>
  <c r="K57" i="35"/>
  <c r="L57" i="35"/>
  <c r="M57" i="35"/>
  <c r="N57" i="35"/>
  <c r="O57" i="35"/>
  <c r="P57" i="35"/>
  <c r="K58" i="35"/>
  <c r="L58" i="35"/>
  <c r="M58" i="35"/>
  <c r="N58" i="35"/>
  <c r="O58" i="35"/>
  <c r="P58" i="35"/>
  <c r="K59" i="35"/>
  <c r="L59" i="35"/>
  <c r="M59" i="35"/>
  <c r="N59" i="35"/>
  <c r="O59" i="35"/>
  <c r="P59" i="35"/>
  <c r="K60" i="35"/>
  <c r="L60" i="35"/>
  <c r="M60" i="35"/>
  <c r="N60" i="35"/>
  <c r="O60" i="35"/>
  <c r="P60" i="35"/>
  <c r="K61" i="35"/>
  <c r="L61" i="35"/>
  <c r="M61" i="35"/>
  <c r="N61" i="35"/>
  <c r="O61" i="35"/>
  <c r="P61" i="35"/>
  <c r="K62" i="35"/>
  <c r="L62" i="35"/>
  <c r="M62" i="35"/>
  <c r="N62" i="35"/>
  <c r="O62" i="35"/>
  <c r="P62" i="35"/>
  <c r="K63" i="35"/>
  <c r="L63" i="35"/>
  <c r="M63" i="35"/>
  <c r="N63" i="35"/>
  <c r="O63" i="35"/>
  <c r="P63" i="35"/>
  <c r="K64" i="35"/>
  <c r="L64" i="35"/>
  <c r="M64" i="35"/>
  <c r="N64" i="35"/>
  <c r="O64" i="35"/>
  <c r="P64" i="35"/>
  <c r="K65" i="35"/>
  <c r="L65" i="35"/>
  <c r="M65" i="35"/>
  <c r="N65" i="35"/>
  <c r="O65" i="35"/>
  <c r="P65" i="35"/>
  <c r="K66" i="35"/>
  <c r="L66" i="35"/>
  <c r="M66" i="35"/>
  <c r="N66" i="35"/>
  <c r="O66" i="35"/>
  <c r="P66" i="35"/>
  <c r="K67" i="35"/>
  <c r="L67" i="35"/>
  <c r="M67" i="35"/>
  <c r="N67" i="35"/>
  <c r="O67" i="35"/>
  <c r="P67" i="35"/>
  <c r="K68" i="35"/>
  <c r="L68" i="35"/>
  <c r="M68" i="35"/>
  <c r="N68" i="35"/>
  <c r="O68" i="35"/>
  <c r="P68" i="35"/>
  <c r="K69" i="35"/>
  <c r="L69" i="35"/>
  <c r="M69" i="35"/>
  <c r="N69" i="35"/>
  <c r="O69" i="35"/>
  <c r="P69" i="35"/>
  <c r="K70" i="35"/>
  <c r="L70" i="35"/>
  <c r="M70" i="35"/>
  <c r="N70" i="35"/>
  <c r="O70" i="35"/>
  <c r="P70" i="35"/>
  <c r="K71" i="35"/>
  <c r="L71" i="35"/>
  <c r="M71" i="35"/>
  <c r="N71" i="35"/>
  <c r="O71" i="35"/>
  <c r="P71" i="35"/>
  <c r="K72" i="35"/>
  <c r="L72" i="35"/>
  <c r="M72" i="35"/>
  <c r="N72" i="35"/>
  <c r="O72" i="35"/>
  <c r="P72" i="35"/>
  <c r="K73" i="35"/>
  <c r="L73" i="35"/>
  <c r="M73" i="35"/>
  <c r="N73" i="35"/>
  <c r="O73" i="35"/>
  <c r="P73" i="35"/>
  <c r="K74" i="35"/>
  <c r="L74" i="35"/>
  <c r="M74" i="35"/>
  <c r="N74" i="35"/>
  <c r="O74" i="35"/>
  <c r="P74" i="35"/>
  <c r="K75" i="35"/>
  <c r="L75" i="35"/>
  <c r="M75" i="35"/>
  <c r="N75" i="35"/>
  <c r="O75" i="35"/>
  <c r="P75" i="35"/>
  <c r="K76" i="35"/>
  <c r="L76" i="35"/>
  <c r="M76" i="35"/>
  <c r="N76" i="35"/>
  <c r="O76" i="35"/>
  <c r="P76" i="35"/>
  <c r="K77" i="35"/>
  <c r="L77" i="35"/>
  <c r="M77" i="35"/>
  <c r="N77" i="35"/>
  <c r="O77" i="35"/>
  <c r="P77" i="35"/>
  <c r="K78" i="35"/>
  <c r="L78" i="35"/>
  <c r="M78" i="35"/>
  <c r="N78" i="35"/>
  <c r="O78" i="35"/>
  <c r="P78" i="35"/>
  <c r="K79" i="35"/>
  <c r="L79" i="35"/>
  <c r="M79" i="35"/>
  <c r="N79" i="35"/>
  <c r="O79" i="35"/>
  <c r="P79" i="35"/>
  <c r="K80" i="35"/>
  <c r="L80" i="35"/>
  <c r="M80" i="35"/>
  <c r="N80" i="35"/>
  <c r="O80" i="35"/>
  <c r="P80" i="35"/>
  <c r="K81" i="35"/>
  <c r="L81" i="35"/>
  <c r="M81" i="35"/>
  <c r="N81" i="35"/>
  <c r="O81" i="35"/>
  <c r="P81" i="35"/>
  <c r="K82" i="35"/>
  <c r="L82" i="35"/>
  <c r="M82" i="35"/>
  <c r="N82" i="35"/>
  <c r="O82" i="35"/>
  <c r="P82" i="35"/>
  <c r="K83" i="35"/>
  <c r="L83" i="35"/>
  <c r="M83" i="35"/>
  <c r="N83" i="35"/>
  <c r="O83" i="35"/>
  <c r="P83" i="35"/>
  <c r="K84" i="35"/>
  <c r="L84" i="35"/>
  <c r="M84" i="35"/>
  <c r="N84" i="35"/>
  <c r="O84" i="35"/>
  <c r="P84" i="35"/>
  <c r="K85" i="35"/>
  <c r="L85" i="35"/>
  <c r="M85" i="35"/>
  <c r="N85" i="35"/>
  <c r="O85" i="35"/>
  <c r="P85" i="35"/>
  <c r="K86" i="35"/>
  <c r="L86" i="35"/>
  <c r="M86" i="35"/>
  <c r="N86" i="35"/>
  <c r="O86" i="35"/>
  <c r="P86" i="35"/>
  <c r="K87" i="35"/>
  <c r="L87" i="35"/>
  <c r="M87" i="35"/>
  <c r="N87" i="35"/>
  <c r="O87" i="35"/>
  <c r="P87" i="35"/>
  <c r="K88" i="35"/>
  <c r="L88" i="35"/>
  <c r="M88" i="35"/>
  <c r="N88" i="35"/>
  <c r="O88" i="35"/>
  <c r="P88" i="35"/>
  <c r="K89" i="35"/>
  <c r="L89" i="35"/>
  <c r="M89" i="35"/>
  <c r="N89" i="35"/>
  <c r="O89" i="35"/>
  <c r="P89" i="35"/>
  <c r="K90" i="35"/>
  <c r="L90" i="35"/>
  <c r="M90" i="35"/>
  <c r="N90" i="35"/>
  <c r="O90" i="35"/>
  <c r="P90" i="35"/>
  <c r="K91" i="35"/>
  <c r="L91" i="35"/>
  <c r="M91" i="35"/>
  <c r="N91" i="35"/>
  <c r="O91" i="35"/>
  <c r="P91" i="35"/>
  <c r="K92" i="35"/>
  <c r="L92" i="35"/>
  <c r="M92" i="35"/>
  <c r="N92" i="35"/>
  <c r="O92" i="35"/>
  <c r="P92" i="35"/>
  <c r="K93" i="35"/>
  <c r="L93" i="35"/>
  <c r="M93" i="35"/>
  <c r="N93" i="35"/>
  <c r="O93" i="35"/>
  <c r="P93" i="35"/>
  <c r="K94" i="35"/>
  <c r="L94" i="35"/>
  <c r="M94" i="35"/>
  <c r="N94" i="35"/>
  <c r="O94" i="35"/>
  <c r="P94" i="35"/>
  <c r="K95" i="35"/>
  <c r="L95" i="35"/>
  <c r="M95" i="35"/>
  <c r="N95" i="35"/>
  <c r="O95" i="35"/>
  <c r="P95" i="35"/>
  <c r="K96" i="35"/>
  <c r="L96" i="35"/>
  <c r="M96" i="35"/>
  <c r="N96" i="35"/>
  <c r="O96" i="35"/>
  <c r="P96" i="35"/>
  <c r="K97" i="35"/>
  <c r="L97" i="35"/>
  <c r="M97" i="35"/>
  <c r="N97" i="35"/>
  <c r="O97" i="35"/>
  <c r="P97" i="35"/>
  <c r="K98" i="35"/>
  <c r="L98" i="35"/>
  <c r="M98" i="35"/>
  <c r="N98" i="35"/>
  <c r="O98" i="35"/>
  <c r="P98" i="35"/>
  <c r="K99" i="35"/>
  <c r="L99" i="35"/>
  <c r="M99" i="35"/>
  <c r="N99" i="35"/>
  <c r="O99" i="35"/>
  <c r="P99" i="35"/>
  <c r="K100" i="35"/>
  <c r="L100" i="35"/>
  <c r="M100" i="35"/>
  <c r="N100" i="35"/>
  <c r="O100" i="35"/>
  <c r="P100" i="35"/>
  <c r="K101" i="35"/>
  <c r="L101" i="35"/>
  <c r="M101" i="35"/>
  <c r="N101" i="35"/>
  <c r="O101" i="35"/>
  <c r="P101" i="35"/>
  <c r="K102" i="35"/>
  <c r="L102" i="35"/>
  <c r="M102" i="35"/>
  <c r="N102" i="35"/>
  <c r="O102" i="35"/>
  <c r="P102" i="35"/>
  <c r="K103" i="35"/>
  <c r="L103" i="35"/>
  <c r="M103" i="35"/>
  <c r="N103" i="35"/>
  <c r="O103" i="35"/>
  <c r="P103" i="35"/>
  <c r="K104" i="35"/>
  <c r="L104" i="35"/>
  <c r="M104" i="35"/>
  <c r="N104" i="35"/>
  <c r="O104" i="35"/>
  <c r="P104" i="35"/>
  <c r="K105" i="35"/>
  <c r="L105" i="35"/>
  <c r="M105" i="35"/>
  <c r="N105" i="35"/>
  <c r="O105" i="35"/>
  <c r="P105" i="35"/>
  <c r="K106" i="35"/>
  <c r="L106" i="35"/>
  <c r="M106" i="35"/>
  <c r="N106" i="35"/>
  <c r="O106" i="35"/>
  <c r="P106" i="35"/>
  <c r="K107" i="35"/>
  <c r="L107" i="35"/>
  <c r="M107" i="35"/>
  <c r="N107" i="35"/>
  <c r="O107" i="35"/>
  <c r="P107" i="35"/>
  <c r="K108" i="35"/>
  <c r="L108" i="35"/>
  <c r="M108" i="35"/>
  <c r="N108" i="35"/>
  <c r="O108" i="35"/>
  <c r="P108" i="35"/>
  <c r="K109" i="35"/>
  <c r="L109" i="35"/>
  <c r="M109" i="35"/>
  <c r="N109" i="35"/>
  <c r="O109" i="35"/>
  <c r="P109" i="35"/>
  <c r="K110" i="35"/>
  <c r="L110" i="35"/>
  <c r="M110" i="35"/>
  <c r="N110" i="35"/>
  <c r="O110" i="35"/>
  <c r="P110" i="35"/>
  <c r="K111" i="35"/>
  <c r="L111" i="35"/>
  <c r="M111" i="35"/>
  <c r="N111" i="35"/>
  <c r="O111" i="35"/>
  <c r="P111" i="35"/>
  <c r="K112" i="35"/>
  <c r="L112" i="35"/>
  <c r="M112" i="35"/>
  <c r="N112" i="35"/>
  <c r="O112" i="35"/>
  <c r="P112" i="35"/>
  <c r="K113" i="35"/>
  <c r="L113" i="35"/>
  <c r="M113" i="35"/>
  <c r="N113" i="35"/>
  <c r="O113" i="35"/>
  <c r="P113" i="35"/>
  <c r="K114" i="35"/>
  <c r="L114" i="35"/>
  <c r="M114" i="35"/>
  <c r="N114" i="35"/>
  <c r="O114" i="35"/>
  <c r="P114" i="35"/>
  <c r="K115" i="35"/>
  <c r="L115" i="35"/>
  <c r="M115" i="35"/>
  <c r="N115" i="35"/>
  <c r="O115" i="35"/>
  <c r="P115" i="35"/>
  <c r="K116" i="35"/>
  <c r="L116" i="35"/>
  <c r="M116" i="35"/>
  <c r="N116" i="35"/>
  <c r="O116" i="35"/>
  <c r="P116" i="35"/>
  <c r="K117" i="35"/>
  <c r="L117" i="35"/>
  <c r="M117" i="35"/>
  <c r="N117" i="35"/>
  <c r="O117" i="35"/>
  <c r="P117" i="35"/>
  <c r="K118" i="35"/>
  <c r="L118" i="35"/>
  <c r="M118" i="35"/>
  <c r="N118" i="35"/>
  <c r="O118" i="35"/>
  <c r="P118" i="35"/>
  <c r="K119" i="35"/>
  <c r="L119" i="35"/>
  <c r="M119" i="35"/>
  <c r="N119" i="35"/>
  <c r="O119" i="35"/>
  <c r="P119" i="35"/>
  <c r="K120" i="35"/>
  <c r="L120" i="35"/>
  <c r="M120" i="35"/>
  <c r="N120" i="35"/>
  <c r="O120" i="35"/>
  <c r="P120" i="35"/>
  <c r="K121" i="35"/>
  <c r="L121" i="35"/>
  <c r="M121" i="35"/>
  <c r="N121" i="35"/>
  <c r="O121" i="35"/>
  <c r="P121" i="35"/>
  <c r="K122" i="35"/>
  <c r="L122" i="35"/>
  <c r="M122" i="35"/>
  <c r="N122" i="35"/>
  <c r="O122" i="35"/>
  <c r="P122" i="35"/>
  <c r="K123" i="35"/>
  <c r="L123" i="35"/>
  <c r="M123" i="35"/>
  <c r="N123" i="35"/>
  <c r="O123" i="35"/>
  <c r="P123" i="35"/>
  <c r="K124" i="35"/>
  <c r="L124" i="35"/>
  <c r="M124" i="35"/>
  <c r="N124" i="35"/>
  <c r="O124" i="35"/>
  <c r="P124" i="35"/>
  <c r="K125" i="35"/>
  <c r="L125" i="35"/>
  <c r="M125" i="35"/>
  <c r="N125" i="35"/>
  <c r="O125" i="35"/>
  <c r="P125" i="35"/>
  <c r="K126" i="35"/>
  <c r="L126" i="35"/>
  <c r="M126" i="35"/>
  <c r="N126" i="35"/>
  <c r="O126" i="35"/>
  <c r="P126" i="35"/>
  <c r="K127" i="35"/>
  <c r="L127" i="35"/>
  <c r="M127" i="35"/>
  <c r="N127" i="35"/>
  <c r="O127" i="35"/>
  <c r="P127" i="35"/>
  <c r="K128" i="35"/>
  <c r="L128" i="35"/>
  <c r="M128" i="35"/>
  <c r="N128" i="35"/>
  <c r="O128" i="35"/>
  <c r="P128" i="35"/>
  <c r="K129" i="35"/>
  <c r="L129" i="35"/>
  <c r="M129" i="35"/>
  <c r="N129" i="35"/>
  <c r="O129" i="35"/>
  <c r="P129" i="35"/>
  <c r="K130" i="35"/>
  <c r="L130" i="35"/>
  <c r="M130" i="35"/>
  <c r="N130" i="35"/>
  <c r="O130" i="35"/>
  <c r="P130" i="35"/>
  <c r="K131" i="35"/>
  <c r="L131" i="35"/>
  <c r="M131" i="35"/>
  <c r="N131" i="35"/>
  <c r="O131" i="35"/>
  <c r="P131" i="35"/>
  <c r="K132" i="35"/>
  <c r="L132" i="35"/>
  <c r="M132" i="35"/>
  <c r="N132" i="35"/>
  <c r="O132" i="35"/>
  <c r="P132" i="35"/>
  <c r="K133" i="35"/>
  <c r="L133" i="35"/>
  <c r="M133" i="35"/>
  <c r="N133" i="35"/>
  <c r="O133" i="35"/>
  <c r="P133" i="35"/>
  <c r="K134" i="35"/>
  <c r="L134" i="35"/>
  <c r="M134" i="35"/>
  <c r="N134" i="35"/>
  <c r="O134" i="35"/>
  <c r="P134" i="35"/>
  <c r="K135" i="35"/>
  <c r="L135" i="35"/>
  <c r="M135" i="35"/>
  <c r="N135" i="35"/>
  <c r="O135" i="35"/>
  <c r="P135" i="35"/>
  <c r="K136" i="35"/>
  <c r="L136" i="35"/>
  <c r="M136" i="35"/>
  <c r="N136" i="35"/>
  <c r="O136" i="35"/>
  <c r="P136" i="35"/>
  <c r="K137" i="35"/>
  <c r="L137" i="35"/>
  <c r="M137" i="35"/>
  <c r="N137" i="35"/>
  <c r="O137" i="35"/>
  <c r="P137" i="35"/>
  <c r="K138" i="35"/>
  <c r="L138" i="35"/>
  <c r="M138" i="35"/>
  <c r="N138" i="35"/>
  <c r="O138" i="35"/>
  <c r="P138" i="35"/>
  <c r="K139" i="35"/>
  <c r="L139" i="35"/>
  <c r="M139" i="35"/>
  <c r="N139" i="35"/>
  <c r="O139" i="35"/>
  <c r="P139" i="35"/>
  <c r="K140" i="35"/>
  <c r="L140" i="35"/>
  <c r="M140" i="35"/>
  <c r="N140" i="35"/>
  <c r="O140" i="35"/>
  <c r="P140" i="35"/>
  <c r="K141" i="35"/>
  <c r="L141" i="35"/>
  <c r="M141" i="35"/>
  <c r="N141" i="35"/>
  <c r="O141" i="35"/>
  <c r="P141" i="35"/>
  <c r="K142" i="35"/>
  <c r="L142" i="35"/>
  <c r="M142" i="35"/>
  <c r="N142" i="35"/>
  <c r="O142" i="35"/>
  <c r="P142" i="35"/>
  <c r="K143" i="35"/>
  <c r="L143" i="35"/>
  <c r="M143" i="35"/>
  <c r="N143" i="35"/>
  <c r="O143" i="35"/>
  <c r="P143" i="35"/>
  <c r="K144" i="35"/>
  <c r="L144" i="35"/>
  <c r="M144" i="35"/>
  <c r="N144" i="35"/>
  <c r="O144" i="35"/>
  <c r="P144" i="35"/>
  <c r="K145" i="35"/>
  <c r="L145" i="35"/>
  <c r="M145" i="35"/>
  <c r="N145" i="35"/>
  <c r="O145" i="35"/>
  <c r="P145" i="35"/>
  <c r="K146" i="35"/>
  <c r="L146" i="35"/>
  <c r="M146" i="35"/>
  <c r="N146" i="35"/>
  <c r="O146" i="35"/>
  <c r="P146" i="35"/>
  <c r="K147" i="35"/>
  <c r="L147" i="35"/>
  <c r="M147" i="35"/>
  <c r="N147" i="35"/>
  <c r="O147" i="35"/>
  <c r="P147" i="35"/>
  <c r="K148" i="35"/>
  <c r="L148" i="35"/>
  <c r="M148" i="35"/>
  <c r="N148" i="35"/>
  <c r="O148" i="35"/>
  <c r="P148" i="35"/>
  <c r="K149" i="35"/>
  <c r="L149" i="35"/>
  <c r="M149" i="35"/>
  <c r="N149" i="35"/>
  <c r="O149" i="35"/>
  <c r="P149" i="35"/>
  <c r="K150" i="35"/>
  <c r="L150" i="35"/>
  <c r="M150" i="35"/>
  <c r="N150" i="35"/>
  <c r="O150" i="35"/>
  <c r="P150" i="35"/>
  <c r="K151" i="35"/>
  <c r="L151" i="35"/>
  <c r="M151" i="35"/>
  <c r="N151" i="35"/>
  <c r="O151" i="35"/>
  <c r="P151" i="35"/>
  <c r="K152" i="35"/>
  <c r="L152" i="35"/>
  <c r="M152" i="35"/>
  <c r="N152" i="35"/>
  <c r="O152" i="35"/>
  <c r="P152" i="35"/>
  <c r="K153" i="35"/>
  <c r="L153" i="35"/>
  <c r="M153" i="35"/>
  <c r="N153" i="35"/>
  <c r="O153" i="35"/>
  <c r="P153" i="35"/>
  <c r="K154" i="35"/>
  <c r="L154" i="35"/>
  <c r="M154" i="35"/>
  <c r="N154" i="35"/>
  <c r="O154" i="35"/>
  <c r="P154" i="35"/>
  <c r="K155" i="35"/>
  <c r="L155" i="35"/>
  <c r="M155" i="35"/>
  <c r="N155" i="35"/>
  <c r="O155" i="35"/>
  <c r="P155" i="35"/>
  <c r="K156" i="35"/>
  <c r="L156" i="35"/>
  <c r="M156" i="35"/>
  <c r="N156" i="35"/>
  <c r="O156" i="35"/>
  <c r="P156" i="35"/>
  <c r="K157" i="35"/>
  <c r="L157" i="35"/>
  <c r="M157" i="35"/>
  <c r="N157" i="35"/>
  <c r="O157" i="35"/>
  <c r="P157" i="35"/>
  <c r="K158" i="35"/>
  <c r="L158" i="35"/>
  <c r="M158" i="35"/>
  <c r="N158" i="35"/>
  <c r="O158" i="35"/>
  <c r="P158" i="35"/>
  <c r="K159" i="35"/>
  <c r="L159" i="35"/>
  <c r="M159" i="35"/>
  <c r="N159" i="35"/>
  <c r="O159" i="35"/>
  <c r="P159" i="35"/>
  <c r="K160" i="35"/>
  <c r="L160" i="35"/>
  <c r="M160" i="35"/>
  <c r="N160" i="35"/>
  <c r="O160" i="35"/>
  <c r="P160" i="35"/>
  <c r="K161" i="35"/>
  <c r="L161" i="35"/>
  <c r="M161" i="35"/>
  <c r="N161" i="35"/>
  <c r="O161" i="35"/>
  <c r="P161" i="35"/>
  <c r="K162" i="35"/>
  <c r="L162" i="35"/>
  <c r="M162" i="35"/>
  <c r="N162" i="35"/>
  <c r="O162" i="35"/>
  <c r="P162" i="35"/>
  <c r="K163" i="35"/>
  <c r="L163" i="35"/>
  <c r="M163" i="35"/>
  <c r="N163" i="35"/>
  <c r="O163" i="35"/>
  <c r="P163" i="35"/>
  <c r="K164" i="35"/>
  <c r="L164" i="35"/>
  <c r="M164" i="35"/>
  <c r="N164" i="35"/>
  <c r="O164" i="35"/>
  <c r="P164" i="35"/>
  <c r="K165" i="35"/>
  <c r="L165" i="35"/>
  <c r="M165" i="35"/>
  <c r="N165" i="35"/>
  <c r="O165" i="35"/>
  <c r="P165" i="35"/>
  <c r="K166" i="35"/>
  <c r="L166" i="35"/>
  <c r="M166" i="35"/>
  <c r="N166" i="35"/>
  <c r="O166" i="35"/>
  <c r="P166" i="35"/>
  <c r="K167" i="35"/>
  <c r="L167" i="35"/>
  <c r="M167" i="35"/>
  <c r="N167" i="35"/>
  <c r="O167" i="35"/>
  <c r="P167" i="35"/>
  <c r="K168" i="35"/>
  <c r="L168" i="35"/>
  <c r="M168" i="35"/>
  <c r="N168" i="35"/>
  <c r="O168" i="35"/>
  <c r="P168" i="35"/>
  <c r="K169" i="35"/>
  <c r="L169" i="35"/>
  <c r="M169" i="35"/>
  <c r="N169" i="35"/>
  <c r="O169" i="35"/>
  <c r="P169" i="35"/>
  <c r="K170" i="35"/>
  <c r="L170" i="35"/>
  <c r="M170" i="35"/>
  <c r="N170" i="35"/>
  <c r="O170" i="35"/>
  <c r="P170" i="35"/>
  <c r="K171" i="35"/>
  <c r="L171" i="35"/>
  <c r="M171" i="35"/>
  <c r="N171" i="35"/>
  <c r="O171" i="35"/>
  <c r="P171" i="35"/>
  <c r="K172" i="35"/>
  <c r="L172" i="35"/>
  <c r="M172" i="35"/>
  <c r="N172" i="35"/>
  <c r="O172" i="35"/>
  <c r="P172" i="35"/>
  <c r="K173" i="35"/>
  <c r="L173" i="35"/>
  <c r="M173" i="35"/>
  <c r="N173" i="35"/>
  <c r="O173" i="35"/>
  <c r="P173" i="35"/>
  <c r="K174" i="35"/>
  <c r="L174" i="35"/>
  <c r="M174" i="35"/>
  <c r="N174" i="35"/>
  <c r="O174" i="35"/>
  <c r="P174" i="35"/>
  <c r="K175" i="35"/>
  <c r="L175" i="35"/>
  <c r="M175" i="35"/>
  <c r="N175" i="35"/>
  <c r="O175" i="35"/>
  <c r="P175" i="35"/>
  <c r="K176" i="35"/>
  <c r="L176" i="35"/>
  <c r="M176" i="35"/>
  <c r="N176" i="35"/>
  <c r="O176" i="35"/>
  <c r="P176" i="35"/>
  <c r="K177" i="35"/>
  <c r="L177" i="35"/>
  <c r="M177" i="35"/>
  <c r="N177" i="35"/>
  <c r="O177" i="35"/>
  <c r="P177" i="35"/>
  <c r="K178" i="35"/>
  <c r="L178" i="35"/>
  <c r="M178" i="35"/>
  <c r="N178" i="35"/>
  <c r="O178" i="35"/>
  <c r="P178" i="35"/>
  <c r="K179" i="35"/>
  <c r="L179" i="35"/>
  <c r="M179" i="35"/>
  <c r="N179" i="35"/>
  <c r="O179" i="35"/>
  <c r="P179" i="35"/>
  <c r="K180" i="35"/>
  <c r="L180" i="35"/>
  <c r="M180" i="35"/>
  <c r="N180" i="35"/>
  <c r="O180" i="35"/>
  <c r="P180" i="35"/>
  <c r="K181" i="35"/>
  <c r="L181" i="35"/>
  <c r="M181" i="35"/>
  <c r="N181" i="35"/>
  <c r="O181" i="35"/>
  <c r="P181" i="35"/>
  <c r="K182" i="35"/>
  <c r="L182" i="35"/>
  <c r="M182" i="35"/>
  <c r="N182" i="35"/>
  <c r="O182" i="35"/>
  <c r="P182" i="35"/>
  <c r="K183" i="35"/>
  <c r="L183" i="35"/>
  <c r="M183" i="35"/>
  <c r="N183" i="35"/>
  <c r="O183" i="35"/>
  <c r="P183" i="35"/>
  <c r="K184" i="35"/>
  <c r="L184" i="35"/>
  <c r="M184" i="35"/>
  <c r="N184" i="35"/>
  <c r="O184" i="35"/>
  <c r="P184" i="35"/>
  <c r="K185" i="35"/>
  <c r="L185" i="35"/>
  <c r="M185" i="35"/>
  <c r="N185" i="35"/>
  <c r="O185" i="35"/>
  <c r="P185" i="35"/>
  <c r="K186" i="35"/>
  <c r="L186" i="35"/>
  <c r="M186" i="35"/>
  <c r="N186" i="35"/>
  <c r="O186" i="35"/>
  <c r="P186" i="35"/>
  <c r="K187" i="35"/>
  <c r="L187" i="35"/>
  <c r="M187" i="35"/>
  <c r="N187" i="35"/>
  <c r="O187" i="35"/>
  <c r="P187" i="35"/>
  <c r="K188" i="35"/>
  <c r="L188" i="35"/>
  <c r="M188" i="35"/>
  <c r="N188" i="35"/>
  <c r="O188" i="35"/>
  <c r="P188" i="35"/>
  <c r="K189" i="35"/>
  <c r="L189" i="35"/>
  <c r="M189" i="35"/>
  <c r="N189" i="35"/>
  <c r="O189" i="35"/>
  <c r="P189" i="35"/>
  <c r="K190" i="35"/>
  <c r="L190" i="35"/>
  <c r="M190" i="35"/>
  <c r="N190" i="35"/>
  <c r="O190" i="35"/>
  <c r="P190" i="35"/>
  <c r="K191" i="35"/>
  <c r="L191" i="35"/>
  <c r="M191" i="35"/>
  <c r="N191" i="35"/>
  <c r="O191" i="35"/>
  <c r="P191" i="35"/>
  <c r="K192" i="35"/>
  <c r="L192" i="35"/>
  <c r="M192" i="35"/>
  <c r="N192" i="35"/>
  <c r="O192" i="35"/>
  <c r="P192" i="35"/>
  <c r="K193" i="35"/>
  <c r="L193" i="35"/>
  <c r="M193" i="35"/>
  <c r="N193" i="35"/>
  <c r="O193" i="35"/>
  <c r="P193" i="35"/>
  <c r="K194" i="35"/>
  <c r="L194" i="35"/>
  <c r="M194" i="35"/>
  <c r="N194" i="35"/>
  <c r="O194" i="35"/>
  <c r="P194" i="35"/>
  <c r="K195" i="35"/>
  <c r="L195" i="35"/>
  <c r="M195" i="35"/>
  <c r="N195" i="35"/>
  <c r="O195" i="35"/>
  <c r="P195" i="35"/>
  <c r="K196" i="35"/>
  <c r="L196" i="35"/>
  <c r="M196" i="35"/>
  <c r="N196" i="35"/>
  <c r="O196" i="35"/>
  <c r="P196" i="35"/>
  <c r="K197" i="35"/>
  <c r="L197" i="35"/>
  <c r="M197" i="35"/>
  <c r="N197" i="35"/>
  <c r="O197" i="35"/>
  <c r="P197" i="35"/>
  <c r="K198" i="35"/>
  <c r="L198" i="35"/>
  <c r="M198" i="35"/>
  <c r="N198" i="35"/>
  <c r="O198" i="35"/>
  <c r="P198" i="35"/>
  <c r="K199" i="35"/>
  <c r="L199" i="35"/>
  <c r="M199" i="35"/>
  <c r="N199" i="35"/>
  <c r="O199" i="35"/>
  <c r="P199" i="35"/>
  <c r="K200" i="35"/>
  <c r="L200" i="35"/>
  <c r="M200" i="35"/>
  <c r="N200" i="35"/>
  <c r="O200" i="35"/>
  <c r="P200" i="35"/>
  <c r="K201" i="35"/>
  <c r="L201" i="35"/>
  <c r="M201" i="35"/>
  <c r="N201" i="35"/>
  <c r="O201" i="35"/>
  <c r="P201" i="35"/>
  <c r="K202" i="35"/>
  <c r="L202" i="35"/>
  <c r="M202" i="35"/>
  <c r="N202" i="35"/>
  <c r="O202" i="35"/>
  <c r="P202" i="35"/>
  <c r="K203" i="35"/>
  <c r="L203" i="35"/>
  <c r="M203" i="35"/>
  <c r="N203" i="35"/>
  <c r="O203" i="35"/>
  <c r="P203" i="35"/>
  <c r="K204" i="35"/>
  <c r="L204" i="35"/>
  <c r="M204" i="35"/>
  <c r="N204" i="35"/>
  <c r="O204" i="35"/>
  <c r="P204" i="35"/>
  <c r="K205" i="35"/>
  <c r="L205" i="35"/>
  <c r="M205" i="35"/>
  <c r="N205" i="35"/>
  <c r="O205" i="35"/>
  <c r="P205" i="35"/>
  <c r="K206" i="35"/>
  <c r="L206" i="35"/>
  <c r="M206" i="35"/>
  <c r="N206" i="35"/>
  <c r="O206" i="35"/>
  <c r="P206" i="35"/>
  <c r="K207" i="35"/>
  <c r="L207" i="35"/>
  <c r="M207" i="35"/>
  <c r="N207" i="35"/>
  <c r="O207" i="35"/>
  <c r="P207" i="35"/>
  <c r="K208" i="35"/>
  <c r="L208" i="35"/>
  <c r="M208" i="35"/>
  <c r="N208" i="35"/>
  <c r="O208" i="35"/>
  <c r="P208" i="35"/>
  <c r="K209" i="35"/>
  <c r="L209" i="35"/>
  <c r="M209" i="35"/>
  <c r="N209" i="35"/>
  <c r="O209" i="35"/>
  <c r="P209" i="35"/>
  <c r="K210" i="35"/>
  <c r="L210" i="35"/>
  <c r="M210" i="35"/>
  <c r="N210" i="35"/>
  <c r="O210" i="35"/>
  <c r="P210" i="35"/>
  <c r="K211" i="35"/>
  <c r="L211" i="35"/>
  <c r="M211" i="35"/>
  <c r="N211" i="35"/>
  <c r="O211" i="35"/>
  <c r="P211" i="35"/>
  <c r="K212" i="35"/>
  <c r="L212" i="35"/>
  <c r="M212" i="35"/>
  <c r="N212" i="35"/>
  <c r="O212" i="35"/>
  <c r="P212" i="35"/>
  <c r="K213" i="35"/>
  <c r="L213" i="35"/>
  <c r="M213" i="35"/>
  <c r="N213" i="35"/>
  <c r="O213" i="35"/>
  <c r="P213" i="35"/>
  <c r="K214" i="35"/>
  <c r="L214" i="35"/>
  <c r="M214" i="35"/>
  <c r="N214" i="35"/>
  <c r="O214" i="35"/>
  <c r="P214" i="35"/>
  <c r="K215" i="35"/>
  <c r="L215" i="35"/>
  <c r="M215" i="35"/>
  <c r="N215" i="35"/>
  <c r="O215" i="35"/>
  <c r="P215" i="35"/>
  <c r="P216" i="35"/>
  <c r="K3" i="34"/>
  <c r="L3" i="34"/>
  <c r="M3" i="34"/>
  <c r="N3" i="34"/>
  <c r="O3" i="34"/>
  <c r="P3" i="34"/>
  <c r="K4" i="34"/>
  <c r="L4" i="34"/>
  <c r="M4" i="34"/>
  <c r="N4" i="34"/>
  <c r="O4" i="34"/>
  <c r="P4" i="34"/>
  <c r="K5" i="34"/>
  <c r="L5" i="34"/>
  <c r="M5" i="34"/>
  <c r="N5" i="34"/>
  <c r="O5" i="34"/>
  <c r="P5" i="34"/>
  <c r="K6" i="34"/>
  <c r="L6" i="34"/>
  <c r="M6" i="34"/>
  <c r="N6" i="34"/>
  <c r="O6" i="34"/>
  <c r="P6" i="34"/>
  <c r="K7" i="34"/>
  <c r="L7" i="34"/>
  <c r="M7" i="34"/>
  <c r="N7" i="34"/>
  <c r="O7" i="34"/>
  <c r="P7" i="34"/>
  <c r="K8" i="34"/>
  <c r="L8" i="34"/>
  <c r="M8" i="34"/>
  <c r="N8" i="34"/>
  <c r="O8" i="34"/>
  <c r="P8" i="34"/>
  <c r="K9" i="34"/>
  <c r="L9" i="34"/>
  <c r="M9" i="34"/>
  <c r="N9" i="34"/>
  <c r="O9" i="34"/>
  <c r="P9" i="34"/>
  <c r="K10" i="34"/>
  <c r="L10" i="34"/>
  <c r="M10" i="34"/>
  <c r="N10" i="34"/>
  <c r="O10" i="34"/>
  <c r="P10" i="34"/>
  <c r="K11" i="34"/>
  <c r="L11" i="34"/>
  <c r="M11" i="34"/>
  <c r="N11" i="34"/>
  <c r="O11" i="34"/>
  <c r="P11" i="34"/>
  <c r="K12" i="34"/>
  <c r="L12" i="34"/>
  <c r="M12" i="34"/>
  <c r="N12" i="34"/>
  <c r="O12" i="34"/>
  <c r="P12" i="34"/>
  <c r="K13" i="34"/>
  <c r="L13" i="34"/>
  <c r="M13" i="34"/>
  <c r="N13" i="34"/>
  <c r="O13" i="34"/>
  <c r="P13" i="34"/>
  <c r="K14" i="34"/>
  <c r="L14" i="34"/>
  <c r="M14" i="34"/>
  <c r="N14" i="34"/>
  <c r="O14" i="34"/>
  <c r="P14" i="34"/>
  <c r="K15" i="34"/>
  <c r="L15" i="34"/>
  <c r="M15" i="34"/>
  <c r="N15" i="34"/>
  <c r="O15" i="34"/>
  <c r="P15" i="34"/>
  <c r="K16" i="34"/>
  <c r="L16" i="34"/>
  <c r="M16" i="34"/>
  <c r="N16" i="34"/>
  <c r="O16" i="34"/>
  <c r="P16" i="34"/>
  <c r="K17" i="34"/>
  <c r="L17" i="34"/>
  <c r="M17" i="34"/>
  <c r="N17" i="34"/>
  <c r="O17" i="34"/>
  <c r="P17" i="34"/>
  <c r="K18" i="34"/>
  <c r="L18" i="34"/>
  <c r="M18" i="34"/>
  <c r="N18" i="34"/>
  <c r="O18" i="34"/>
  <c r="P18" i="34"/>
  <c r="K19" i="34"/>
  <c r="L19" i="34"/>
  <c r="M19" i="34"/>
  <c r="N19" i="34"/>
  <c r="O19" i="34"/>
  <c r="P19" i="34"/>
  <c r="K20" i="34"/>
  <c r="L20" i="34"/>
  <c r="M20" i="34"/>
  <c r="N20" i="34"/>
  <c r="O20" i="34"/>
  <c r="P20" i="34"/>
  <c r="K21" i="34"/>
  <c r="L21" i="34"/>
  <c r="M21" i="34"/>
  <c r="N21" i="34"/>
  <c r="O21" i="34"/>
  <c r="P21" i="34"/>
  <c r="K22" i="34"/>
  <c r="L22" i="34"/>
  <c r="M22" i="34"/>
  <c r="N22" i="34"/>
  <c r="O22" i="34"/>
  <c r="P22" i="34"/>
  <c r="K23" i="34"/>
  <c r="L23" i="34"/>
  <c r="M23" i="34"/>
  <c r="N23" i="34"/>
  <c r="O23" i="34"/>
  <c r="P23" i="34"/>
  <c r="K24" i="34"/>
  <c r="L24" i="34"/>
  <c r="M24" i="34"/>
  <c r="N24" i="34"/>
  <c r="O24" i="34"/>
  <c r="P24" i="34"/>
  <c r="K25" i="34"/>
  <c r="L25" i="34"/>
  <c r="M25" i="34"/>
  <c r="N25" i="34"/>
  <c r="O25" i="34"/>
  <c r="P25" i="34"/>
  <c r="K26" i="34"/>
  <c r="L26" i="34"/>
  <c r="M26" i="34"/>
  <c r="N26" i="34"/>
  <c r="O26" i="34"/>
  <c r="P26" i="34"/>
  <c r="K27" i="34"/>
  <c r="L27" i="34"/>
  <c r="M27" i="34"/>
  <c r="N27" i="34"/>
  <c r="O27" i="34"/>
  <c r="P27" i="34"/>
  <c r="K28" i="34"/>
  <c r="L28" i="34"/>
  <c r="M28" i="34"/>
  <c r="N28" i="34"/>
  <c r="O28" i="34"/>
  <c r="P28" i="34"/>
  <c r="K29" i="34"/>
  <c r="L29" i="34"/>
  <c r="M29" i="34"/>
  <c r="N29" i="34"/>
  <c r="O29" i="34"/>
  <c r="P29" i="34"/>
  <c r="K30" i="34"/>
  <c r="L30" i="34"/>
  <c r="M30" i="34"/>
  <c r="N30" i="34"/>
  <c r="O30" i="34"/>
  <c r="P30" i="34"/>
  <c r="K31" i="34"/>
  <c r="L31" i="34"/>
  <c r="M31" i="34"/>
  <c r="N31" i="34"/>
  <c r="O31" i="34"/>
  <c r="P31" i="34"/>
  <c r="K32" i="34"/>
  <c r="L32" i="34"/>
  <c r="M32" i="34"/>
  <c r="N32" i="34"/>
  <c r="O32" i="34"/>
  <c r="P32" i="34"/>
  <c r="K33" i="34"/>
  <c r="L33" i="34"/>
  <c r="M33" i="34"/>
  <c r="N33" i="34"/>
  <c r="O33" i="34"/>
  <c r="P33" i="34"/>
  <c r="K34" i="34"/>
  <c r="L34" i="34"/>
  <c r="M34" i="34"/>
  <c r="N34" i="34"/>
  <c r="O34" i="34"/>
  <c r="P34" i="34"/>
  <c r="K35" i="34"/>
  <c r="L35" i="34"/>
  <c r="M35" i="34"/>
  <c r="N35" i="34"/>
  <c r="O35" i="34"/>
  <c r="P35" i="34"/>
  <c r="K36" i="34"/>
  <c r="L36" i="34"/>
  <c r="M36" i="34"/>
  <c r="N36" i="34"/>
  <c r="O36" i="34"/>
  <c r="P36" i="34"/>
  <c r="K37" i="34"/>
  <c r="L37" i="34"/>
  <c r="M37" i="34"/>
  <c r="N37" i="34"/>
  <c r="O37" i="34"/>
  <c r="P37" i="34"/>
  <c r="K38" i="34"/>
  <c r="L38" i="34"/>
  <c r="M38" i="34"/>
  <c r="N38" i="34"/>
  <c r="O38" i="34"/>
  <c r="P38" i="34"/>
  <c r="K39" i="34"/>
  <c r="L39" i="34"/>
  <c r="M39" i="34"/>
  <c r="N39" i="34"/>
  <c r="O39" i="34"/>
  <c r="P39" i="34"/>
  <c r="K40" i="34"/>
  <c r="L40" i="34"/>
  <c r="M40" i="34"/>
  <c r="N40" i="34"/>
  <c r="O40" i="34"/>
  <c r="P40" i="34"/>
  <c r="K41" i="34"/>
  <c r="L41" i="34"/>
  <c r="M41" i="34"/>
  <c r="N41" i="34"/>
  <c r="O41" i="34"/>
  <c r="P41" i="34"/>
  <c r="K42" i="34"/>
  <c r="L42" i="34"/>
  <c r="M42" i="34"/>
  <c r="N42" i="34"/>
  <c r="O42" i="34"/>
  <c r="P42" i="34"/>
  <c r="K43" i="34"/>
  <c r="L43" i="34"/>
  <c r="M43" i="34"/>
  <c r="N43" i="34"/>
  <c r="O43" i="34"/>
  <c r="P43" i="34"/>
  <c r="K44" i="34"/>
  <c r="L44" i="34"/>
  <c r="M44" i="34"/>
  <c r="N44" i="34"/>
  <c r="O44" i="34"/>
  <c r="P44" i="34"/>
  <c r="K45" i="34"/>
  <c r="L45" i="34"/>
  <c r="M45" i="34"/>
  <c r="N45" i="34"/>
  <c r="O45" i="34"/>
  <c r="P45" i="34"/>
  <c r="K46" i="34"/>
  <c r="L46" i="34"/>
  <c r="M46" i="34"/>
  <c r="N46" i="34"/>
  <c r="O46" i="34"/>
  <c r="P46" i="34"/>
  <c r="K47" i="34"/>
  <c r="L47" i="34"/>
  <c r="M47" i="34"/>
  <c r="N47" i="34"/>
  <c r="O47" i="34"/>
  <c r="P47" i="34"/>
  <c r="K48" i="34"/>
  <c r="L48" i="34"/>
  <c r="M48" i="34"/>
  <c r="N48" i="34"/>
  <c r="O48" i="34"/>
  <c r="P48" i="34"/>
  <c r="K49" i="34"/>
  <c r="L49" i="34"/>
  <c r="M49" i="34"/>
  <c r="N49" i="34"/>
  <c r="O49" i="34"/>
  <c r="P49" i="34"/>
  <c r="K50" i="34"/>
  <c r="L50" i="34"/>
  <c r="M50" i="34"/>
  <c r="N50" i="34"/>
  <c r="O50" i="34"/>
  <c r="P50" i="34"/>
  <c r="K51" i="34"/>
  <c r="L51" i="34"/>
  <c r="M51" i="34"/>
  <c r="N51" i="34"/>
  <c r="O51" i="34"/>
  <c r="P51" i="34"/>
  <c r="K52" i="34"/>
  <c r="L52" i="34"/>
  <c r="M52" i="34"/>
  <c r="N52" i="34"/>
  <c r="O52" i="34"/>
  <c r="P52" i="34"/>
  <c r="K53" i="34"/>
  <c r="L53" i="34"/>
  <c r="M53" i="34"/>
  <c r="N53" i="34"/>
  <c r="O53" i="34"/>
  <c r="P53" i="34"/>
  <c r="K54" i="34"/>
  <c r="L54" i="34"/>
  <c r="M54" i="34"/>
  <c r="N54" i="34"/>
  <c r="O54" i="34"/>
  <c r="P54" i="34"/>
  <c r="K55" i="34"/>
  <c r="L55" i="34"/>
  <c r="M55" i="34"/>
  <c r="N55" i="34"/>
  <c r="O55" i="34"/>
  <c r="P55" i="34"/>
  <c r="K56" i="34"/>
  <c r="L56" i="34"/>
  <c r="M56" i="34"/>
  <c r="N56" i="34"/>
  <c r="O56" i="34"/>
  <c r="P56" i="34"/>
  <c r="K57" i="34"/>
  <c r="L57" i="34"/>
  <c r="M57" i="34"/>
  <c r="N57" i="34"/>
  <c r="O57" i="34"/>
  <c r="P57" i="34"/>
  <c r="K58" i="34"/>
  <c r="L58" i="34"/>
  <c r="M58" i="34"/>
  <c r="N58" i="34"/>
  <c r="O58" i="34"/>
  <c r="P58" i="34"/>
  <c r="K59" i="34"/>
  <c r="L59" i="34"/>
  <c r="M59" i="34"/>
  <c r="N59" i="34"/>
  <c r="O59" i="34"/>
  <c r="P59" i="34"/>
  <c r="K60" i="34"/>
  <c r="L60" i="34"/>
  <c r="M60" i="34"/>
  <c r="N60" i="34"/>
  <c r="O60" i="34"/>
  <c r="P60" i="34"/>
  <c r="K61" i="34"/>
  <c r="L61" i="34"/>
  <c r="M61" i="34"/>
  <c r="N61" i="34"/>
  <c r="O61" i="34"/>
  <c r="P61" i="34"/>
  <c r="K62" i="34"/>
  <c r="L62" i="34"/>
  <c r="M62" i="34"/>
  <c r="N62" i="34"/>
  <c r="O62" i="34"/>
  <c r="P62" i="34"/>
  <c r="K63" i="34"/>
  <c r="L63" i="34"/>
  <c r="M63" i="34"/>
  <c r="N63" i="34"/>
  <c r="O63" i="34"/>
  <c r="P63" i="34"/>
  <c r="K64" i="34"/>
  <c r="L64" i="34"/>
  <c r="M64" i="34"/>
  <c r="N64" i="34"/>
  <c r="O64" i="34"/>
  <c r="P64" i="34"/>
  <c r="K65" i="34"/>
  <c r="L65" i="34"/>
  <c r="M65" i="34"/>
  <c r="N65" i="34"/>
  <c r="O65" i="34"/>
  <c r="P65" i="34"/>
  <c r="K66" i="34"/>
  <c r="L66" i="34"/>
  <c r="M66" i="34"/>
  <c r="N66" i="34"/>
  <c r="O66" i="34"/>
  <c r="P66" i="34"/>
  <c r="K67" i="34"/>
  <c r="L67" i="34"/>
  <c r="M67" i="34"/>
  <c r="N67" i="34"/>
  <c r="O67" i="34"/>
  <c r="P67" i="34"/>
  <c r="K68" i="34"/>
  <c r="L68" i="34"/>
  <c r="M68" i="34"/>
  <c r="N68" i="34"/>
  <c r="O68" i="34"/>
  <c r="P68" i="34"/>
  <c r="K69" i="34"/>
  <c r="L69" i="34"/>
  <c r="M69" i="34"/>
  <c r="N69" i="34"/>
  <c r="O69" i="34"/>
  <c r="P69" i="34"/>
  <c r="K70" i="34"/>
  <c r="L70" i="34"/>
  <c r="M70" i="34"/>
  <c r="N70" i="34"/>
  <c r="O70" i="34"/>
  <c r="P70" i="34"/>
  <c r="K71" i="34"/>
  <c r="L71" i="34"/>
  <c r="M71" i="34"/>
  <c r="N71" i="34"/>
  <c r="O71" i="34"/>
  <c r="P71" i="34"/>
  <c r="K72" i="34"/>
  <c r="L72" i="34"/>
  <c r="M72" i="34"/>
  <c r="N72" i="34"/>
  <c r="O72" i="34"/>
  <c r="P72" i="34"/>
  <c r="K73" i="34"/>
  <c r="L73" i="34"/>
  <c r="M73" i="34"/>
  <c r="N73" i="34"/>
  <c r="O73" i="34"/>
  <c r="P73" i="34"/>
  <c r="K74" i="34"/>
  <c r="L74" i="34"/>
  <c r="M74" i="34"/>
  <c r="N74" i="34"/>
  <c r="O74" i="34"/>
  <c r="P74" i="34"/>
  <c r="K75" i="34"/>
  <c r="L75" i="34"/>
  <c r="M75" i="34"/>
  <c r="N75" i="34"/>
  <c r="O75" i="34"/>
  <c r="P75" i="34"/>
  <c r="K76" i="34"/>
  <c r="L76" i="34"/>
  <c r="M76" i="34"/>
  <c r="N76" i="34"/>
  <c r="O76" i="34"/>
  <c r="P76" i="34"/>
  <c r="K77" i="34"/>
  <c r="L77" i="34"/>
  <c r="M77" i="34"/>
  <c r="N77" i="34"/>
  <c r="O77" i="34"/>
  <c r="P77" i="34"/>
  <c r="K78" i="34"/>
  <c r="L78" i="34"/>
  <c r="M78" i="34"/>
  <c r="N78" i="34"/>
  <c r="O78" i="34"/>
  <c r="P78" i="34"/>
  <c r="K79" i="34"/>
  <c r="L79" i="34"/>
  <c r="M79" i="34"/>
  <c r="N79" i="34"/>
  <c r="O79" i="34"/>
  <c r="P79" i="34"/>
  <c r="K80" i="34"/>
  <c r="L80" i="34"/>
  <c r="M80" i="34"/>
  <c r="N80" i="34"/>
  <c r="O80" i="34"/>
  <c r="P80" i="34"/>
  <c r="K81" i="34"/>
  <c r="L81" i="34"/>
  <c r="M81" i="34"/>
  <c r="N81" i="34"/>
  <c r="O81" i="34"/>
  <c r="P81" i="34"/>
  <c r="K82" i="34"/>
  <c r="L82" i="34"/>
  <c r="M82" i="34"/>
  <c r="N82" i="34"/>
  <c r="O82" i="34"/>
  <c r="P82" i="34"/>
  <c r="K83" i="34"/>
  <c r="L83" i="34"/>
  <c r="M83" i="34"/>
  <c r="N83" i="34"/>
  <c r="O83" i="34"/>
  <c r="P83" i="34"/>
  <c r="K84" i="34"/>
  <c r="L84" i="34"/>
  <c r="M84" i="34"/>
  <c r="N84" i="34"/>
  <c r="O84" i="34"/>
  <c r="P84" i="34"/>
  <c r="K85" i="34"/>
  <c r="L85" i="34"/>
  <c r="M85" i="34"/>
  <c r="N85" i="34"/>
  <c r="O85" i="34"/>
  <c r="P85" i="34"/>
  <c r="K86" i="34"/>
  <c r="L86" i="34"/>
  <c r="M86" i="34"/>
  <c r="N86" i="34"/>
  <c r="O86" i="34"/>
  <c r="P86" i="34"/>
  <c r="K87" i="34"/>
  <c r="L87" i="34"/>
  <c r="M87" i="34"/>
  <c r="N87" i="34"/>
  <c r="O87" i="34"/>
  <c r="P87" i="34"/>
  <c r="K88" i="34"/>
  <c r="L88" i="34"/>
  <c r="M88" i="34"/>
  <c r="N88" i="34"/>
  <c r="O88" i="34"/>
  <c r="P88" i="34"/>
  <c r="K89" i="34"/>
  <c r="L89" i="34"/>
  <c r="M89" i="34"/>
  <c r="N89" i="34"/>
  <c r="O89" i="34"/>
  <c r="P89" i="34"/>
  <c r="K90" i="34"/>
  <c r="L90" i="34"/>
  <c r="M90" i="34"/>
  <c r="N90" i="34"/>
  <c r="O90" i="34"/>
  <c r="P90" i="34"/>
  <c r="K91" i="34"/>
  <c r="L91" i="34"/>
  <c r="M91" i="34"/>
  <c r="N91" i="34"/>
  <c r="O91" i="34"/>
  <c r="P91" i="34"/>
  <c r="K92" i="34"/>
  <c r="L92" i="34"/>
  <c r="M92" i="34"/>
  <c r="N92" i="34"/>
  <c r="O92" i="34"/>
  <c r="P92" i="34"/>
  <c r="K93" i="34"/>
  <c r="L93" i="34"/>
  <c r="M93" i="34"/>
  <c r="N93" i="34"/>
  <c r="O93" i="34"/>
  <c r="P93" i="34"/>
  <c r="K94" i="34"/>
  <c r="L94" i="34"/>
  <c r="M94" i="34"/>
  <c r="N94" i="34"/>
  <c r="O94" i="34"/>
  <c r="P94" i="34"/>
  <c r="K95" i="34"/>
  <c r="L95" i="34"/>
  <c r="M95" i="34"/>
  <c r="N95" i="34"/>
  <c r="O95" i="34"/>
  <c r="P95" i="34"/>
  <c r="K96" i="34"/>
  <c r="L96" i="34"/>
  <c r="M96" i="34"/>
  <c r="N96" i="34"/>
  <c r="O96" i="34"/>
  <c r="P96" i="34"/>
  <c r="K97" i="34"/>
  <c r="L97" i="34"/>
  <c r="M97" i="34"/>
  <c r="N97" i="34"/>
  <c r="O97" i="34"/>
  <c r="P97" i="34"/>
  <c r="K98" i="34"/>
  <c r="L98" i="34"/>
  <c r="M98" i="34"/>
  <c r="N98" i="34"/>
  <c r="O98" i="34"/>
  <c r="P98" i="34"/>
  <c r="K99" i="34"/>
  <c r="L99" i="34"/>
  <c r="M99" i="34"/>
  <c r="N99" i="34"/>
  <c r="O99" i="34"/>
  <c r="P99" i="34"/>
  <c r="K100" i="34"/>
  <c r="L100" i="34"/>
  <c r="M100" i="34"/>
  <c r="N100" i="34"/>
  <c r="O100" i="34"/>
  <c r="P100" i="34"/>
  <c r="K101" i="34"/>
  <c r="L101" i="34"/>
  <c r="M101" i="34"/>
  <c r="N101" i="34"/>
  <c r="O101" i="34"/>
  <c r="P101" i="34"/>
  <c r="K102" i="34"/>
  <c r="L102" i="34"/>
  <c r="M102" i="34"/>
  <c r="N102" i="34"/>
  <c r="O102" i="34"/>
  <c r="P102" i="34"/>
  <c r="K103" i="34"/>
  <c r="L103" i="34"/>
  <c r="M103" i="34"/>
  <c r="N103" i="34"/>
  <c r="O103" i="34"/>
  <c r="P103" i="34"/>
  <c r="K104" i="34"/>
  <c r="L104" i="34"/>
  <c r="M104" i="34"/>
  <c r="N104" i="34"/>
  <c r="O104" i="34"/>
  <c r="P104" i="34"/>
  <c r="K105" i="34"/>
  <c r="L105" i="34"/>
  <c r="M105" i="34"/>
  <c r="N105" i="34"/>
  <c r="O105" i="34"/>
  <c r="P105" i="34"/>
  <c r="P106" i="34"/>
</calcChain>
</file>

<file path=xl/sharedStrings.xml><?xml version="1.0" encoding="utf-8"?>
<sst xmlns="http://schemas.openxmlformats.org/spreadsheetml/2006/main" count="5893" uniqueCount="550">
  <si>
    <t>BASIS OPTIONS</t>
  </si>
  <si>
    <t>Counterparty</t>
  </si>
  <si>
    <t>Trans</t>
  </si>
  <si>
    <t>Type</t>
  </si>
  <si>
    <t>Deal Num</t>
  </si>
  <si>
    <t>Pub Code</t>
  </si>
  <si>
    <t>Fin</t>
  </si>
  <si>
    <t>Put</t>
  </si>
  <si>
    <t>Period</t>
  </si>
  <si>
    <t>Option Qty</t>
  </si>
  <si>
    <t>ABS VOL</t>
  </si>
  <si>
    <t>Price</t>
  </si>
  <si>
    <t>NYMEX</t>
  </si>
  <si>
    <t>Trans Type</t>
  </si>
  <si>
    <t>STRIKE</t>
  </si>
  <si>
    <t>INDEX</t>
  </si>
  <si>
    <t>Value</t>
  </si>
  <si>
    <t>EV0660</t>
  </si>
  <si>
    <t>IF-CGT/APPALAC</t>
  </si>
  <si>
    <t>F</t>
  </si>
  <si>
    <t>C</t>
  </si>
  <si>
    <t>FT-WEST-OPT</t>
  </si>
  <si>
    <t>EY5964</t>
  </si>
  <si>
    <t>IF-NWPL_ROCKY_M</t>
  </si>
  <si>
    <t>P</t>
  </si>
  <si>
    <t>W2420</t>
  </si>
  <si>
    <t>EU4128</t>
  </si>
  <si>
    <t>IF-TRANSCO/Z6</t>
  </si>
  <si>
    <t>ET9542</t>
  </si>
  <si>
    <t>ET9678</t>
  </si>
  <si>
    <t>EZ7873</t>
  </si>
  <si>
    <t>W7467</t>
  </si>
  <si>
    <t>V4870</t>
  </si>
  <si>
    <t>EY7595</t>
  </si>
  <si>
    <t>U5802</t>
  </si>
  <si>
    <t>EU0513</t>
  </si>
  <si>
    <t>V8685</t>
  </si>
  <si>
    <t>ENTERGY</t>
  </si>
  <si>
    <t>ET9501</t>
  </si>
  <si>
    <t>FT-NY-OPT</t>
  </si>
  <si>
    <t>ET9540</t>
  </si>
  <si>
    <t>EX9038</t>
  </si>
  <si>
    <t>EX9040</t>
  </si>
  <si>
    <t>EY2910</t>
  </si>
  <si>
    <t>EU0547</t>
  </si>
  <si>
    <t>EU0563</t>
  </si>
  <si>
    <t>EU0497</t>
  </si>
  <si>
    <t>EU0514.1</t>
  </si>
  <si>
    <t>EU0514.2</t>
  </si>
  <si>
    <t>EU7843</t>
  </si>
  <si>
    <t>ev7739.1</t>
  </si>
  <si>
    <t>EX9039</t>
  </si>
  <si>
    <t>V9502</t>
  </si>
  <si>
    <t>EU0428</t>
  </si>
  <si>
    <t>ET6094</t>
  </si>
  <si>
    <t>N43067</t>
  </si>
  <si>
    <t>W1879</t>
  </si>
  <si>
    <t>NGI/CHI. GATE</t>
  </si>
  <si>
    <t>W1881</t>
  </si>
  <si>
    <t>FT-CENTRAL-OPT</t>
  </si>
  <si>
    <t>N54270</t>
  </si>
  <si>
    <t>AEPENSER</t>
  </si>
  <si>
    <t>N54276</t>
  </si>
  <si>
    <t>N54278</t>
  </si>
  <si>
    <t>TXUENETRAD</t>
  </si>
  <si>
    <t>N54281</t>
  </si>
  <si>
    <t>N54283</t>
  </si>
  <si>
    <t>N54284</t>
  </si>
  <si>
    <t>N54298</t>
  </si>
  <si>
    <t>N54547</t>
  </si>
  <si>
    <t>N54553</t>
  </si>
  <si>
    <t>N54767</t>
  </si>
  <si>
    <t>N55030</t>
  </si>
  <si>
    <t>N55033</t>
  </si>
  <si>
    <t>TOTAL PAYOUT</t>
  </si>
  <si>
    <t>DIGITAL OPTIONS</t>
  </si>
  <si>
    <t>SGINTEREST</t>
  </si>
  <si>
    <t>SELL</t>
  </si>
  <si>
    <t>PUT</t>
  </si>
  <si>
    <t>N28405</t>
  </si>
  <si>
    <t>IF-ELPO/SJ</t>
  </si>
  <si>
    <t>p</t>
  </si>
  <si>
    <t>MAGNUMHUNRES</t>
  </si>
  <si>
    <t>N32364</t>
  </si>
  <si>
    <t>IF-ELPO/PERMIAN</t>
  </si>
  <si>
    <t>BASKET OPTIONS</t>
  </si>
  <si>
    <t>Highland</t>
  </si>
  <si>
    <t>X5783</t>
  </si>
  <si>
    <t>AquilaRisk</t>
  </si>
  <si>
    <t>Avistaene</t>
  </si>
  <si>
    <t>Dukeenetra</t>
  </si>
  <si>
    <t>Elpasene</t>
  </si>
  <si>
    <t>ELPASOMERGAS</t>
  </si>
  <si>
    <t>ENTERGYPOWMAR</t>
  </si>
  <si>
    <t>FT-NY</t>
  </si>
  <si>
    <t>Relianteneser</t>
  </si>
  <si>
    <t>Southercomenema</t>
  </si>
  <si>
    <t>Statoilenetra</t>
  </si>
  <si>
    <t>Tractebeenemar</t>
  </si>
  <si>
    <t>TXUENTRA</t>
  </si>
  <si>
    <t>Viginiapowene</t>
  </si>
  <si>
    <t>EU6675.1</t>
  </si>
  <si>
    <t>IF-Transco/Z6</t>
  </si>
  <si>
    <t>ET9501.2</t>
  </si>
  <si>
    <t>EX9040.2</t>
  </si>
  <si>
    <t>EX9038.4</t>
  </si>
  <si>
    <t>EY2910.2</t>
  </si>
  <si>
    <t>EY7595.2</t>
  </si>
  <si>
    <t>ET9540.2</t>
  </si>
  <si>
    <t>EX0166.2</t>
  </si>
  <si>
    <t>EX9038.3</t>
  </si>
  <si>
    <t>EU0567.1</t>
  </si>
  <si>
    <t>EU0567.2</t>
  </si>
  <si>
    <t>EU7467.2</t>
  </si>
  <si>
    <t>AVISTAENE</t>
  </si>
  <si>
    <t>RELIANTENESER</t>
  </si>
  <si>
    <t>STATOILENETRA</t>
  </si>
  <si>
    <t>AQUILARISK</t>
  </si>
  <si>
    <t>DUKEENETRA</t>
  </si>
  <si>
    <t>ELPASENE</t>
  </si>
  <si>
    <t>SOUTHERCOMENEMA</t>
  </si>
  <si>
    <t>TRACTEBEENEMAR</t>
  </si>
  <si>
    <t>VIGINIAPOWENE</t>
  </si>
  <si>
    <t>STATOIL</t>
  </si>
  <si>
    <t>VIRGINIAPOWER</t>
  </si>
  <si>
    <t>SOUTHERN</t>
  </si>
  <si>
    <t>AQUILA</t>
  </si>
  <si>
    <t>AEPENERSER</t>
  </si>
  <si>
    <t>TXU</t>
  </si>
  <si>
    <t>RELIANT</t>
  </si>
  <si>
    <t>ENGAGE</t>
  </si>
  <si>
    <t>TRACTABEL</t>
  </si>
  <si>
    <t>EU3140</t>
  </si>
  <si>
    <t>EU3141</t>
  </si>
  <si>
    <t>EU4468</t>
  </si>
  <si>
    <t>N07160</t>
  </si>
  <si>
    <t>EU3141.1</t>
  </si>
  <si>
    <t>N86884.1</t>
  </si>
  <si>
    <t>N37037</t>
  </si>
  <si>
    <t>FIN</t>
  </si>
  <si>
    <t>c</t>
  </si>
  <si>
    <t>N36886</t>
  </si>
  <si>
    <t>N36857</t>
  </si>
  <si>
    <t>N41123</t>
  </si>
  <si>
    <t>N41892</t>
  </si>
  <si>
    <t>N41884</t>
  </si>
  <si>
    <t>N42370</t>
  </si>
  <si>
    <t>N43679</t>
  </si>
  <si>
    <t>N43669</t>
  </si>
  <si>
    <t>N55084</t>
  </si>
  <si>
    <t>N75180</t>
  </si>
  <si>
    <t>N75188</t>
  </si>
  <si>
    <t>N75191</t>
  </si>
  <si>
    <t>N81679</t>
  </si>
  <si>
    <t>N86948</t>
  </si>
  <si>
    <t>N87092.1</t>
  </si>
  <si>
    <t>N90441</t>
  </si>
  <si>
    <t>N90428</t>
  </si>
  <si>
    <t>N92117</t>
  </si>
  <si>
    <t>N94917</t>
  </si>
  <si>
    <t>N94911</t>
  </si>
  <si>
    <t>N95164</t>
  </si>
  <si>
    <t>N95716</t>
  </si>
  <si>
    <t>N95736</t>
  </si>
  <si>
    <t>HELMERICHPAYNE</t>
  </si>
  <si>
    <t>N29863</t>
  </si>
  <si>
    <t>IF-ANR/OK</t>
  </si>
  <si>
    <t>LT-TRANS-EA</t>
  </si>
  <si>
    <t>EY1230</t>
  </si>
  <si>
    <t>NA9501.1</t>
  </si>
  <si>
    <t>N33626.2</t>
  </si>
  <si>
    <t>W1882</t>
  </si>
  <si>
    <t>ELPASMER</t>
  </si>
  <si>
    <t>DYNEGYMARAND</t>
  </si>
  <si>
    <t>JARON</t>
  </si>
  <si>
    <t>NE6161.1</t>
  </si>
  <si>
    <t>NE6161.2</t>
  </si>
  <si>
    <t>NE6195</t>
  </si>
  <si>
    <t>NE6212</t>
  </si>
  <si>
    <t>NE7612</t>
  </si>
  <si>
    <t>NF0077.1</t>
  </si>
  <si>
    <t>NF0077.2</t>
  </si>
  <si>
    <t>NF0106.1</t>
  </si>
  <si>
    <t>NF0106.2</t>
  </si>
  <si>
    <t>NF1092.1</t>
  </si>
  <si>
    <t>NF1092.2</t>
  </si>
  <si>
    <t>NF1114.1</t>
  </si>
  <si>
    <t>NF1114.2</t>
  </si>
  <si>
    <t>NF2908.1</t>
  </si>
  <si>
    <t>NF2908.2</t>
  </si>
  <si>
    <t>NF2912.1</t>
  </si>
  <si>
    <t>NF2912.2</t>
  </si>
  <si>
    <t>NF3896.1</t>
  </si>
  <si>
    <t>NF3896.2</t>
  </si>
  <si>
    <t>NF6464.1</t>
  </si>
  <si>
    <t>NF6503.1</t>
  </si>
  <si>
    <t>NF6772.1</t>
  </si>
  <si>
    <t>NF9333.1</t>
  </si>
  <si>
    <t>WILLIAMSENEMAR</t>
  </si>
  <si>
    <t>TXUENETRA</t>
  </si>
  <si>
    <t>PHIBRO</t>
  </si>
  <si>
    <t>UPRENESER</t>
  </si>
  <si>
    <t>EW1882</t>
  </si>
  <si>
    <t>EW2420</t>
  </si>
  <si>
    <t>NG4285.1</t>
  </si>
  <si>
    <t>NG4285.2</t>
  </si>
  <si>
    <t>NG4457.1</t>
  </si>
  <si>
    <t>NG8049.1</t>
  </si>
  <si>
    <t>NGI-SOCAL</t>
  </si>
  <si>
    <t>NH2932</t>
  </si>
  <si>
    <t>NH4419</t>
  </si>
  <si>
    <t>NH6374</t>
  </si>
  <si>
    <t>IF-TETCO/M3</t>
  </si>
  <si>
    <t>NI3451.1</t>
  </si>
  <si>
    <t>NJ4410</t>
  </si>
  <si>
    <t>NI3439.1</t>
  </si>
  <si>
    <t>NI3439.2</t>
  </si>
  <si>
    <t>KOCHENETRA</t>
  </si>
  <si>
    <t>AEPENESER</t>
  </si>
  <si>
    <t>VIRGINIAPOWENE</t>
  </si>
  <si>
    <t>NH2936</t>
  </si>
  <si>
    <t>NL4381.1</t>
  </si>
  <si>
    <t>NL4381.2</t>
  </si>
  <si>
    <t>NN9696</t>
  </si>
  <si>
    <t>NP0339</t>
  </si>
  <si>
    <t>NP0389.1</t>
  </si>
  <si>
    <t>NP0389.2</t>
  </si>
  <si>
    <t>NP0593.1</t>
  </si>
  <si>
    <t>NP0593.2</t>
  </si>
  <si>
    <t>IF-HEHUB</t>
  </si>
  <si>
    <t>Gas Daily Spread Options</t>
  </si>
  <si>
    <t>NG1460</t>
  </si>
  <si>
    <t>NG9888</t>
  </si>
  <si>
    <t>NH4414</t>
  </si>
  <si>
    <t>NI6159</t>
  </si>
  <si>
    <t>NJ2434.1</t>
  </si>
  <si>
    <t>NJ2434.2</t>
  </si>
  <si>
    <t>NJ4429</t>
  </si>
  <si>
    <t>Call/Put</t>
  </si>
  <si>
    <t>Pub Code 1</t>
  </si>
  <si>
    <t>Pub Code 2</t>
  </si>
  <si>
    <t>Price 1</t>
  </si>
  <si>
    <t>Price 2</t>
  </si>
  <si>
    <t>Strike Price</t>
  </si>
  <si>
    <t>E</t>
  </si>
  <si>
    <t>Interest Rate</t>
  </si>
  <si>
    <t>Index 1 VOL</t>
  </si>
  <si>
    <t>Index 2 VOL</t>
  </si>
  <si>
    <t>Correlat.</t>
  </si>
  <si>
    <t>Expiry</t>
  </si>
  <si>
    <t>Option Type</t>
  </si>
  <si>
    <t>TOTAL</t>
  </si>
  <si>
    <t>NN7879</t>
  </si>
  <si>
    <t>CMSMARSERTRA</t>
  </si>
  <si>
    <t>NF5550.1</t>
  </si>
  <si>
    <t>IF-NNG/VENT</t>
  </si>
  <si>
    <t>NF5550.2</t>
  </si>
  <si>
    <t>NF5578.1</t>
  </si>
  <si>
    <t>NF5578.2</t>
  </si>
  <si>
    <t>NI0591.1</t>
  </si>
  <si>
    <t>NS3031.1</t>
  </si>
  <si>
    <t>NS3031.2</t>
  </si>
  <si>
    <t>NS5125</t>
  </si>
  <si>
    <t>NS5170</t>
  </si>
  <si>
    <t>NS7549</t>
  </si>
  <si>
    <t>NS9621</t>
  </si>
  <si>
    <t>NU3268</t>
  </si>
  <si>
    <t>NU5433.1</t>
  </si>
  <si>
    <t>NU5433.2</t>
  </si>
  <si>
    <t>NU5447</t>
  </si>
  <si>
    <t>NV0444.1</t>
  </si>
  <si>
    <t>NV0444.2</t>
  </si>
  <si>
    <t>NV0444.3</t>
  </si>
  <si>
    <t>NV0444.4</t>
  </si>
  <si>
    <t>NW0645</t>
  </si>
  <si>
    <t>NX1706</t>
  </si>
  <si>
    <t>UTILICORP</t>
  </si>
  <si>
    <t>CONAGRAENESER</t>
  </si>
  <si>
    <t>OCCIDENTENEMAR</t>
  </si>
  <si>
    <t>NGTSLLC</t>
  </si>
  <si>
    <t>BPAMOCOR</t>
  </si>
  <si>
    <t>NL8413.1</t>
  </si>
  <si>
    <t>NL8413.2</t>
  </si>
  <si>
    <t>NL8413.3</t>
  </si>
  <si>
    <t>NM2077.1</t>
  </si>
  <si>
    <t>NM2077.2</t>
  </si>
  <si>
    <t>NM2100</t>
  </si>
  <si>
    <t>NM2238</t>
  </si>
  <si>
    <t>NM7673.1</t>
  </si>
  <si>
    <t>NM7673.2</t>
  </si>
  <si>
    <t>NN0150.1</t>
  </si>
  <si>
    <t>NN2173</t>
  </si>
  <si>
    <t>NO1679.1</t>
  </si>
  <si>
    <t>NO1679.2</t>
  </si>
  <si>
    <t>NO2888</t>
  </si>
  <si>
    <t>NR5974</t>
  </si>
  <si>
    <t>NR5978</t>
  </si>
  <si>
    <t>NR5983</t>
  </si>
  <si>
    <t>NR7762</t>
  </si>
  <si>
    <t>NS0945</t>
  </si>
  <si>
    <t>NU0077</t>
  </si>
  <si>
    <t>NU9019</t>
  </si>
  <si>
    <t>NV5364.1</t>
  </si>
  <si>
    <t>NV5364.2</t>
  </si>
  <si>
    <t>NV5394.1</t>
  </si>
  <si>
    <t>NV5394.2</t>
  </si>
  <si>
    <t>NV5416.1</t>
  </si>
  <si>
    <t>NV5416.2</t>
  </si>
  <si>
    <t>NW0648</t>
  </si>
  <si>
    <t>NX3968</t>
  </si>
  <si>
    <t>NX3992</t>
  </si>
  <si>
    <t>NX4000.1</t>
  </si>
  <si>
    <t>NX4000.2</t>
  </si>
  <si>
    <t>NX4000.3</t>
  </si>
  <si>
    <t>NX6347.1</t>
  </si>
  <si>
    <t>NX6347.2</t>
  </si>
  <si>
    <t>NX6367</t>
  </si>
  <si>
    <t>NY3177</t>
  </si>
  <si>
    <t>NY3236</t>
  </si>
  <si>
    <t>IF-CNG/APPALACH</t>
  </si>
  <si>
    <t>NY3240</t>
  </si>
  <si>
    <t>NY7510</t>
  </si>
  <si>
    <t>NY9119.1</t>
  </si>
  <si>
    <t>NY9119.2</t>
  </si>
  <si>
    <t>NZ1292</t>
  </si>
  <si>
    <t>NZ5031</t>
  </si>
  <si>
    <t>NZ5036</t>
  </si>
  <si>
    <t>NZ9292</t>
  </si>
  <si>
    <t>Q13038</t>
  </si>
  <si>
    <t>OMICRON</t>
  </si>
  <si>
    <t>SMALLVENUSA</t>
  </si>
  <si>
    <t>TRANSCANENEFIN</t>
  </si>
  <si>
    <t>FT-US/CAND-ERMS</t>
  </si>
  <si>
    <t>SEMPRAENETRA</t>
  </si>
  <si>
    <t>FT-NORTHWEST</t>
  </si>
  <si>
    <t>NGLTX</t>
  </si>
  <si>
    <t>G-DAILY</t>
  </si>
  <si>
    <t>NB4804</t>
  </si>
  <si>
    <t>NE3899</t>
  </si>
  <si>
    <t>NE3901</t>
  </si>
  <si>
    <t>NE3903</t>
  </si>
  <si>
    <t>NE3906</t>
  </si>
  <si>
    <t>NE8644</t>
  </si>
  <si>
    <t>NE9017</t>
  </si>
  <si>
    <t>NF1105.1</t>
  </si>
  <si>
    <t>NF1105.2</t>
  </si>
  <si>
    <t>NF4362</t>
  </si>
  <si>
    <t>NF4364.1</t>
  </si>
  <si>
    <t>NF5563</t>
  </si>
  <si>
    <t>NG1241.1</t>
  </si>
  <si>
    <t>NG8063.1</t>
  </si>
  <si>
    <t>NH8899.1</t>
  </si>
  <si>
    <t>NI6123.1</t>
  </si>
  <si>
    <t>NI6136.1</t>
  </si>
  <si>
    <t>NI6136.2</t>
  </si>
  <si>
    <t>NJ0119.1</t>
  </si>
  <si>
    <t>NJ0240.1</t>
  </si>
  <si>
    <t>NJ0240.2</t>
  </si>
  <si>
    <t>NJ7455</t>
  </si>
  <si>
    <t>NK0151</t>
  </si>
  <si>
    <t>NK4321</t>
  </si>
  <si>
    <t>NK4353</t>
  </si>
  <si>
    <t>NK7690</t>
  </si>
  <si>
    <t>NK7692</t>
  </si>
  <si>
    <t>NL2540.1</t>
  </si>
  <si>
    <t>NL2540.2</t>
  </si>
  <si>
    <t>NL6881</t>
  </si>
  <si>
    <t>NL6890.1</t>
  </si>
  <si>
    <t>NL6890.2</t>
  </si>
  <si>
    <t>NL8209.1</t>
  </si>
  <si>
    <t>NL8209.2</t>
  </si>
  <si>
    <t>NL8409</t>
  </si>
  <si>
    <t>NL8419.1</t>
  </si>
  <si>
    <t>NL8419.2</t>
  </si>
  <si>
    <t>NL9178</t>
  </si>
  <si>
    <t>NM2109</t>
  </si>
  <si>
    <t>NM2145</t>
  </si>
  <si>
    <t>NM4160.1</t>
  </si>
  <si>
    <t>NM6058.1</t>
  </si>
  <si>
    <t>NM6058.2</t>
  </si>
  <si>
    <t>NM6058.4</t>
  </si>
  <si>
    <t>NM6102.1</t>
  </si>
  <si>
    <t>NM6107</t>
  </si>
  <si>
    <t>NM6136</t>
  </si>
  <si>
    <t>NN0150.2</t>
  </si>
  <si>
    <t>NN2121</t>
  </si>
  <si>
    <t>NN3942</t>
  </si>
  <si>
    <t>NN9640.1</t>
  </si>
  <si>
    <t>NN9640.2</t>
  </si>
  <si>
    <t>NO1684</t>
  </si>
  <si>
    <t>NO2879</t>
  </si>
  <si>
    <t>NO2893</t>
  </si>
  <si>
    <t>NO2894</t>
  </si>
  <si>
    <t>NO4881</t>
  </si>
  <si>
    <t>NO7688.1</t>
  </si>
  <si>
    <t>NO7688.2</t>
  </si>
  <si>
    <t>NP3241</t>
  </si>
  <si>
    <t>NP6690</t>
  </si>
  <si>
    <t>NP8966.1</t>
  </si>
  <si>
    <t>NP8966.2</t>
  </si>
  <si>
    <t>NR1864</t>
  </si>
  <si>
    <t>NR1866</t>
  </si>
  <si>
    <t>NR1867</t>
  </si>
  <si>
    <t>NR3997</t>
  </si>
  <si>
    <t>NR3998</t>
  </si>
  <si>
    <t>NR5976</t>
  </si>
  <si>
    <t>NR5979</t>
  </si>
  <si>
    <t>NR7764</t>
  </si>
  <si>
    <t>NR7765</t>
  </si>
  <si>
    <t>NR7766</t>
  </si>
  <si>
    <t>NR7767.1</t>
  </si>
  <si>
    <t>NR7767.2</t>
  </si>
  <si>
    <t>NS0946</t>
  </si>
  <si>
    <t>NS0947</t>
  </si>
  <si>
    <t>NS2705</t>
  </si>
  <si>
    <t>NS2782</t>
  </si>
  <si>
    <t>NS5173</t>
  </si>
  <si>
    <t>NT3509</t>
  </si>
  <si>
    <t>NT6024</t>
  </si>
  <si>
    <t>NT8124.1</t>
  </si>
  <si>
    <t>NT8124.3</t>
  </si>
  <si>
    <t>NT8124.4</t>
  </si>
  <si>
    <t>NT8124.5</t>
  </si>
  <si>
    <t>NT9909.1</t>
  </si>
  <si>
    <t>NT9909.2</t>
  </si>
  <si>
    <t>NT9931</t>
  </si>
  <si>
    <t>NU0070.1</t>
  </si>
  <si>
    <t>NU0070.2</t>
  </si>
  <si>
    <t>NU5426</t>
  </si>
  <si>
    <t>NU5429</t>
  </si>
  <si>
    <t>NU7573</t>
  </si>
  <si>
    <t>NU9007</t>
  </si>
  <si>
    <t>NU9027</t>
  </si>
  <si>
    <t>NV0535</t>
  </si>
  <si>
    <t>NV2737.1</t>
  </si>
  <si>
    <t>NV2737.2</t>
  </si>
  <si>
    <t>NV2771</t>
  </si>
  <si>
    <t>NV6667.1</t>
  </si>
  <si>
    <t>NV6667.2</t>
  </si>
  <si>
    <t>NV8440</t>
  </si>
  <si>
    <t>NW0635</t>
  </si>
  <si>
    <t>NW3286.1</t>
  </si>
  <si>
    <t>NW3286.2</t>
  </si>
  <si>
    <t>NW3289</t>
  </si>
  <si>
    <t>NW5608</t>
  </si>
  <si>
    <t>NW5620</t>
  </si>
  <si>
    <t>NW5627.1</t>
  </si>
  <si>
    <t>NW5630.1</t>
  </si>
  <si>
    <t>NW5630.2</t>
  </si>
  <si>
    <t>NW5635</t>
  </si>
  <si>
    <t>NW8030.1</t>
  </si>
  <si>
    <t>NW8030.2</t>
  </si>
  <si>
    <t>NW9477.2</t>
  </si>
  <si>
    <t>NW9582</t>
  </si>
  <si>
    <t>NW9726</t>
  </si>
  <si>
    <t>NW9731</t>
  </si>
  <si>
    <t>NW9732</t>
  </si>
  <si>
    <t>NW9733</t>
  </si>
  <si>
    <t>NX1655.1</t>
  </si>
  <si>
    <t>NX1655.2</t>
  </si>
  <si>
    <t>NX1727.2</t>
  </si>
  <si>
    <t>NX2234</t>
  </si>
  <si>
    <t>NX4046.2</t>
  </si>
  <si>
    <t>NX4046.3</t>
  </si>
  <si>
    <t>NX6343.1</t>
  </si>
  <si>
    <t>NX6343.2</t>
  </si>
  <si>
    <t>NX6376.1</t>
  </si>
  <si>
    <t>NX6381.1</t>
  </si>
  <si>
    <t>NX6381.2</t>
  </si>
  <si>
    <t>NX6409.1</t>
  </si>
  <si>
    <t>NX6409.2</t>
  </si>
  <si>
    <t>NX6437</t>
  </si>
  <si>
    <t>NX6441</t>
  </si>
  <si>
    <t>NY1355.1</t>
  </si>
  <si>
    <t>NY3156.1</t>
  </si>
  <si>
    <t>NY3156.2</t>
  </si>
  <si>
    <t>NY3199</t>
  </si>
  <si>
    <t>NY3206</t>
  </si>
  <si>
    <t>NY5644.1</t>
  </si>
  <si>
    <t>NY5644.2</t>
  </si>
  <si>
    <t>NY5649</t>
  </si>
  <si>
    <t>NY7513</t>
  </si>
  <si>
    <t>NY9135</t>
  </si>
  <si>
    <t>NZ0617.1</t>
  </si>
  <si>
    <t>NZ0617.2</t>
  </si>
  <si>
    <t>NZ2881</t>
  </si>
  <si>
    <t>NZ2889</t>
  </si>
  <si>
    <t>NZ2907.1</t>
  </si>
  <si>
    <t>NZ2907.2</t>
  </si>
  <si>
    <t>NZ4960.1</t>
  </si>
  <si>
    <t>NZ4960.2</t>
  </si>
  <si>
    <t>NZ4969</t>
  </si>
  <si>
    <t>NZ5089</t>
  </si>
  <si>
    <t>NZ5098</t>
  </si>
  <si>
    <t>NZ7306.1</t>
  </si>
  <si>
    <t>NZ7306.2</t>
  </si>
  <si>
    <t>NZ7306.4</t>
  </si>
  <si>
    <t>NZ7306.5</t>
  </si>
  <si>
    <t>NZ7329</t>
  </si>
  <si>
    <t>NZ9274.1</t>
  </si>
  <si>
    <t>NZ9274.2</t>
  </si>
  <si>
    <t>Q02358</t>
  </si>
  <si>
    <t>Q02363</t>
  </si>
  <si>
    <t>Q02366.2</t>
  </si>
  <si>
    <t>Q06623</t>
  </si>
  <si>
    <t>Q08480</t>
  </si>
  <si>
    <t>Q08490</t>
  </si>
  <si>
    <t>Q08492.1</t>
  </si>
  <si>
    <t>Q08492.2</t>
  </si>
  <si>
    <t>Q16335.1</t>
  </si>
  <si>
    <t>Q16335.2</t>
  </si>
  <si>
    <t>Q18546</t>
  </si>
  <si>
    <t>Q24369.2</t>
  </si>
  <si>
    <t>Q30445.1</t>
  </si>
  <si>
    <t>Q33109.1</t>
  </si>
  <si>
    <t>Q36344.1</t>
  </si>
  <si>
    <t>Q36344.2</t>
  </si>
  <si>
    <t>Q36344.3</t>
  </si>
  <si>
    <t>Q36344.4</t>
  </si>
  <si>
    <t>Q38731</t>
  </si>
  <si>
    <t>Q38759</t>
  </si>
  <si>
    <t>Q40416</t>
  </si>
  <si>
    <t>Q40472.1</t>
  </si>
  <si>
    <t>Q40472.2</t>
  </si>
  <si>
    <t>Q40481.1</t>
  </si>
  <si>
    <t>Q40481.2</t>
  </si>
  <si>
    <t>Q42447</t>
  </si>
  <si>
    <t>Q42706.1</t>
  </si>
  <si>
    <t>Q42720.1</t>
  </si>
  <si>
    <t>Q42720.2</t>
  </si>
  <si>
    <t>Q43262</t>
  </si>
  <si>
    <t>Q46958.1</t>
  </si>
  <si>
    <t>Q46958.2</t>
  </si>
  <si>
    <t>Q47014</t>
  </si>
  <si>
    <t>Q47021</t>
  </si>
  <si>
    <t>Q51237</t>
  </si>
  <si>
    <t>Q54159</t>
  </si>
  <si>
    <t>Q56906.1</t>
  </si>
  <si>
    <t>Q56906.2</t>
  </si>
  <si>
    <t>Q58802.1</t>
  </si>
  <si>
    <t>Q58802.2</t>
  </si>
  <si>
    <t>Q61047</t>
  </si>
  <si>
    <t>Q61716</t>
  </si>
  <si>
    <t>Q64835.4</t>
  </si>
  <si>
    <t>Q64835.5</t>
  </si>
  <si>
    <t>IF-PAN/TX/OK</t>
  </si>
  <si>
    <t>MICH_CG-GD</t>
  </si>
  <si>
    <t>IF-NTHWST/CANBR</t>
  </si>
  <si>
    <t>IF-HPL/SHPCHAN</t>
  </si>
  <si>
    <t>IF-NNG/DEMARCAT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</si>
</sst>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0.000"/>
    <numFmt numFmtId="173" formatCode="0.0000"/>
    <numFmt numFmtId="176" formatCode="0.000%"/>
    <numFmt numFmtId="181" formatCode="_(* #,##0_);_(* \(#,##0\);_(* &quot;-&quot;??_);_(@_)"/>
    <numFmt numFmtId="186" formatCode="_(* #,##0.000_);_(* \(#,##0.000\);_(* &quot;-&quot;???_);_(@_)"/>
    <numFmt numFmtId="189" formatCode="_-* #,##0_-;\-* #,##0_-;_-* &quot;-&quot;_-;_-@_-"/>
    <numFmt numFmtId="190" formatCode="_-* #,##0.00_-;\-* #,##0.00_-;_-* &quot;-&quot;??_-;_-@_-"/>
    <numFmt numFmtId="191" formatCode="_-&quot;£&quot;* #,##0_-;\-&quot;£&quot;* #,##0_-;_-&quot;£&quot;* &quot;-&quot;_-;_-@_-"/>
    <numFmt numFmtId="192" formatCode="_-&quot;£&quot;* #,##0.00_-;\-&quot;£&quot;* #,##0.00_-;_-&quot;£&quot;* &quot;-&quot;??_-;_-@_-"/>
    <numFmt numFmtId="193" formatCode="General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</font>
    <font>
      <b/>
      <sz val="8"/>
      <color indexed="9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0"/>
      <name val="Helvetica"/>
      <family val="2"/>
    </font>
    <font>
      <sz val="10"/>
      <color indexed="8"/>
      <name val="Helvetica"/>
      <family val="2"/>
    </font>
    <font>
      <sz val="10"/>
      <name val="Arial"/>
      <family val="2"/>
    </font>
    <font>
      <sz val="9"/>
      <name val="Times New Roman"/>
      <family val="1"/>
    </font>
    <font>
      <sz val="9"/>
      <name val="Arial"/>
    </font>
    <font>
      <sz val="10"/>
      <color indexed="10"/>
      <name val="Helvetica"/>
    </font>
    <font>
      <sz val="10"/>
      <name val="Times New Roman"/>
    </font>
    <font>
      <sz val="10"/>
      <name val="Tms Rmn"/>
    </font>
    <font>
      <sz val="10"/>
      <name val="Courier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7" fontId="0" fillId="0" borderId="0" xfId="0" applyNumberFormat="1"/>
    <xf numFmtId="6" fontId="5" fillId="0" borderId="4" xfId="0" applyNumberFormat="1" applyFont="1" applyFill="1" applyBorder="1"/>
    <xf numFmtId="1" fontId="0" fillId="0" borderId="0" xfId="0" applyNumberFormat="1"/>
    <xf numFmtId="0" fontId="0" fillId="0" borderId="5" xfId="0" applyBorder="1"/>
    <xf numFmtId="0" fontId="0" fillId="0" borderId="6" xfId="0" applyBorder="1"/>
    <xf numFmtId="6" fontId="1" fillId="0" borderId="0" xfId="2" applyNumberFormat="1"/>
    <xf numFmtId="6" fontId="1" fillId="0" borderId="7" xfId="2" applyNumberFormat="1" applyBorder="1"/>
    <xf numFmtId="0" fontId="6" fillId="0" borderId="0" xfId="0" applyFont="1"/>
    <xf numFmtId="0" fontId="0" fillId="0" borderId="7" xfId="0" applyBorder="1"/>
    <xf numFmtId="6" fontId="5" fillId="0" borderId="0" xfId="0" applyNumberFormat="1" applyFont="1" applyFill="1" applyBorder="1"/>
    <xf numFmtId="2" fontId="6" fillId="0" borderId="8" xfId="0" applyNumberFormat="1" applyFont="1" applyBorder="1"/>
    <xf numFmtId="0" fontId="7" fillId="0" borderId="8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/>
    <xf numFmtId="0" fontId="6" fillId="0" borderId="0" xfId="0" applyFont="1" applyBorder="1"/>
    <xf numFmtId="2" fontId="6" fillId="0" borderId="0" xfId="0" applyNumberFormat="1" applyFont="1" applyBorder="1"/>
    <xf numFmtId="0" fontId="6" fillId="0" borderId="8" xfId="0" applyFont="1" applyBorder="1"/>
    <xf numFmtId="0" fontId="0" fillId="0" borderId="8" xfId="0" applyBorder="1"/>
    <xf numFmtId="0" fontId="8" fillId="0" borderId="8" xfId="0" applyFont="1" applyBorder="1" applyAlignment="1">
      <alignment vertical="top"/>
    </xf>
    <xf numFmtId="15" fontId="6" fillId="0" borderId="0" xfId="0" applyNumberFormat="1" applyFont="1" applyBorder="1"/>
    <xf numFmtId="43" fontId="6" fillId="0" borderId="0" xfId="1" applyFont="1" applyBorder="1"/>
    <xf numFmtId="15" fontId="0" fillId="0" borderId="0" xfId="0" applyNumberFormat="1"/>
    <xf numFmtId="43" fontId="9" fillId="0" borderId="0" xfId="1" applyFont="1"/>
    <xf numFmtId="0" fontId="10" fillId="0" borderId="0" xfId="0" applyFont="1" applyBorder="1"/>
    <xf numFmtId="15" fontId="0" fillId="0" borderId="0" xfId="0" applyNumberFormat="1" applyBorder="1"/>
    <xf numFmtId="43" fontId="0" fillId="0" borderId="0" xfId="1" applyFont="1" applyBorder="1"/>
    <xf numFmtId="43" fontId="9" fillId="0" borderId="0" xfId="1" applyFont="1" applyBorder="1"/>
    <xf numFmtId="43" fontId="6" fillId="0" borderId="0" xfId="1" applyFont="1"/>
    <xf numFmtId="181" fontId="0" fillId="0" borderId="0" xfId="1" applyNumberFormat="1" applyFont="1" applyBorder="1"/>
    <xf numFmtId="0" fontId="11" fillId="0" borderId="0" xfId="0" applyFont="1" applyBorder="1"/>
    <xf numFmtId="181" fontId="0" fillId="0" borderId="0" xfId="1" applyNumberFormat="1" applyFont="1"/>
    <xf numFmtId="44" fontId="6" fillId="3" borderId="0" xfId="2" applyFont="1" applyFill="1" applyBorder="1"/>
    <xf numFmtId="44" fontId="6" fillId="0" borderId="0" xfId="2" applyFont="1" applyBorder="1"/>
    <xf numFmtId="44" fontId="0" fillId="0" borderId="0" xfId="0" applyNumberFormat="1"/>
    <xf numFmtId="8" fontId="0" fillId="0" borderId="0" xfId="0" applyNumberFormat="1"/>
    <xf numFmtId="0" fontId="12" fillId="0" borderId="8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11" fillId="0" borderId="0" xfId="0" applyFont="1"/>
    <xf numFmtId="15" fontId="11" fillId="0" borderId="0" xfId="0" applyNumberFormat="1" applyFont="1"/>
    <xf numFmtId="43" fontId="11" fillId="0" borderId="0" xfId="1" applyFont="1"/>
    <xf numFmtId="15" fontId="11" fillId="0" borderId="0" xfId="0" applyNumberFormat="1" applyFont="1" applyBorder="1"/>
    <xf numFmtId="43" fontId="11" fillId="0" borderId="0" xfId="1" applyFont="1" applyBorder="1"/>
    <xf numFmtId="15" fontId="10" fillId="0" borderId="0" xfId="0" applyNumberFormat="1" applyFont="1" applyBorder="1"/>
    <xf numFmtId="0" fontId="6" fillId="0" borderId="5" xfId="0" applyFont="1" applyFill="1" applyBorder="1"/>
    <xf numFmtId="0" fontId="6" fillId="0" borderId="5" xfId="0" applyFont="1" applyBorder="1"/>
    <xf numFmtId="0" fontId="7" fillId="0" borderId="5" xfId="0" applyFont="1" applyBorder="1" applyAlignment="1">
      <alignment vertical="top"/>
    </xf>
    <xf numFmtId="2" fontId="6" fillId="0" borderId="5" xfId="0" applyNumberFormat="1" applyFont="1" applyBorder="1"/>
    <xf numFmtId="0" fontId="0" fillId="0" borderId="0" xfId="0" applyFill="1" applyBorder="1"/>
    <xf numFmtId="0" fontId="0" fillId="0" borderId="9" xfId="0" applyBorder="1"/>
    <xf numFmtId="14" fontId="0" fillId="0" borderId="0" xfId="0" applyNumberFormat="1"/>
    <xf numFmtId="6" fontId="0" fillId="0" borderId="0" xfId="0" applyNumberFormat="1"/>
    <xf numFmtId="43" fontId="1" fillId="0" borderId="0" xfId="1" applyBorder="1"/>
    <xf numFmtId="0" fontId="3" fillId="2" borderId="10" xfId="0" applyFont="1" applyFill="1" applyBorder="1"/>
    <xf numFmtId="6" fontId="1" fillId="0" borderId="0" xfId="2" applyNumberFormat="1" applyBorder="1"/>
    <xf numFmtId="6" fontId="0" fillId="0" borderId="0" xfId="0" applyNumberFormat="1" applyBorder="1"/>
    <xf numFmtId="0" fontId="3" fillId="0" borderId="0" xfId="0" applyFont="1" applyFill="1" applyBorder="1"/>
    <xf numFmtId="14" fontId="0" fillId="0" borderId="0" xfId="0" applyNumberFormat="1" applyFill="1" applyBorder="1"/>
    <xf numFmtId="186" fontId="1" fillId="0" borderId="0" xfId="1" applyNumberFormat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6" fontId="0" fillId="0" borderId="0" xfId="0" applyNumberFormat="1" applyFill="1" applyBorder="1"/>
    <xf numFmtId="6" fontId="0" fillId="0" borderId="7" xfId="0" applyNumberFormat="1" applyBorder="1"/>
    <xf numFmtId="172" fontId="6" fillId="0" borderId="0" xfId="0" applyNumberFormat="1" applyFont="1" applyBorder="1"/>
    <xf numFmtId="176" fontId="6" fillId="0" borderId="0" xfId="3" applyNumberFormat="1" applyFont="1" applyBorder="1"/>
    <xf numFmtId="9" fontId="6" fillId="0" borderId="0" xfId="3" applyFont="1" applyBorder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14" fontId="0" fillId="0" borderId="0" xfId="0" applyNumberForma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8" fontId="6" fillId="0" borderId="0" xfId="2" applyNumberFormat="1" applyFont="1" applyBorder="1"/>
    <xf numFmtId="8" fontId="0" fillId="0" borderId="7" xfId="0" applyNumberFormat="1" applyBorder="1"/>
    <xf numFmtId="0" fontId="2" fillId="0" borderId="5" xfId="0" applyFont="1" applyBorder="1"/>
    <xf numFmtId="8" fontId="0" fillId="0" borderId="0" xfId="0" applyNumberFormat="1" applyBorder="1"/>
    <xf numFmtId="6" fontId="0" fillId="0" borderId="8" xfId="0" applyNumberFormat="1" applyBorder="1"/>
    <xf numFmtId="6" fontId="5" fillId="0" borderId="11" xfId="0" applyNumberFormat="1" applyFont="1" applyFill="1" applyBorder="1"/>
    <xf numFmtId="0" fontId="2" fillId="4" borderId="10" xfId="0" applyFont="1" applyFill="1" applyBorder="1"/>
    <xf numFmtId="0" fontId="0" fillId="4" borderId="12" xfId="0" applyFill="1" applyBorder="1"/>
    <xf numFmtId="6" fontId="0" fillId="4" borderId="1" xfId="0" applyNumberFormat="1" applyFill="1" applyBorder="1"/>
    <xf numFmtId="2" fontId="0" fillId="0" borderId="0" xfId="0" applyNumberFormat="1"/>
    <xf numFmtId="173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ipe_opt_12301999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xotic%20Pipe%20Op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xtendible Collars"/>
      <sheetName val="Basket Options"/>
      <sheetName val="Basis Options"/>
      <sheetName val="Digital"/>
      <sheetName val="Correllations"/>
      <sheetName val="GAMMA"/>
      <sheetName val="POSITION"/>
      <sheetName val="Curves"/>
      <sheetName val="PREVCURVES"/>
      <sheetName val="pipe_opt_12301999"/>
      <sheetName val="DATA2"/>
      <sheetName val="DATA3"/>
      <sheetName val="Sheet1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3">
          <cell r="B3" t="str">
            <v>IF-HEHUB</v>
          </cell>
          <cell r="C3" t="str">
            <v>IF-HPL/SHPCHAN</v>
          </cell>
          <cell r="D3" t="str">
            <v>IF-PAN/TX/OK</v>
          </cell>
          <cell r="E3" t="str">
            <v>IF-NWPL_ROCKY_M</v>
          </cell>
          <cell r="F3" t="str">
            <v>NGI/CHI. GATE</v>
          </cell>
          <cell r="G3" t="str">
            <v>IF-CGT/APPALAC</v>
          </cell>
        </row>
        <row r="4">
          <cell r="B4">
            <v>0.98497430320438317</v>
          </cell>
          <cell r="C4">
            <v>0.98497430320438317</v>
          </cell>
          <cell r="D4">
            <v>0.97495865028329376</v>
          </cell>
          <cell r="E4">
            <v>0.69366952402479531</v>
          </cell>
          <cell r="F4">
            <v>0.98410764751845092</v>
          </cell>
          <cell r="G4">
            <v>0.96323267464099116</v>
          </cell>
          <cell r="J4">
            <v>36192</v>
          </cell>
        </row>
        <row r="5">
          <cell r="B5">
            <v>0.98497430320438317</v>
          </cell>
          <cell r="C5">
            <v>0.98497430320438317</v>
          </cell>
          <cell r="D5">
            <v>0.97495865028329376</v>
          </cell>
          <cell r="E5">
            <v>0.69366952402479531</v>
          </cell>
          <cell r="F5">
            <v>0.98410764751845092</v>
          </cell>
          <cell r="G5">
            <v>0.96323267464099116</v>
          </cell>
          <cell r="J5">
            <v>36220</v>
          </cell>
        </row>
        <row r="6">
          <cell r="B6">
            <v>0.99830915684013177</v>
          </cell>
          <cell r="C6">
            <v>0.99830915684013177</v>
          </cell>
          <cell r="D6">
            <v>0.99320170056155865</v>
          </cell>
          <cell r="E6">
            <v>0.61248355663804033</v>
          </cell>
          <cell r="F6">
            <v>0.99407144019191562</v>
          </cell>
          <cell r="G6">
            <v>0.99181421821364457</v>
          </cell>
          <cell r="J6">
            <v>36251</v>
          </cell>
        </row>
        <row r="7">
          <cell r="B7">
            <v>0.99830915684013177</v>
          </cell>
          <cell r="C7">
            <v>0.99830915684013177</v>
          </cell>
          <cell r="D7">
            <v>0.99320170056155865</v>
          </cell>
          <cell r="E7">
            <v>0.61248355663804033</v>
          </cell>
          <cell r="F7">
            <v>0.99407144019191562</v>
          </cell>
          <cell r="G7">
            <v>0.99181421821364457</v>
          </cell>
          <cell r="J7">
            <v>36281</v>
          </cell>
        </row>
        <row r="8">
          <cell r="B8">
            <v>0.99830915684013177</v>
          </cell>
          <cell r="C8">
            <v>0.99830915684013177</v>
          </cell>
          <cell r="D8">
            <v>0.99320170056155865</v>
          </cell>
          <cell r="E8">
            <v>0.61248355663804033</v>
          </cell>
          <cell r="F8">
            <v>0.99407144019191562</v>
          </cell>
          <cell r="G8">
            <v>0.99181421821364457</v>
          </cell>
          <cell r="J8">
            <v>36312</v>
          </cell>
        </row>
        <row r="9">
          <cell r="B9">
            <v>0.99830915684013177</v>
          </cell>
          <cell r="C9">
            <v>0.99830915684013177</v>
          </cell>
          <cell r="D9">
            <v>0.99320170056155865</v>
          </cell>
          <cell r="E9">
            <v>0.61248355663804033</v>
          </cell>
          <cell r="F9">
            <v>0.99407144019191562</v>
          </cell>
          <cell r="G9">
            <v>0.99181421821364457</v>
          </cell>
          <cell r="J9">
            <v>36342</v>
          </cell>
        </row>
        <row r="10">
          <cell r="B10">
            <v>0.99830915684013177</v>
          </cell>
          <cell r="C10">
            <v>0.99830915684013177</v>
          </cell>
          <cell r="D10">
            <v>0.99320170056155865</v>
          </cell>
          <cell r="E10">
            <v>0.61248355663804033</v>
          </cell>
          <cell r="F10">
            <v>0.99407144019191562</v>
          </cell>
          <cell r="G10">
            <v>0.99181421821364457</v>
          </cell>
          <cell r="J10">
            <v>36373</v>
          </cell>
        </row>
        <row r="11">
          <cell r="B11">
            <v>0.99830915684013177</v>
          </cell>
          <cell r="C11">
            <v>0.99830915684013177</v>
          </cell>
          <cell r="D11">
            <v>0.99320170056155865</v>
          </cell>
          <cell r="E11">
            <v>0.61248355663804033</v>
          </cell>
          <cell r="F11">
            <v>0.99407144019191562</v>
          </cell>
          <cell r="G11">
            <v>0.99181421821364457</v>
          </cell>
          <cell r="J11">
            <v>36404</v>
          </cell>
        </row>
        <row r="12">
          <cell r="B12">
            <v>0.99830915684013177</v>
          </cell>
          <cell r="C12">
            <v>0.99830915684013177</v>
          </cell>
          <cell r="D12">
            <v>0.99320170056155865</v>
          </cell>
          <cell r="E12">
            <v>0.61248355663804033</v>
          </cell>
          <cell r="F12">
            <v>0.99407144019191562</v>
          </cell>
          <cell r="G12">
            <v>0.99181421821364457</v>
          </cell>
          <cell r="J12">
            <v>36434</v>
          </cell>
        </row>
        <row r="13">
          <cell r="B13">
            <v>0.98497430320438317</v>
          </cell>
          <cell r="C13">
            <v>0.98497430320438317</v>
          </cell>
          <cell r="D13">
            <v>0.97495865028329376</v>
          </cell>
          <cell r="E13">
            <v>0.93500000000000005</v>
          </cell>
          <cell r="F13">
            <v>0.94198999999999999</v>
          </cell>
          <cell r="G13">
            <v>0.96323267464099116</v>
          </cell>
          <cell r="J13">
            <v>36465</v>
          </cell>
        </row>
        <row r="14">
          <cell r="B14">
            <v>0.98497430320438317</v>
          </cell>
          <cell r="C14">
            <v>0.98497430320438317</v>
          </cell>
          <cell r="D14">
            <v>0.97495865028329376</v>
          </cell>
          <cell r="E14">
            <v>0.93500000000000005</v>
          </cell>
          <cell r="F14">
            <v>0.98440000000000005</v>
          </cell>
          <cell r="G14">
            <v>0.96323267464099116</v>
          </cell>
          <cell r="J14">
            <v>36495</v>
          </cell>
        </row>
        <row r="15">
          <cell r="B15">
            <v>0.98497430320438317</v>
          </cell>
          <cell r="C15">
            <v>0.98497430320438317</v>
          </cell>
          <cell r="D15">
            <v>0.97495865028329376</v>
          </cell>
          <cell r="E15">
            <v>0.93500000000000005</v>
          </cell>
          <cell r="F15">
            <v>0.98440000000000005</v>
          </cell>
          <cell r="G15">
            <v>0.96323267464099116</v>
          </cell>
          <cell r="J15">
            <v>36526</v>
          </cell>
        </row>
        <row r="16">
          <cell r="B16">
            <v>0.98497430320438317</v>
          </cell>
          <cell r="C16">
            <v>0.98497430320438317</v>
          </cell>
          <cell r="D16">
            <v>0.97495865028329376</v>
          </cell>
          <cell r="E16">
            <v>0.93500000000000005</v>
          </cell>
          <cell r="F16">
            <v>0.98440000000000005</v>
          </cell>
          <cell r="G16">
            <v>0.96323267464099116</v>
          </cell>
          <cell r="J16">
            <v>36557</v>
          </cell>
        </row>
        <row r="17">
          <cell r="B17">
            <v>0.98497430320438317</v>
          </cell>
          <cell r="C17">
            <v>0.98497430320438317</v>
          </cell>
          <cell r="D17">
            <v>0.97495865028329376</v>
          </cell>
          <cell r="E17">
            <v>0.93500000000000005</v>
          </cell>
          <cell r="F17">
            <v>0.98440000000000005</v>
          </cell>
          <cell r="G17">
            <v>0.96323267464099116</v>
          </cell>
          <cell r="J17">
            <v>36586</v>
          </cell>
        </row>
        <row r="18">
          <cell r="B18">
            <v>0.99830915684013177</v>
          </cell>
          <cell r="C18">
            <v>0.99830915684013177</v>
          </cell>
          <cell r="D18">
            <v>0.99320170056155865</v>
          </cell>
          <cell r="E18">
            <v>0.61248355663804033</v>
          </cell>
          <cell r="F18">
            <v>0.99407144019191562</v>
          </cell>
          <cell r="G18">
            <v>0.99181421821364457</v>
          </cell>
          <cell r="J18">
            <v>36617</v>
          </cell>
        </row>
        <row r="19">
          <cell r="B19">
            <v>0.99830915684013177</v>
          </cell>
          <cell r="C19">
            <v>0.99830915684013177</v>
          </cell>
          <cell r="D19">
            <v>0.99320170056155865</v>
          </cell>
          <cell r="E19">
            <v>0.61248355663804033</v>
          </cell>
          <cell r="F19">
            <v>0.99407144019191562</v>
          </cell>
          <cell r="G19">
            <v>0.99181421821364457</v>
          </cell>
          <cell r="J19">
            <v>36647</v>
          </cell>
        </row>
        <row r="20">
          <cell r="B20">
            <v>0.99830915684013177</v>
          </cell>
          <cell r="C20">
            <v>0.99830915684013177</v>
          </cell>
          <cell r="D20">
            <v>0.99320170056155865</v>
          </cell>
          <cell r="E20">
            <v>0.61248355663804033</v>
          </cell>
          <cell r="F20">
            <v>0.99407144019191562</v>
          </cell>
          <cell r="G20">
            <v>0.99181421821364457</v>
          </cell>
          <cell r="J20">
            <v>36678</v>
          </cell>
        </row>
        <row r="21">
          <cell r="B21">
            <v>0.99830915684013177</v>
          </cell>
          <cell r="C21">
            <v>0.99830915684013177</v>
          </cell>
          <cell r="D21">
            <v>0.99320170056155865</v>
          </cell>
          <cell r="E21">
            <v>0.61248355663804033</v>
          </cell>
          <cell r="F21">
            <v>0.99407144019191562</v>
          </cell>
          <cell r="G21">
            <v>0.99181421821364457</v>
          </cell>
          <cell r="J21">
            <v>36708</v>
          </cell>
        </row>
        <row r="22">
          <cell r="B22">
            <v>0.99830915684013177</v>
          </cell>
          <cell r="C22">
            <v>0.99830915684013177</v>
          </cell>
          <cell r="D22">
            <v>0.99320170056155865</v>
          </cell>
          <cell r="E22">
            <v>0.61248355663804033</v>
          </cell>
          <cell r="F22">
            <v>0.99407144019191562</v>
          </cell>
          <cell r="G22">
            <v>0.99181421821364457</v>
          </cell>
          <cell r="J22">
            <v>36739</v>
          </cell>
        </row>
        <row r="23">
          <cell r="B23">
            <v>0.99830915684013177</v>
          </cell>
          <cell r="C23">
            <v>0.99830915684013177</v>
          </cell>
          <cell r="D23">
            <v>0.99320170056155865</v>
          </cell>
          <cell r="E23">
            <v>0.61248355663804033</v>
          </cell>
          <cell r="F23">
            <v>0.99407144019191562</v>
          </cell>
          <cell r="G23">
            <v>0.99181421821364457</v>
          </cell>
          <cell r="J23">
            <v>36770</v>
          </cell>
        </row>
        <row r="24">
          <cell r="B24">
            <v>0.99830915684013177</v>
          </cell>
          <cell r="C24">
            <v>0.99830915684013177</v>
          </cell>
          <cell r="D24">
            <v>0.99320170056155865</v>
          </cell>
          <cell r="E24">
            <v>0.61248355663804033</v>
          </cell>
          <cell r="F24">
            <v>0.99407144019191562</v>
          </cell>
          <cell r="G24">
            <v>0.99181421821364457</v>
          </cell>
          <cell r="J24">
            <v>36800</v>
          </cell>
        </row>
        <row r="25">
          <cell r="B25">
            <v>0.98497430320438317</v>
          </cell>
          <cell r="C25">
            <v>0.98497430320438317</v>
          </cell>
          <cell r="D25">
            <v>0.97495865028329376</v>
          </cell>
          <cell r="E25">
            <v>0.69366952402479531</v>
          </cell>
          <cell r="F25">
            <v>0.98410764751845092</v>
          </cell>
          <cell r="G25">
            <v>0.96323267464099116</v>
          </cell>
          <cell r="J25">
            <v>36831</v>
          </cell>
        </row>
        <row r="26">
          <cell r="B26">
            <v>0.98497430320438317</v>
          </cell>
          <cell r="C26">
            <v>0.98497430320438317</v>
          </cell>
          <cell r="D26">
            <v>0.97495865028329376</v>
          </cell>
          <cell r="E26">
            <v>0.69366952402479531</v>
          </cell>
          <cell r="F26">
            <v>0.98410764751845092</v>
          </cell>
          <cell r="G26">
            <v>0.96323267464099116</v>
          </cell>
          <cell r="J26">
            <v>36861</v>
          </cell>
        </row>
        <row r="27">
          <cell r="B27">
            <v>0.98497430320438317</v>
          </cell>
          <cell r="C27">
            <v>0.98497430320438317</v>
          </cell>
          <cell r="D27">
            <v>0.97495865028329376</v>
          </cell>
          <cell r="E27">
            <v>0.69366952402479531</v>
          </cell>
          <cell r="F27">
            <v>0.98410764751845092</v>
          </cell>
          <cell r="G27">
            <v>0.96323267464099116</v>
          </cell>
          <cell r="J27">
            <v>36892</v>
          </cell>
        </row>
        <row r="28">
          <cell r="B28">
            <v>0.98497430320438317</v>
          </cell>
          <cell r="C28">
            <v>0.98497430320438317</v>
          </cell>
          <cell r="D28">
            <v>0.97495865028329376</v>
          </cell>
          <cell r="E28">
            <v>0.69366952402479531</v>
          </cell>
          <cell r="F28">
            <v>0.98410764751845092</v>
          </cell>
          <cell r="G28">
            <v>0.96323267464099116</v>
          </cell>
          <cell r="J28">
            <v>36923</v>
          </cell>
        </row>
        <row r="29">
          <cell r="B29">
            <v>0.98497430320438317</v>
          </cell>
          <cell r="C29">
            <v>0.98497430320438317</v>
          </cell>
          <cell r="D29">
            <v>0.97495865028329376</v>
          </cell>
          <cell r="E29">
            <v>0.69366952402479531</v>
          </cell>
          <cell r="F29">
            <v>0.98410764751845092</v>
          </cell>
          <cell r="G29">
            <v>0.96323267464099116</v>
          </cell>
          <cell r="J29">
            <v>36951</v>
          </cell>
        </row>
        <row r="30">
          <cell r="B30">
            <v>0.99830915684013177</v>
          </cell>
          <cell r="C30">
            <v>0.99830915684013177</v>
          </cell>
          <cell r="D30">
            <v>0.99320170056155865</v>
          </cell>
          <cell r="E30">
            <v>0.61248355663804033</v>
          </cell>
          <cell r="F30">
            <v>0.99407144019191562</v>
          </cell>
          <cell r="G30">
            <v>0.99181421821364457</v>
          </cell>
          <cell r="J30">
            <v>36982</v>
          </cell>
        </row>
        <row r="31">
          <cell r="B31">
            <v>0.99830915684013177</v>
          </cell>
          <cell r="C31">
            <v>0.99830915684013177</v>
          </cell>
          <cell r="D31">
            <v>0.99320170056155865</v>
          </cell>
          <cell r="E31">
            <v>0.61248355663804033</v>
          </cell>
          <cell r="F31">
            <v>0.99407144019191562</v>
          </cell>
          <cell r="G31">
            <v>0.99181421821364457</v>
          </cell>
          <cell r="J31">
            <v>37012</v>
          </cell>
        </row>
        <row r="32">
          <cell r="B32">
            <v>0.99830915684013177</v>
          </cell>
          <cell r="C32">
            <v>0.99830915684013177</v>
          </cell>
          <cell r="D32">
            <v>0.99320170056155865</v>
          </cell>
          <cell r="E32">
            <v>0.61248355663804033</v>
          </cell>
          <cell r="F32">
            <v>0.99407144019191562</v>
          </cell>
          <cell r="G32">
            <v>0.99181421821364457</v>
          </cell>
          <cell r="J32">
            <v>37043</v>
          </cell>
        </row>
        <row r="33">
          <cell r="B33">
            <v>0.99830915684013177</v>
          </cell>
          <cell r="C33">
            <v>0.99830915684013177</v>
          </cell>
          <cell r="D33">
            <v>0.99320170056155865</v>
          </cell>
          <cell r="E33">
            <v>0.61248355663804033</v>
          </cell>
          <cell r="F33">
            <v>0.99407144019191562</v>
          </cell>
          <cell r="G33">
            <v>0.99181421821364457</v>
          </cell>
          <cell r="J33">
            <v>37073</v>
          </cell>
        </row>
        <row r="34">
          <cell r="B34">
            <v>0.99830915684013177</v>
          </cell>
          <cell r="C34">
            <v>0.99830915684013177</v>
          </cell>
          <cell r="D34">
            <v>0.99320170056155865</v>
          </cell>
          <cell r="E34">
            <v>0.61248355663804033</v>
          </cell>
          <cell r="F34">
            <v>0.99407144019191562</v>
          </cell>
          <cell r="G34">
            <v>0.99181421821364457</v>
          </cell>
          <cell r="J34">
            <v>37104</v>
          </cell>
        </row>
        <row r="35">
          <cell r="B35">
            <v>0.99830915684013177</v>
          </cell>
          <cell r="C35">
            <v>0.99830915684013177</v>
          </cell>
          <cell r="D35">
            <v>0.99320170056155865</v>
          </cell>
          <cell r="E35">
            <v>0.61248355663804033</v>
          </cell>
          <cell r="F35">
            <v>0.99407144019191562</v>
          </cell>
          <cell r="G35">
            <v>0.99181421821364457</v>
          </cell>
          <cell r="J35">
            <v>37135</v>
          </cell>
        </row>
        <row r="36">
          <cell r="B36">
            <v>0.99830915684013177</v>
          </cell>
          <cell r="C36">
            <v>0.99830915684013177</v>
          </cell>
          <cell r="D36">
            <v>0.99320170056155865</v>
          </cell>
          <cell r="E36">
            <v>0.61248355663804033</v>
          </cell>
          <cell r="F36">
            <v>0.99407144019191562</v>
          </cell>
          <cell r="G36">
            <v>0.99181421821364457</v>
          </cell>
          <cell r="J36">
            <v>37165</v>
          </cell>
        </row>
        <row r="37">
          <cell r="B37">
            <v>0.98497430320438317</v>
          </cell>
          <cell r="C37">
            <v>0.98497430320438317</v>
          </cell>
          <cell r="D37">
            <v>0.97495865028329376</v>
          </cell>
          <cell r="E37">
            <v>0.69366952402479531</v>
          </cell>
          <cell r="F37">
            <v>0.98410764751845092</v>
          </cell>
          <cell r="G37">
            <v>0.96323267464099116</v>
          </cell>
          <cell r="J37">
            <v>37196</v>
          </cell>
        </row>
        <row r="38">
          <cell r="B38">
            <v>0.98497430320438317</v>
          </cell>
          <cell r="C38">
            <v>0.98497430320438317</v>
          </cell>
          <cell r="D38">
            <v>0.97495865028329376</v>
          </cell>
          <cell r="E38">
            <v>0.69366952402479531</v>
          </cell>
          <cell r="F38">
            <v>0.98410764751845092</v>
          </cell>
          <cell r="G38">
            <v>0.96323267464099116</v>
          </cell>
          <cell r="J38">
            <v>37226</v>
          </cell>
        </row>
        <row r="39">
          <cell r="B39">
            <v>0.98497430320438317</v>
          </cell>
          <cell r="C39">
            <v>0.98497430320438317</v>
          </cell>
          <cell r="D39">
            <v>0.97495865028329376</v>
          </cell>
          <cell r="E39">
            <v>0.69366952402479531</v>
          </cell>
          <cell r="F39">
            <v>0.98410764751845092</v>
          </cell>
          <cell r="G39">
            <v>0.96323267464099116</v>
          </cell>
          <cell r="J39">
            <v>37257</v>
          </cell>
        </row>
        <row r="40">
          <cell r="B40">
            <v>0.98497430320438317</v>
          </cell>
          <cell r="C40">
            <v>0.98497430320438317</v>
          </cell>
          <cell r="D40">
            <v>0.97495865028329376</v>
          </cell>
          <cell r="E40">
            <v>0.69366952402479531</v>
          </cell>
          <cell r="F40">
            <v>0.98410764751845092</v>
          </cell>
          <cell r="G40">
            <v>0.96323267464099116</v>
          </cell>
          <cell r="J40">
            <v>37288</v>
          </cell>
        </row>
        <row r="41">
          <cell r="B41">
            <v>0.98497430320438317</v>
          </cell>
          <cell r="C41">
            <v>0.98497430320438317</v>
          </cell>
          <cell r="D41">
            <v>0.97495865028329376</v>
          </cell>
          <cell r="E41">
            <v>0.69366952402479531</v>
          </cell>
          <cell r="F41">
            <v>0.98410764751845092</v>
          </cell>
          <cell r="G41">
            <v>0.96323267464099116</v>
          </cell>
          <cell r="J41">
            <v>37316</v>
          </cell>
        </row>
        <row r="42">
          <cell r="B42">
            <v>0.99830915684013177</v>
          </cell>
          <cell r="C42">
            <v>0.99830915684013177</v>
          </cell>
          <cell r="D42">
            <v>0.99320170056155865</v>
          </cell>
          <cell r="E42">
            <v>0.61248355663804033</v>
          </cell>
          <cell r="F42">
            <v>0.99407144019191562</v>
          </cell>
          <cell r="G42">
            <v>0.99181421821364457</v>
          </cell>
          <cell r="J42">
            <v>37347</v>
          </cell>
        </row>
        <row r="43">
          <cell r="B43">
            <v>0.99830915684013177</v>
          </cell>
          <cell r="C43">
            <v>0.99830915684013177</v>
          </cell>
          <cell r="D43">
            <v>0.99320170056155865</v>
          </cell>
          <cell r="E43">
            <v>0.61248355663804033</v>
          </cell>
          <cell r="F43">
            <v>0.99407144019191562</v>
          </cell>
          <cell r="G43">
            <v>0.99181421821364457</v>
          </cell>
          <cell r="J43">
            <v>37377</v>
          </cell>
        </row>
        <row r="44">
          <cell r="B44">
            <v>0.99830915684013177</v>
          </cell>
          <cell r="C44">
            <v>0.99830915684013177</v>
          </cell>
          <cell r="D44">
            <v>0.99320170056155865</v>
          </cell>
          <cell r="E44">
            <v>0.61248355663804033</v>
          </cell>
          <cell r="F44">
            <v>0.99407144019191562</v>
          </cell>
          <cell r="G44">
            <v>0.99181421821364457</v>
          </cell>
          <cell r="J44">
            <v>37408</v>
          </cell>
        </row>
        <row r="45">
          <cell r="B45">
            <v>0.99830915684013177</v>
          </cell>
          <cell r="C45">
            <v>0.99830915684013177</v>
          </cell>
          <cell r="D45">
            <v>0.99320170056155865</v>
          </cell>
          <cell r="E45">
            <v>0.61248355663804033</v>
          </cell>
          <cell r="F45">
            <v>0.99407144019191562</v>
          </cell>
          <cell r="G45">
            <v>0.99181421821364457</v>
          </cell>
          <cell r="J45">
            <v>37438</v>
          </cell>
        </row>
        <row r="46">
          <cell r="B46">
            <v>0.99830915684013177</v>
          </cell>
          <cell r="C46">
            <v>0.99830915684013177</v>
          </cell>
          <cell r="D46">
            <v>0.99320170056155865</v>
          </cell>
          <cell r="E46">
            <v>0.61248355663804033</v>
          </cell>
          <cell r="F46">
            <v>0.99407144019191562</v>
          </cell>
          <cell r="G46">
            <v>0.99181421821364457</v>
          </cell>
          <cell r="J46">
            <v>37469</v>
          </cell>
        </row>
        <row r="47">
          <cell r="B47">
            <v>0.99830915684013177</v>
          </cell>
          <cell r="C47">
            <v>0.99830915684013177</v>
          </cell>
          <cell r="D47">
            <v>0.99320170056155865</v>
          </cell>
          <cell r="E47">
            <v>0.61248355663804033</v>
          </cell>
          <cell r="F47">
            <v>0.99407144019191562</v>
          </cell>
          <cell r="G47">
            <v>0.99181421821364457</v>
          </cell>
          <cell r="J47">
            <v>37500</v>
          </cell>
        </row>
        <row r="48">
          <cell r="B48">
            <v>0.99830915684013177</v>
          </cell>
          <cell r="C48">
            <v>0.99830915684013177</v>
          </cell>
          <cell r="D48">
            <v>0.99320170056155865</v>
          </cell>
          <cell r="E48">
            <v>0.61248355663804033</v>
          </cell>
          <cell r="F48">
            <v>0.99407144019191562</v>
          </cell>
          <cell r="G48">
            <v>0.99181421821364457</v>
          </cell>
          <cell r="J48">
            <v>37530</v>
          </cell>
        </row>
        <row r="49">
          <cell r="B49">
            <v>0.98497430320438317</v>
          </cell>
          <cell r="C49">
            <v>0.98497430320438317</v>
          </cell>
          <cell r="D49">
            <v>0.97495865028329376</v>
          </cell>
          <cell r="E49">
            <v>0.69366952402479531</v>
          </cell>
          <cell r="F49">
            <v>0.98410764751845092</v>
          </cell>
          <cell r="G49">
            <v>0.96323267464099116</v>
          </cell>
          <cell r="J49">
            <v>37561</v>
          </cell>
        </row>
        <row r="50">
          <cell r="B50">
            <v>0.98497430320438317</v>
          </cell>
          <cell r="C50">
            <v>0.98497430320438317</v>
          </cell>
          <cell r="D50">
            <v>0.97495865028329376</v>
          </cell>
          <cell r="E50">
            <v>0.69366952402479531</v>
          </cell>
          <cell r="F50">
            <v>0.98410764751845092</v>
          </cell>
          <cell r="G50">
            <v>0.96323267464099116</v>
          </cell>
          <cell r="J50">
            <v>37591</v>
          </cell>
        </row>
        <row r="51">
          <cell r="B51">
            <v>0.98497430320438317</v>
          </cell>
          <cell r="C51">
            <v>0.98497430320438317</v>
          </cell>
          <cell r="D51">
            <v>0.97495865028329376</v>
          </cell>
          <cell r="E51">
            <v>0.69366952402479531</v>
          </cell>
          <cell r="F51">
            <v>0.98410764751845092</v>
          </cell>
          <cell r="G51">
            <v>0.96323267464099116</v>
          </cell>
          <cell r="J51">
            <v>37622</v>
          </cell>
        </row>
        <row r="52">
          <cell r="B52">
            <v>0.98497430320438317</v>
          </cell>
          <cell r="C52">
            <v>0.98497430320438317</v>
          </cell>
          <cell r="D52">
            <v>0.97495865028329376</v>
          </cell>
          <cell r="E52">
            <v>0.69366952402479531</v>
          </cell>
          <cell r="F52">
            <v>0.98410764751845092</v>
          </cell>
          <cell r="G52">
            <v>0.96323267464099116</v>
          </cell>
          <cell r="J52">
            <v>37653</v>
          </cell>
        </row>
        <row r="53">
          <cell r="B53">
            <v>0.98497430320438317</v>
          </cell>
          <cell r="C53">
            <v>0.98497430320438317</v>
          </cell>
          <cell r="D53">
            <v>0.97495865028329376</v>
          </cell>
          <cell r="E53">
            <v>0.69366952402479531</v>
          </cell>
          <cell r="F53">
            <v>0.98410764751845092</v>
          </cell>
          <cell r="G53">
            <v>0.96323267464099116</v>
          </cell>
          <cell r="J53">
            <v>37681</v>
          </cell>
        </row>
        <row r="54">
          <cell r="B54">
            <v>0.99830915684013177</v>
          </cell>
          <cell r="C54">
            <v>0.99830915684013177</v>
          </cell>
          <cell r="D54">
            <v>0.99320170056155865</v>
          </cell>
          <cell r="E54">
            <v>0.61248355663804033</v>
          </cell>
          <cell r="F54">
            <v>0.99407144019191562</v>
          </cell>
          <cell r="G54">
            <v>0.99181421821364457</v>
          </cell>
          <cell r="J54">
            <v>37712</v>
          </cell>
        </row>
        <row r="55">
          <cell r="B55">
            <v>0.99830915684013177</v>
          </cell>
          <cell r="C55">
            <v>0.99830915684013177</v>
          </cell>
          <cell r="D55">
            <v>0.99320170056155865</v>
          </cell>
          <cell r="E55">
            <v>0.61248355663804033</v>
          </cell>
          <cell r="F55">
            <v>0.99407144019191562</v>
          </cell>
          <cell r="G55">
            <v>0.99181421821364457</v>
          </cell>
          <cell r="J55">
            <v>37742</v>
          </cell>
        </row>
        <row r="56">
          <cell r="B56">
            <v>0.99830915684013177</v>
          </cell>
          <cell r="C56">
            <v>0.99830915684013177</v>
          </cell>
          <cell r="D56">
            <v>0.99320170056155865</v>
          </cell>
          <cell r="E56">
            <v>0.61248355663804033</v>
          </cell>
          <cell r="F56">
            <v>0.99407144019191562</v>
          </cell>
          <cell r="G56">
            <v>0.99181421821364457</v>
          </cell>
          <cell r="J56">
            <v>37773</v>
          </cell>
        </row>
        <row r="57">
          <cell r="B57">
            <v>0.99830915684013177</v>
          </cell>
          <cell r="C57">
            <v>0.99830915684013177</v>
          </cell>
          <cell r="D57">
            <v>0.99320170056155865</v>
          </cell>
          <cell r="E57">
            <v>0.61248355663804033</v>
          </cell>
          <cell r="F57">
            <v>0.99407144019191562</v>
          </cell>
          <cell r="G57">
            <v>0.99181421821364457</v>
          </cell>
          <cell r="J57">
            <v>37803</v>
          </cell>
        </row>
        <row r="58">
          <cell r="B58">
            <v>0.99830915684013177</v>
          </cell>
          <cell r="C58">
            <v>0.99830915684013177</v>
          </cell>
          <cell r="D58">
            <v>0.99320170056155865</v>
          </cell>
          <cell r="E58">
            <v>0.61248355663804033</v>
          </cell>
          <cell r="F58">
            <v>0.99407144019191562</v>
          </cell>
          <cell r="G58">
            <v>0.99181421821364457</v>
          </cell>
          <cell r="J58">
            <v>37834</v>
          </cell>
        </row>
        <row r="59">
          <cell r="B59">
            <v>0.99830915684013177</v>
          </cell>
          <cell r="C59">
            <v>0.99830915684013177</v>
          </cell>
          <cell r="D59">
            <v>0.99320170056155865</v>
          </cell>
          <cell r="E59">
            <v>0.61248355663804033</v>
          </cell>
          <cell r="F59">
            <v>0.99407144019191562</v>
          </cell>
          <cell r="G59">
            <v>0.99181421821364457</v>
          </cell>
          <cell r="J59">
            <v>37865</v>
          </cell>
        </row>
        <row r="60">
          <cell r="B60">
            <v>0.99830915684013177</v>
          </cell>
          <cell r="C60">
            <v>0.99830915684013177</v>
          </cell>
          <cell r="D60">
            <v>0.99320170056155865</v>
          </cell>
          <cell r="E60">
            <v>0.61248355663804033</v>
          </cell>
          <cell r="F60">
            <v>0.99407144019191562</v>
          </cell>
          <cell r="G60">
            <v>0.99181421821364457</v>
          </cell>
          <cell r="J60">
            <v>37895</v>
          </cell>
        </row>
        <row r="61">
          <cell r="B61">
            <v>0.98497430320438317</v>
          </cell>
          <cell r="C61">
            <v>0.98497430320438317</v>
          </cell>
          <cell r="D61">
            <v>0.97495865028329376</v>
          </cell>
          <cell r="E61">
            <v>0.69366952402479531</v>
          </cell>
          <cell r="F61">
            <v>0.98410764751845092</v>
          </cell>
          <cell r="G61">
            <v>0.96323267464099116</v>
          </cell>
          <cell r="J61">
            <v>37926</v>
          </cell>
        </row>
        <row r="62">
          <cell r="B62">
            <v>0.98497430320438317</v>
          </cell>
          <cell r="C62">
            <v>0.98497430320438317</v>
          </cell>
          <cell r="D62">
            <v>0.97495865028329376</v>
          </cell>
          <cell r="E62">
            <v>0.69366952402479531</v>
          </cell>
          <cell r="F62">
            <v>0.98410764751845092</v>
          </cell>
          <cell r="G62">
            <v>0.96323267464099116</v>
          </cell>
          <cell r="J62">
            <v>37956</v>
          </cell>
        </row>
        <row r="63">
          <cell r="B63">
            <v>0.98497430320438317</v>
          </cell>
          <cell r="C63">
            <v>0.98497430320438317</v>
          </cell>
          <cell r="D63">
            <v>0.97495865028329376</v>
          </cell>
          <cell r="E63">
            <v>0.69366952402479531</v>
          </cell>
          <cell r="F63">
            <v>0.98410764751845092</v>
          </cell>
          <cell r="G63">
            <v>0.96323267464099116</v>
          </cell>
          <cell r="J63">
            <v>37987</v>
          </cell>
        </row>
        <row r="64">
          <cell r="B64">
            <v>0.98497430320438317</v>
          </cell>
          <cell r="C64">
            <v>0.98497430320438317</v>
          </cell>
          <cell r="D64">
            <v>0.97495865028329376</v>
          </cell>
          <cell r="E64">
            <v>0.69366952402479531</v>
          </cell>
          <cell r="F64">
            <v>0.98410764751845092</v>
          </cell>
          <cell r="G64">
            <v>0.96323267464099116</v>
          </cell>
          <cell r="J64">
            <v>38018</v>
          </cell>
        </row>
        <row r="65">
          <cell r="B65">
            <v>0.98497430320438317</v>
          </cell>
          <cell r="C65">
            <v>0.98497430320438317</v>
          </cell>
          <cell r="D65">
            <v>0.97495865028329376</v>
          </cell>
          <cell r="E65">
            <v>0.69366952402479531</v>
          </cell>
          <cell r="F65">
            <v>0.98410764751845092</v>
          </cell>
          <cell r="G65">
            <v>0.96323267464099116</v>
          </cell>
          <cell r="J65">
            <v>38047</v>
          </cell>
        </row>
        <row r="66">
          <cell r="B66">
            <v>0.99830915684013177</v>
          </cell>
          <cell r="C66">
            <v>0.99830915684013177</v>
          </cell>
          <cell r="D66">
            <v>0.99320170056155865</v>
          </cell>
          <cell r="E66">
            <v>0.61248355663804033</v>
          </cell>
          <cell r="F66">
            <v>0.99407144019191562</v>
          </cell>
          <cell r="G66">
            <v>0.99181421821364457</v>
          </cell>
          <cell r="J66">
            <v>38078</v>
          </cell>
        </row>
        <row r="67">
          <cell r="B67">
            <v>0.99830915684013177</v>
          </cell>
          <cell r="C67">
            <v>0.99830915684013177</v>
          </cell>
          <cell r="D67">
            <v>0.99320170056155865</v>
          </cell>
          <cell r="E67">
            <v>0.61248355663804033</v>
          </cell>
          <cell r="F67">
            <v>0.99407144019191562</v>
          </cell>
          <cell r="G67">
            <v>0.99181421821364457</v>
          </cell>
          <cell r="J67">
            <v>38108</v>
          </cell>
        </row>
        <row r="68">
          <cell r="B68">
            <v>0.99830915684013177</v>
          </cell>
          <cell r="C68">
            <v>0.99830915684013177</v>
          </cell>
          <cell r="D68">
            <v>0.99320170056155865</v>
          </cell>
          <cell r="E68">
            <v>0.61248355663804033</v>
          </cell>
          <cell r="F68">
            <v>0.99407144019191562</v>
          </cell>
          <cell r="G68">
            <v>0.99181421821364457</v>
          </cell>
          <cell r="J68">
            <v>38139</v>
          </cell>
        </row>
        <row r="69">
          <cell r="B69">
            <v>0.99830915684013177</v>
          </cell>
          <cell r="C69">
            <v>0.99830915684013177</v>
          </cell>
          <cell r="D69">
            <v>0.99320170056155865</v>
          </cell>
          <cell r="E69">
            <v>0.61248355663804033</v>
          </cell>
          <cell r="F69">
            <v>0.99407144019191562</v>
          </cell>
          <cell r="G69">
            <v>0.99181421821364457</v>
          </cell>
          <cell r="J69">
            <v>38169</v>
          </cell>
        </row>
        <row r="70">
          <cell r="B70">
            <v>0.99830915684013177</v>
          </cell>
          <cell r="C70">
            <v>0.99830915684013177</v>
          </cell>
          <cell r="D70">
            <v>0.99320170056155865</v>
          </cell>
          <cell r="E70">
            <v>0.61248355663804033</v>
          </cell>
          <cell r="F70">
            <v>0.99407144019191562</v>
          </cell>
          <cell r="G70">
            <v>0.99181421821364457</v>
          </cell>
          <cell r="J70">
            <v>38200</v>
          </cell>
        </row>
        <row r="71">
          <cell r="B71">
            <v>0.99830915684013177</v>
          </cell>
          <cell r="C71">
            <v>0.99830915684013177</v>
          </cell>
          <cell r="D71">
            <v>0.99320170056155865</v>
          </cell>
          <cell r="E71">
            <v>0.61248355663804033</v>
          </cell>
          <cell r="F71">
            <v>0.99407144019191562</v>
          </cell>
          <cell r="G71">
            <v>0.99181421821364457</v>
          </cell>
          <cell r="J71">
            <v>38231</v>
          </cell>
        </row>
        <row r="72">
          <cell r="B72">
            <v>0.99830915684013177</v>
          </cell>
          <cell r="C72">
            <v>0.99830915684013177</v>
          </cell>
          <cell r="D72">
            <v>0.99320170056155865</v>
          </cell>
          <cell r="E72">
            <v>0.61248355663804033</v>
          </cell>
          <cell r="F72">
            <v>0.99407144019191562</v>
          </cell>
          <cell r="G72">
            <v>0.99181421821364457</v>
          </cell>
          <cell r="J72">
            <v>38261</v>
          </cell>
        </row>
        <row r="73">
          <cell r="B73">
            <v>0.98497430320438317</v>
          </cell>
          <cell r="C73">
            <v>0.98497430320438317</v>
          </cell>
          <cell r="D73">
            <v>0.97495865028329376</v>
          </cell>
          <cell r="E73">
            <v>0.69366952402479531</v>
          </cell>
          <cell r="F73">
            <v>0.98410764751845092</v>
          </cell>
          <cell r="G73">
            <v>0.96323267464099116</v>
          </cell>
          <cell r="J73">
            <v>38292</v>
          </cell>
        </row>
        <row r="74">
          <cell r="B74">
            <v>0.98497430320438317</v>
          </cell>
          <cell r="C74">
            <v>0.98497430320438317</v>
          </cell>
          <cell r="D74">
            <v>0.97495865028329376</v>
          </cell>
          <cell r="E74">
            <v>0.69366952402479531</v>
          </cell>
          <cell r="F74">
            <v>0.98410764751845092</v>
          </cell>
          <cell r="G74">
            <v>0.96323267464099116</v>
          </cell>
          <cell r="J74">
            <v>38322</v>
          </cell>
        </row>
        <row r="75">
          <cell r="B75">
            <v>0.98497430320438317</v>
          </cell>
          <cell r="C75">
            <v>0.98497430320438317</v>
          </cell>
          <cell r="D75">
            <v>0.97495865028329376</v>
          </cell>
          <cell r="E75">
            <v>0.69366952402479531</v>
          </cell>
          <cell r="F75">
            <v>0.98410764751845092</v>
          </cell>
          <cell r="G75">
            <v>0.96323267464099116</v>
          </cell>
          <cell r="J75">
            <v>38353</v>
          </cell>
        </row>
        <row r="76">
          <cell r="B76">
            <v>0.98497430320438317</v>
          </cell>
          <cell r="C76">
            <v>0.98497430320438317</v>
          </cell>
          <cell r="D76">
            <v>0.97495865028329376</v>
          </cell>
          <cell r="E76">
            <v>0.69366952402479531</v>
          </cell>
          <cell r="F76">
            <v>0.98410764751845092</v>
          </cell>
          <cell r="G76">
            <v>0.96323267464099116</v>
          </cell>
          <cell r="J76">
            <v>38384</v>
          </cell>
        </row>
        <row r="77">
          <cell r="B77">
            <v>0.98497430320438317</v>
          </cell>
          <cell r="C77">
            <v>0.98497430320438317</v>
          </cell>
          <cell r="D77">
            <v>0.97495865028329376</v>
          </cell>
          <cell r="E77">
            <v>0.69366952402479531</v>
          </cell>
          <cell r="F77">
            <v>0.98410764751845092</v>
          </cell>
          <cell r="G77">
            <v>0.96323267464099116</v>
          </cell>
          <cell r="J77">
            <v>38412</v>
          </cell>
        </row>
        <row r="78">
          <cell r="B78">
            <v>0.99830915684013177</v>
          </cell>
          <cell r="C78">
            <v>0.99830915684013177</v>
          </cell>
          <cell r="D78">
            <v>0.99320170056155865</v>
          </cell>
          <cell r="E78">
            <v>0.61248355663804033</v>
          </cell>
          <cell r="F78">
            <v>0.99407144019191562</v>
          </cell>
          <cell r="G78">
            <v>0.99181421821364457</v>
          </cell>
          <cell r="J78">
            <v>38443</v>
          </cell>
        </row>
        <row r="79">
          <cell r="B79">
            <v>0.99830915684013177</v>
          </cell>
          <cell r="C79">
            <v>0.99830915684013177</v>
          </cell>
          <cell r="D79">
            <v>0.99320170056155865</v>
          </cell>
          <cell r="E79">
            <v>0.61248355663804033</v>
          </cell>
          <cell r="F79">
            <v>0.99407144019191562</v>
          </cell>
          <cell r="G79">
            <v>0.99181421821364457</v>
          </cell>
          <cell r="J79">
            <v>38473</v>
          </cell>
        </row>
        <row r="80">
          <cell r="B80">
            <v>0.99830915684013177</v>
          </cell>
          <cell r="C80">
            <v>0.99830915684013177</v>
          </cell>
          <cell r="D80">
            <v>0.99320170056155865</v>
          </cell>
          <cell r="E80">
            <v>0.61248355663804033</v>
          </cell>
          <cell r="F80">
            <v>0.99407144019191562</v>
          </cell>
          <cell r="G80">
            <v>0.99181421821364457</v>
          </cell>
          <cell r="J80">
            <v>38504</v>
          </cell>
        </row>
        <row r="81">
          <cell r="B81">
            <v>0.99830915684013177</v>
          </cell>
          <cell r="C81">
            <v>0.99830915684013177</v>
          </cell>
          <cell r="D81">
            <v>0.99320170056155865</v>
          </cell>
          <cell r="E81">
            <v>0.61248355663804033</v>
          </cell>
          <cell r="F81">
            <v>0.99407144019191562</v>
          </cell>
          <cell r="G81">
            <v>0.99181421821364457</v>
          </cell>
          <cell r="J81">
            <v>38534</v>
          </cell>
        </row>
        <row r="82">
          <cell r="B82">
            <v>0.99830915684013177</v>
          </cell>
          <cell r="C82">
            <v>0.99830915684013177</v>
          </cell>
          <cell r="D82">
            <v>0.99320170056155865</v>
          </cell>
          <cell r="E82">
            <v>0.61248355663804033</v>
          </cell>
          <cell r="F82">
            <v>0.99407144019191562</v>
          </cell>
          <cell r="G82">
            <v>0.99181421821364457</v>
          </cell>
          <cell r="J82">
            <v>38565</v>
          </cell>
        </row>
        <row r="83">
          <cell r="B83">
            <v>0.99830915684013177</v>
          </cell>
          <cell r="C83">
            <v>0.99830915684013177</v>
          </cell>
          <cell r="D83">
            <v>0.99320170056155865</v>
          </cell>
          <cell r="E83">
            <v>0.61248355663804033</v>
          </cell>
          <cell r="F83">
            <v>0.99407144019191562</v>
          </cell>
          <cell r="G83">
            <v>0.99181421821364457</v>
          </cell>
          <cell r="J83">
            <v>38596</v>
          </cell>
        </row>
        <row r="84">
          <cell r="B84">
            <v>0.99830915684013177</v>
          </cell>
          <cell r="C84">
            <v>0.99830915684013177</v>
          </cell>
          <cell r="D84">
            <v>0.99320170056155865</v>
          </cell>
          <cell r="E84">
            <v>0.61248355663804033</v>
          </cell>
          <cell r="F84">
            <v>0.99407144019191562</v>
          </cell>
          <cell r="G84">
            <v>0.99181421821364457</v>
          </cell>
          <cell r="J84">
            <v>38626</v>
          </cell>
        </row>
        <row r="85">
          <cell r="B85">
            <v>0.98497430320438317</v>
          </cell>
          <cell r="C85">
            <v>0.98497430320438317</v>
          </cell>
          <cell r="D85">
            <v>0.97495865028329376</v>
          </cell>
          <cell r="E85">
            <v>0.69366952402479531</v>
          </cell>
          <cell r="F85">
            <v>0.98410764751845092</v>
          </cell>
          <cell r="G85">
            <v>0.96323267464099116</v>
          </cell>
          <cell r="J85">
            <v>38657</v>
          </cell>
        </row>
        <row r="86">
          <cell r="B86">
            <v>0.98497430320438317</v>
          </cell>
          <cell r="C86">
            <v>0.98497430320438317</v>
          </cell>
          <cell r="D86">
            <v>0.97495865028329376</v>
          </cell>
          <cell r="E86">
            <v>0.69366952402479531</v>
          </cell>
          <cell r="F86">
            <v>0.98410764751845092</v>
          </cell>
          <cell r="G86">
            <v>0.96323267464099116</v>
          </cell>
          <cell r="J86">
            <v>38687</v>
          </cell>
        </row>
        <row r="87">
          <cell r="B87">
            <v>0.98497430320438317</v>
          </cell>
          <cell r="C87">
            <v>0.98497430320438317</v>
          </cell>
          <cell r="D87">
            <v>0.97495865028329376</v>
          </cell>
          <cell r="E87">
            <v>0.69366952402479531</v>
          </cell>
          <cell r="F87">
            <v>0.98410764751845092</v>
          </cell>
          <cell r="G87">
            <v>0.96323267464099116</v>
          </cell>
          <cell r="J87">
            <v>38718</v>
          </cell>
        </row>
        <row r="88">
          <cell r="B88">
            <v>0.98497430320438317</v>
          </cell>
          <cell r="C88">
            <v>0.98497430320438317</v>
          </cell>
          <cell r="D88">
            <v>0.97495865028329376</v>
          </cell>
          <cell r="E88">
            <v>0.69366952402479531</v>
          </cell>
          <cell r="F88">
            <v>0.98410764751845092</v>
          </cell>
          <cell r="G88">
            <v>0.96323267464099116</v>
          </cell>
          <cell r="J88">
            <v>38749</v>
          </cell>
        </row>
        <row r="89">
          <cell r="B89">
            <v>0.98497430320438317</v>
          </cell>
          <cell r="C89">
            <v>0.98497430320438317</v>
          </cell>
          <cell r="D89">
            <v>0.97495865028329376</v>
          </cell>
          <cell r="E89">
            <v>0.69366952402479531</v>
          </cell>
          <cell r="F89">
            <v>0.98410764751845092</v>
          </cell>
          <cell r="G89">
            <v>0.96323267464099116</v>
          </cell>
          <cell r="J89">
            <v>38777</v>
          </cell>
        </row>
        <row r="90">
          <cell r="B90">
            <v>0.99830915684013177</v>
          </cell>
          <cell r="C90">
            <v>0.99830915684013177</v>
          </cell>
          <cell r="D90">
            <v>0.99320170056155865</v>
          </cell>
          <cell r="E90">
            <v>0.61248355663804033</v>
          </cell>
          <cell r="F90">
            <v>0.99407144019191562</v>
          </cell>
          <cell r="G90">
            <v>0.99181421821364457</v>
          </cell>
          <cell r="J90">
            <v>38808</v>
          </cell>
        </row>
        <row r="91">
          <cell r="B91">
            <v>0.99830915684013177</v>
          </cell>
          <cell r="C91">
            <v>0.99830915684013177</v>
          </cell>
          <cell r="D91">
            <v>0.99320170056155865</v>
          </cell>
          <cell r="E91">
            <v>0.61248355663804033</v>
          </cell>
          <cell r="F91">
            <v>0.99407144019191562</v>
          </cell>
          <cell r="G91">
            <v>0.99181421821364457</v>
          </cell>
          <cell r="J91">
            <v>38838</v>
          </cell>
        </row>
        <row r="92">
          <cell r="B92">
            <v>0.99830915684013177</v>
          </cell>
          <cell r="C92">
            <v>0.99830915684013177</v>
          </cell>
          <cell r="D92">
            <v>0.99320170056155865</v>
          </cell>
          <cell r="E92">
            <v>0.61248355663804033</v>
          </cell>
          <cell r="F92">
            <v>0.99407144019191562</v>
          </cell>
          <cell r="G92">
            <v>0.99181421821364457</v>
          </cell>
          <cell r="J92">
            <v>38869</v>
          </cell>
        </row>
        <row r="93">
          <cell r="B93">
            <v>0.99830915684013177</v>
          </cell>
          <cell r="C93">
            <v>0.99830915684013177</v>
          </cell>
          <cell r="D93">
            <v>0.99320170056155865</v>
          </cell>
          <cell r="E93">
            <v>0.61248355663804033</v>
          </cell>
          <cell r="F93">
            <v>0.99407144019191562</v>
          </cell>
          <cell r="G93">
            <v>0.99181421821364457</v>
          </cell>
          <cell r="J93">
            <v>38899</v>
          </cell>
        </row>
        <row r="94">
          <cell r="B94">
            <v>0.99830915684013177</v>
          </cell>
          <cell r="C94">
            <v>0.99830915684013177</v>
          </cell>
          <cell r="D94">
            <v>0.99320170056155865</v>
          </cell>
          <cell r="E94">
            <v>0.61248355663804033</v>
          </cell>
          <cell r="F94">
            <v>0.99407144019191562</v>
          </cell>
          <cell r="G94">
            <v>0.99181421821364457</v>
          </cell>
          <cell r="J94">
            <v>38930</v>
          </cell>
        </row>
        <row r="95">
          <cell r="B95">
            <v>0.99830915684013177</v>
          </cell>
          <cell r="C95">
            <v>0.99830915684013177</v>
          </cell>
          <cell r="D95">
            <v>0.99320170056155865</v>
          </cell>
          <cell r="E95">
            <v>0.61248355663804033</v>
          </cell>
          <cell r="F95">
            <v>0.99407144019191562</v>
          </cell>
          <cell r="G95">
            <v>0.99181421821364457</v>
          </cell>
          <cell r="J95">
            <v>38961</v>
          </cell>
        </row>
        <row r="96">
          <cell r="B96">
            <v>0.99830915684013177</v>
          </cell>
          <cell r="C96">
            <v>0.99830915684013177</v>
          </cell>
          <cell r="D96">
            <v>0.99320170056155865</v>
          </cell>
          <cell r="E96">
            <v>0.61248355663804033</v>
          </cell>
          <cell r="F96">
            <v>0.99407144019191562</v>
          </cell>
          <cell r="G96">
            <v>0.99181421821364457</v>
          </cell>
          <cell r="J96">
            <v>38991</v>
          </cell>
        </row>
        <row r="97">
          <cell r="B97">
            <v>0.98497430320438317</v>
          </cell>
          <cell r="C97">
            <v>0.98497430320438317</v>
          </cell>
          <cell r="D97">
            <v>0.97495865028329376</v>
          </cell>
          <cell r="E97">
            <v>0.69366952402479531</v>
          </cell>
          <cell r="F97">
            <v>0.98410764751845092</v>
          </cell>
          <cell r="G97">
            <v>0.96323267464099116</v>
          </cell>
          <cell r="J97">
            <v>39022</v>
          </cell>
        </row>
        <row r="98">
          <cell r="B98">
            <v>0.98497430320438317</v>
          </cell>
          <cell r="C98">
            <v>0.98497430320438317</v>
          </cell>
          <cell r="D98">
            <v>0.97495865028329376</v>
          </cell>
          <cell r="E98">
            <v>0.69366952402479531</v>
          </cell>
          <cell r="F98">
            <v>0.98410764751845092</v>
          </cell>
          <cell r="G98">
            <v>0.96323267464099116</v>
          </cell>
          <cell r="J98">
            <v>39052</v>
          </cell>
        </row>
        <row r="99">
          <cell r="B99">
            <v>0.98497430320438317</v>
          </cell>
          <cell r="C99">
            <v>0.98497430320438317</v>
          </cell>
          <cell r="D99">
            <v>0.97495865028329376</v>
          </cell>
          <cell r="E99">
            <v>0.69366952402479531</v>
          </cell>
          <cell r="F99">
            <v>0.98410764751845092</v>
          </cell>
          <cell r="G99">
            <v>0.96323267464099116</v>
          </cell>
          <cell r="J99">
            <v>39083</v>
          </cell>
        </row>
        <row r="100">
          <cell r="B100">
            <v>0.98497430320438317</v>
          </cell>
          <cell r="C100">
            <v>0.98497430320438317</v>
          </cell>
          <cell r="D100">
            <v>0.97495865028329376</v>
          </cell>
          <cell r="E100">
            <v>0.69366952402479531</v>
          </cell>
          <cell r="F100">
            <v>0.98410764751845092</v>
          </cell>
          <cell r="G100">
            <v>0.96323267464099116</v>
          </cell>
          <cell r="J100">
            <v>39114</v>
          </cell>
        </row>
        <row r="101">
          <cell r="B101">
            <v>0.98497430320438317</v>
          </cell>
          <cell r="C101">
            <v>0.98497430320438317</v>
          </cell>
          <cell r="D101">
            <v>0.97495865028329376</v>
          </cell>
          <cell r="E101">
            <v>0.69366952402479531</v>
          </cell>
          <cell r="F101">
            <v>0.98410764751845092</v>
          </cell>
          <cell r="G101">
            <v>0.96323267464099116</v>
          </cell>
          <cell r="J101">
            <v>39142</v>
          </cell>
        </row>
        <row r="102">
          <cell r="B102">
            <v>0.93059999999999998</v>
          </cell>
          <cell r="C102">
            <v>0.93059999999999998</v>
          </cell>
          <cell r="D102">
            <v>0.93059999999999998</v>
          </cell>
          <cell r="E102">
            <v>0.67659999999999998</v>
          </cell>
          <cell r="F102">
            <v>0.93059999999999998</v>
          </cell>
          <cell r="G102">
            <v>0.93059999999999998</v>
          </cell>
          <cell r="J102">
            <v>39173</v>
          </cell>
        </row>
        <row r="103">
          <cell r="B103">
            <v>0.93059999999999998</v>
          </cell>
          <cell r="C103">
            <v>0.93059999999999998</v>
          </cell>
          <cell r="D103">
            <v>0.93059999999999998</v>
          </cell>
          <cell r="E103">
            <v>0.67659999999999998</v>
          </cell>
          <cell r="F103">
            <v>0.93059999999999998</v>
          </cell>
          <cell r="G103">
            <v>0.93059999999999998</v>
          </cell>
          <cell r="J103">
            <v>39203</v>
          </cell>
        </row>
        <row r="104">
          <cell r="B104">
            <v>0.93059999999999998</v>
          </cell>
          <cell r="C104">
            <v>0.93059999999999998</v>
          </cell>
          <cell r="D104">
            <v>0.93059999999999998</v>
          </cell>
          <cell r="E104">
            <v>0.67659999999999998</v>
          </cell>
          <cell r="F104">
            <v>0.93059999999999998</v>
          </cell>
          <cell r="G104">
            <v>0.93059999999999998</v>
          </cell>
          <cell r="J104">
            <v>39234</v>
          </cell>
        </row>
        <row r="105">
          <cell r="B105">
            <v>0.93059999999999998</v>
          </cell>
          <cell r="C105">
            <v>0.93059999999999998</v>
          </cell>
          <cell r="D105">
            <v>0.93059999999999998</v>
          </cell>
          <cell r="E105">
            <v>0.67659999999999998</v>
          </cell>
          <cell r="F105">
            <v>0.93059999999999998</v>
          </cell>
          <cell r="G105">
            <v>0.93059999999999998</v>
          </cell>
          <cell r="J105">
            <v>39264</v>
          </cell>
        </row>
        <row r="106">
          <cell r="B106">
            <v>0.93059999999999998</v>
          </cell>
          <cell r="C106">
            <v>0.93059999999999998</v>
          </cell>
          <cell r="D106">
            <v>0.93059999999999998</v>
          </cell>
          <cell r="E106">
            <v>0.67659999999999998</v>
          </cell>
          <cell r="F106">
            <v>0.93059999999999998</v>
          </cell>
          <cell r="G106">
            <v>0.93059999999999998</v>
          </cell>
          <cell r="J106">
            <v>39295</v>
          </cell>
        </row>
        <row r="107">
          <cell r="B107">
            <v>0.93059999999999998</v>
          </cell>
          <cell r="C107">
            <v>0.93059999999999998</v>
          </cell>
          <cell r="D107">
            <v>0.93059999999999998</v>
          </cell>
          <cell r="E107">
            <v>0.67659999999999998</v>
          </cell>
          <cell r="F107">
            <v>0.93059999999999998</v>
          </cell>
          <cell r="G107">
            <v>0.93059999999999998</v>
          </cell>
          <cell r="J107">
            <v>39326</v>
          </cell>
        </row>
        <row r="108">
          <cell r="B108">
            <v>0.93059999999999998</v>
          </cell>
          <cell r="C108">
            <v>0.93059999999999998</v>
          </cell>
          <cell r="D108">
            <v>0.93059999999999998</v>
          </cell>
          <cell r="E108">
            <v>0.67659999999999998</v>
          </cell>
          <cell r="F108">
            <v>0.93059999999999998</v>
          </cell>
          <cell r="G108">
            <v>0.93059999999999998</v>
          </cell>
          <cell r="J108">
            <v>39356</v>
          </cell>
        </row>
        <row r="109">
          <cell r="B109">
            <v>0.93059999999999998</v>
          </cell>
          <cell r="C109">
            <v>0.93059999999999998</v>
          </cell>
          <cell r="D109">
            <v>0.93059999999999998</v>
          </cell>
          <cell r="E109">
            <v>0.67659999999999998</v>
          </cell>
          <cell r="F109">
            <v>0.93059999999999998</v>
          </cell>
          <cell r="G109">
            <v>0.93059999999999998</v>
          </cell>
          <cell r="J109">
            <v>39387</v>
          </cell>
        </row>
        <row r="110">
          <cell r="B110">
            <v>0.93059999999999998</v>
          </cell>
          <cell r="C110">
            <v>0.93059999999999998</v>
          </cell>
          <cell r="D110">
            <v>0.93059999999999998</v>
          </cell>
          <cell r="E110">
            <v>0.67659999999999998</v>
          </cell>
          <cell r="F110">
            <v>0.93059999999999998</v>
          </cell>
          <cell r="G110">
            <v>0.93059999999999998</v>
          </cell>
          <cell r="J110">
            <v>39417</v>
          </cell>
        </row>
        <row r="111">
          <cell r="B111">
            <v>0.93059999999999998</v>
          </cell>
          <cell r="C111">
            <v>0.93059999999999998</v>
          </cell>
          <cell r="D111">
            <v>0.93059999999999998</v>
          </cell>
          <cell r="E111">
            <v>0.67659999999999998</v>
          </cell>
          <cell r="F111">
            <v>0.93059999999999998</v>
          </cell>
          <cell r="G111">
            <v>0.93059999999999998</v>
          </cell>
          <cell r="J111">
            <v>39448</v>
          </cell>
        </row>
        <row r="112">
          <cell r="B112">
            <v>0.93059999999999998</v>
          </cell>
          <cell r="C112">
            <v>0.93059999999999998</v>
          </cell>
          <cell r="D112">
            <v>0.93059999999999998</v>
          </cell>
          <cell r="E112">
            <v>0.67659999999999998</v>
          </cell>
          <cell r="F112">
            <v>0.93059999999999998</v>
          </cell>
          <cell r="G112">
            <v>0.93059999999999998</v>
          </cell>
          <cell r="J112">
            <v>39479</v>
          </cell>
        </row>
        <row r="113">
          <cell r="B113">
            <v>0.93059999999999998</v>
          </cell>
          <cell r="C113">
            <v>0.93059999999999998</v>
          </cell>
          <cell r="D113">
            <v>0.93059999999999998</v>
          </cell>
          <cell r="E113">
            <v>0.67659999999999998</v>
          </cell>
          <cell r="F113">
            <v>0.93059999999999998</v>
          </cell>
          <cell r="G113">
            <v>0.93059999999999998</v>
          </cell>
          <cell r="J113">
            <v>39508</v>
          </cell>
        </row>
        <row r="114">
          <cell r="B114">
            <v>0.93059999999999998</v>
          </cell>
          <cell r="C114">
            <v>0.93059999999999998</v>
          </cell>
          <cell r="D114">
            <v>0.93059999999999998</v>
          </cell>
          <cell r="E114">
            <v>0.67659999999999998</v>
          </cell>
          <cell r="F114">
            <v>0.93059999999999998</v>
          </cell>
          <cell r="G114">
            <v>0.93059999999999998</v>
          </cell>
          <cell r="J114">
            <v>39539</v>
          </cell>
        </row>
        <row r="115">
          <cell r="B115">
            <v>0.93059999999999998</v>
          </cell>
          <cell r="C115">
            <v>0.93059999999999998</v>
          </cell>
          <cell r="D115">
            <v>0.93059999999999998</v>
          </cell>
          <cell r="E115">
            <v>0.67659999999999998</v>
          </cell>
          <cell r="F115">
            <v>0.93059999999999998</v>
          </cell>
          <cell r="G115">
            <v>0.93059999999999998</v>
          </cell>
          <cell r="J115">
            <v>39569</v>
          </cell>
        </row>
        <row r="116">
          <cell r="B116">
            <v>0.93059999999999998</v>
          </cell>
          <cell r="C116">
            <v>0.93059999999999998</v>
          </cell>
          <cell r="D116">
            <v>0.93059999999999998</v>
          </cell>
          <cell r="E116">
            <v>0.67659999999999998</v>
          </cell>
          <cell r="F116">
            <v>0.93059999999999998</v>
          </cell>
          <cell r="G116">
            <v>0.93059999999999998</v>
          </cell>
          <cell r="J116">
            <v>39600</v>
          </cell>
        </row>
        <row r="117">
          <cell r="B117">
            <v>0.93059999999999998</v>
          </cell>
          <cell r="C117">
            <v>0.93059999999999998</v>
          </cell>
          <cell r="D117">
            <v>0.93059999999999998</v>
          </cell>
          <cell r="E117">
            <v>0.67659999999999998</v>
          </cell>
          <cell r="F117">
            <v>0.93059999999999998</v>
          </cell>
          <cell r="G117">
            <v>0.93059999999999998</v>
          </cell>
          <cell r="J117">
            <v>39630</v>
          </cell>
        </row>
        <row r="118">
          <cell r="B118">
            <v>0.93059999999999998</v>
          </cell>
          <cell r="C118">
            <v>0.93059999999999998</v>
          </cell>
          <cell r="D118">
            <v>0.93059999999999998</v>
          </cell>
          <cell r="E118">
            <v>0.67659999999999998</v>
          </cell>
          <cell r="F118">
            <v>0.93059999999999998</v>
          </cell>
          <cell r="G118">
            <v>0.93059999999999998</v>
          </cell>
          <cell r="J118">
            <v>39661</v>
          </cell>
        </row>
        <row r="119">
          <cell r="B119">
            <v>0.93059999999999998</v>
          </cell>
          <cell r="C119">
            <v>0.93059999999999998</v>
          </cell>
          <cell r="D119">
            <v>0.93059999999999998</v>
          </cell>
          <cell r="E119">
            <v>0.67659999999999998</v>
          </cell>
          <cell r="F119">
            <v>0.93059999999999998</v>
          </cell>
          <cell r="G119">
            <v>0.93059999999999998</v>
          </cell>
          <cell r="J119">
            <v>39692</v>
          </cell>
        </row>
        <row r="120">
          <cell r="B120">
            <v>0.93059999999999998</v>
          </cell>
          <cell r="C120">
            <v>0.93059999999999998</v>
          </cell>
          <cell r="D120">
            <v>0.93059999999999998</v>
          </cell>
          <cell r="E120">
            <v>0.67659999999999998</v>
          </cell>
          <cell r="F120">
            <v>0.93059999999999998</v>
          </cell>
          <cell r="G120">
            <v>0.93059999999999998</v>
          </cell>
          <cell r="J120">
            <v>39722</v>
          </cell>
        </row>
        <row r="121">
          <cell r="B121">
            <v>0.93059999999999998</v>
          </cell>
          <cell r="C121">
            <v>0.93059999999999998</v>
          </cell>
          <cell r="D121">
            <v>0.93059999999999998</v>
          </cell>
          <cell r="E121">
            <v>0.67659999999999998</v>
          </cell>
          <cell r="F121">
            <v>0.93059999999999998</v>
          </cell>
          <cell r="G121">
            <v>0.93059999999999998</v>
          </cell>
          <cell r="J121">
            <v>39753</v>
          </cell>
        </row>
        <row r="122">
          <cell r="B122">
            <v>0.93059999999999998</v>
          </cell>
          <cell r="C122">
            <v>0.93059999999999998</v>
          </cell>
          <cell r="D122">
            <v>0.93059999999999998</v>
          </cell>
          <cell r="E122">
            <v>0.67659999999999998</v>
          </cell>
          <cell r="F122">
            <v>0.93059999999999998</v>
          </cell>
          <cell r="G122">
            <v>0.93059999999999998</v>
          </cell>
          <cell r="J122">
            <v>39783</v>
          </cell>
        </row>
        <row r="123">
          <cell r="B123">
            <v>0.93059999999999998</v>
          </cell>
          <cell r="C123">
            <v>0.93059999999999998</v>
          </cell>
          <cell r="D123">
            <v>0.93059999999999998</v>
          </cell>
          <cell r="E123">
            <v>0.67659999999999998</v>
          </cell>
          <cell r="F123">
            <v>0.93059999999999998</v>
          </cell>
          <cell r="G123">
            <v>0.93059999999999998</v>
          </cell>
          <cell r="J123">
            <v>39814</v>
          </cell>
        </row>
        <row r="124">
          <cell r="B124">
            <v>0.93059999999999998</v>
          </cell>
          <cell r="C124">
            <v>0.93059999999999998</v>
          </cell>
          <cell r="D124">
            <v>0.93059999999999998</v>
          </cell>
          <cell r="E124">
            <v>0.67659999999999998</v>
          </cell>
          <cell r="F124">
            <v>0.93059999999999998</v>
          </cell>
          <cell r="G124">
            <v>0.93059999999999998</v>
          </cell>
          <cell r="J124">
            <v>39845</v>
          </cell>
        </row>
        <row r="125">
          <cell r="B125">
            <v>0.93059999999999998</v>
          </cell>
          <cell r="C125">
            <v>0.93059999999999998</v>
          </cell>
          <cell r="D125">
            <v>0.93059999999999998</v>
          </cell>
          <cell r="E125">
            <v>0.67659999999999998</v>
          </cell>
          <cell r="F125">
            <v>0.93059999999999998</v>
          </cell>
          <cell r="G125">
            <v>0.93059999999999998</v>
          </cell>
          <cell r="J125">
            <v>39873</v>
          </cell>
        </row>
        <row r="126">
          <cell r="B126">
            <v>0.93059999999999998</v>
          </cell>
          <cell r="C126">
            <v>0.93059999999999998</v>
          </cell>
          <cell r="D126">
            <v>0.93059999999999998</v>
          </cell>
          <cell r="E126">
            <v>0.67659999999999998</v>
          </cell>
          <cell r="F126">
            <v>0.93059999999999998</v>
          </cell>
          <cell r="G126">
            <v>0.93059999999999998</v>
          </cell>
          <cell r="J126">
            <v>39904</v>
          </cell>
        </row>
        <row r="127">
          <cell r="B127">
            <v>0.93059999999999998</v>
          </cell>
          <cell r="C127">
            <v>0.93059999999999998</v>
          </cell>
          <cell r="D127">
            <v>0.93059999999999998</v>
          </cell>
          <cell r="E127">
            <v>0.67659999999999998</v>
          </cell>
          <cell r="F127">
            <v>0.93059999999999998</v>
          </cell>
          <cell r="G127">
            <v>0.93059999999999998</v>
          </cell>
          <cell r="J127">
            <v>39934</v>
          </cell>
        </row>
        <row r="128">
          <cell r="B128">
            <v>0.93059999999999998</v>
          </cell>
          <cell r="C128">
            <v>0.93059999999999998</v>
          </cell>
          <cell r="D128">
            <v>0.93059999999999998</v>
          </cell>
          <cell r="E128">
            <v>0.67659999999999998</v>
          </cell>
          <cell r="F128">
            <v>0.93059999999999998</v>
          </cell>
          <cell r="G128">
            <v>0.93059999999999998</v>
          </cell>
          <cell r="J128">
            <v>39965</v>
          </cell>
        </row>
        <row r="129">
          <cell r="B129">
            <v>0.93059999999999998</v>
          </cell>
          <cell r="C129">
            <v>0.93059999999999998</v>
          </cell>
          <cell r="D129">
            <v>0.93059999999999998</v>
          </cell>
          <cell r="E129">
            <v>0.67659999999999998</v>
          </cell>
          <cell r="F129">
            <v>0.93059999999999998</v>
          </cell>
          <cell r="G129">
            <v>0.93059999999999998</v>
          </cell>
          <cell r="J129">
            <v>39995</v>
          </cell>
        </row>
        <row r="130">
          <cell r="B130">
            <v>0.93059999999999998</v>
          </cell>
          <cell r="C130">
            <v>0.93059999999999998</v>
          </cell>
          <cell r="D130">
            <v>0.93059999999999998</v>
          </cell>
          <cell r="E130">
            <v>0.67659999999999998</v>
          </cell>
          <cell r="F130">
            <v>0.93059999999999998</v>
          </cell>
          <cell r="G130">
            <v>0.93059999999999998</v>
          </cell>
          <cell r="J130">
            <v>40026</v>
          </cell>
        </row>
        <row r="131">
          <cell r="B131">
            <v>0.93059999999999998</v>
          </cell>
          <cell r="C131">
            <v>0.93059999999999998</v>
          </cell>
          <cell r="D131">
            <v>0.93059999999999998</v>
          </cell>
          <cell r="E131">
            <v>0.67659999999999998</v>
          </cell>
          <cell r="F131">
            <v>0.93059999999999998</v>
          </cell>
          <cell r="G131">
            <v>0.93059999999999998</v>
          </cell>
          <cell r="J131">
            <v>40057</v>
          </cell>
        </row>
        <row r="132">
          <cell r="B132">
            <v>0.93059999999999998</v>
          </cell>
          <cell r="C132">
            <v>0.93059999999999998</v>
          </cell>
          <cell r="D132">
            <v>0.93059999999999998</v>
          </cell>
          <cell r="E132">
            <v>0.67659999999999998</v>
          </cell>
          <cell r="F132">
            <v>0.93059999999999998</v>
          </cell>
          <cell r="G132">
            <v>0.93059999999999998</v>
          </cell>
          <cell r="J132">
            <v>40087</v>
          </cell>
        </row>
        <row r="133">
          <cell r="B133">
            <v>0.93059999999999998</v>
          </cell>
          <cell r="C133">
            <v>0.93059999999999998</v>
          </cell>
          <cell r="D133">
            <v>0.93059999999999998</v>
          </cell>
          <cell r="E133">
            <v>0.67659999999999998</v>
          </cell>
          <cell r="F133">
            <v>0.93059999999999998</v>
          </cell>
          <cell r="G133">
            <v>0.93059999999999998</v>
          </cell>
          <cell r="J133">
            <v>40118</v>
          </cell>
        </row>
        <row r="134">
          <cell r="B134">
            <v>0.93059999999999998</v>
          </cell>
          <cell r="C134">
            <v>0.93059999999999998</v>
          </cell>
          <cell r="D134">
            <v>0.93059999999999998</v>
          </cell>
          <cell r="E134">
            <v>0.67659999999999998</v>
          </cell>
          <cell r="F134">
            <v>0.93059999999999998</v>
          </cell>
          <cell r="G134">
            <v>0.93059999999999998</v>
          </cell>
          <cell r="J134">
            <v>40148</v>
          </cell>
        </row>
        <row r="135">
          <cell r="B135">
            <v>0.93059999999999998</v>
          </cell>
          <cell r="C135">
            <v>0.93059999999999998</v>
          </cell>
          <cell r="D135">
            <v>0.93059999999999998</v>
          </cell>
          <cell r="E135">
            <v>0.67659999999999998</v>
          </cell>
          <cell r="F135">
            <v>0.93059999999999998</v>
          </cell>
          <cell r="G135">
            <v>0.93059999999999998</v>
          </cell>
          <cell r="J135">
            <v>40179</v>
          </cell>
        </row>
        <row r="136">
          <cell r="B136">
            <v>0.93059999999999998</v>
          </cell>
          <cell r="C136">
            <v>0.93059999999999998</v>
          </cell>
          <cell r="D136">
            <v>0.93059999999999998</v>
          </cell>
          <cell r="E136">
            <v>0.67659999999999998</v>
          </cell>
          <cell r="F136">
            <v>0.93059999999999998</v>
          </cell>
          <cell r="G136">
            <v>0.93059999999999998</v>
          </cell>
          <cell r="J136">
            <v>40210</v>
          </cell>
        </row>
        <row r="137">
          <cell r="B137">
            <v>0.93059999999999998</v>
          </cell>
          <cell r="C137">
            <v>0.93059999999999998</v>
          </cell>
          <cell r="D137">
            <v>0.93059999999999998</v>
          </cell>
          <cell r="E137">
            <v>0.67659999999999998</v>
          </cell>
          <cell r="F137">
            <v>0.93059999999999998</v>
          </cell>
          <cell r="G137">
            <v>0.93059999999999998</v>
          </cell>
          <cell r="J137">
            <v>40238</v>
          </cell>
        </row>
        <row r="138">
          <cell r="B138">
            <v>0.93059999999999998</v>
          </cell>
          <cell r="C138">
            <v>0.93059999999999998</v>
          </cell>
          <cell r="D138">
            <v>0.93059999999999998</v>
          </cell>
          <cell r="E138">
            <v>0.67659999999999998</v>
          </cell>
          <cell r="F138">
            <v>0.93059999999999998</v>
          </cell>
          <cell r="G138">
            <v>0.93059999999999998</v>
          </cell>
          <cell r="J138">
            <v>40269</v>
          </cell>
        </row>
        <row r="139">
          <cell r="B139">
            <v>0.93059999999999998</v>
          </cell>
          <cell r="C139">
            <v>0.93059999999999998</v>
          </cell>
          <cell r="D139">
            <v>0.93059999999999998</v>
          </cell>
          <cell r="E139">
            <v>0.67659999999999998</v>
          </cell>
          <cell r="F139">
            <v>0.93059999999999998</v>
          </cell>
          <cell r="G139">
            <v>0.93059999999999998</v>
          </cell>
          <cell r="J139">
            <v>40299</v>
          </cell>
        </row>
        <row r="140">
          <cell r="B140">
            <v>0.93059999999999998</v>
          </cell>
          <cell r="C140">
            <v>0.93059999999999998</v>
          </cell>
          <cell r="D140">
            <v>0.93059999999999998</v>
          </cell>
          <cell r="E140">
            <v>0.67659999999999998</v>
          </cell>
          <cell r="F140">
            <v>0.93059999999999998</v>
          </cell>
          <cell r="G140">
            <v>0.93059999999999998</v>
          </cell>
          <cell r="J140">
            <v>40330</v>
          </cell>
        </row>
        <row r="141">
          <cell r="B141">
            <v>0.93059999999999998</v>
          </cell>
          <cell r="C141">
            <v>0.93059999999999998</v>
          </cell>
          <cell r="D141">
            <v>0.93059999999999998</v>
          </cell>
          <cell r="E141">
            <v>0.67659999999999998</v>
          </cell>
          <cell r="F141">
            <v>0.93059999999999998</v>
          </cell>
          <cell r="G141">
            <v>0.93059999999999998</v>
          </cell>
          <cell r="J141">
            <v>40360</v>
          </cell>
        </row>
        <row r="142">
          <cell r="B142">
            <v>0.93059999999999998</v>
          </cell>
          <cell r="C142">
            <v>0.93059999999999998</v>
          </cell>
          <cell r="D142">
            <v>0.93059999999999998</v>
          </cell>
          <cell r="E142">
            <v>0.67659999999999998</v>
          </cell>
          <cell r="F142">
            <v>0.93059999999999998</v>
          </cell>
          <cell r="G142">
            <v>0.93059999999999998</v>
          </cell>
          <cell r="J142">
            <v>40391</v>
          </cell>
        </row>
        <row r="143">
          <cell r="B143">
            <v>0.93059999999999998</v>
          </cell>
          <cell r="C143">
            <v>0.93059999999999998</v>
          </cell>
          <cell r="D143">
            <v>0.93059999999999998</v>
          </cell>
          <cell r="E143">
            <v>0.67659999999999998</v>
          </cell>
          <cell r="F143">
            <v>0.93059999999999998</v>
          </cell>
          <cell r="G143">
            <v>0.93059999999999998</v>
          </cell>
          <cell r="J143">
            <v>40422</v>
          </cell>
        </row>
        <row r="144">
          <cell r="B144">
            <v>0.93059999999999998</v>
          </cell>
          <cell r="C144">
            <v>0.93059999999999998</v>
          </cell>
          <cell r="D144">
            <v>0.93059999999999998</v>
          </cell>
          <cell r="E144">
            <v>0.67659999999999998</v>
          </cell>
          <cell r="F144">
            <v>0.93059999999999998</v>
          </cell>
          <cell r="G144">
            <v>0.93059999999999998</v>
          </cell>
          <cell r="J144">
            <v>40452</v>
          </cell>
        </row>
        <row r="145">
          <cell r="B145">
            <v>0.93059999999999998</v>
          </cell>
          <cell r="C145">
            <v>0.93059999999999998</v>
          </cell>
          <cell r="D145">
            <v>0.93059999999999998</v>
          </cell>
          <cell r="E145">
            <v>0.67659999999999998</v>
          </cell>
          <cell r="F145">
            <v>0.93059999999999998</v>
          </cell>
          <cell r="G145">
            <v>0.93059999999999998</v>
          </cell>
          <cell r="J145">
            <v>40483</v>
          </cell>
        </row>
        <row r="146">
          <cell r="B146">
            <v>0.93059999999999998</v>
          </cell>
          <cell r="C146">
            <v>0.93059999999999998</v>
          </cell>
          <cell r="D146">
            <v>0.93059999999999998</v>
          </cell>
          <cell r="E146">
            <v>0.67659999999999998</v>
          </cell>
          <cell r="F146">
            <v>0.93059999999999998</v>
          </cell>
          <cell r="G146">
            <v>0.93059999999999998</v>
          </cell>
          <cell r="J146">
            <v>40513</v>
          </cell>
        </row>
        <row r="147">
          <cell r="B147">
            <v>0.93059999999999998</v>
          </cell>
          <cell r="C147">
            <v>0.93059999999999998</v>
          </cell>
          <cell r="D147">
            <v>0.93059999999999998</v>
          </cell>
          <cell r="E147">
            <v>0.67659999999999998</v>
          </cell>
          <cell r="F147">
            <v>0.93059999999999998</v>
          </cell>
          <cell r="G147">
            <v>0.93059999999999998</v>
          </cell>
          <cell r="J147">
            <v>40544</v>
          </cell>
        </row>
        <row r="148">
          <cell r="B148">
            <v>0.93059999999999998</v>
          </cell>
          <cell r="C148">
            <v>0.93059999999999998</v>
          </cell>
          <cell r="D148">
            <v>0.93059999999999998</v>
          </cell>
          <cell r="E148">
            <v>0.67659999999999998</v>
          </cell>
          <cell r="F148">
            <v>0.93059999999999998</v>
          </cell>
          <cell r="G148">
            <v>0.93059999999999998</v>
          </cell>
          <cell r="J148">
            <v>40575</v>
          </cell>
        </row>
        <row r="149">
          <cell r="B149">
            <v>0.93059999999999998</v>
          </cell>
          <cell r="C149">
            <v>0.93059999999999998</v>
          </cell>
          <cell r="D149">
            <v>0.93059999999999998</v>
          </cell>
          <cell r="E149">
            <v>0.67659999999999998</v>
          </cell>
          <cell r="F149">
            <v>0.93059999999999998</v>
          </cell>
          <cell r="G149">
            <v>0.93059999999999998</v>
          </cell>
          <cell r="J149">
            <v>40603</v>
          </cell>
        </row>
        <row r="150">
          <cell r="B150">
            <v>0.93059999999999998</v>
          </cell>
          <cell r="C150">
            <v>0.93059999999999998</v>
          </cell>
          <cell r="D150">
            <v>0.93059999999999998</v>
          </cell>
          <cell r="E150">
            <v>0.67659999999999998</v>
          </cell>
          <cell r="F150">
            <v>0.93059999999999998</v>
          </cell>
          <cell r="G150">
            <v>0.93059999999999998</v>
          </cell>
          <cell r="J150">
            <v>40634</v>
          </cell>
        </row>
        <row r="151">
          <cell r="B151">
            <v>0.93059999999999998</v>
          </cell>
          <cell r="C151">
            <v>0.93059999999999998</v>
          </cell>
          <cell r="D151">
            <v>0.93059999999999998</v>
          </cell>
          <cell r="E151">
            <v>0.67659999999999998</v>
          </cell>
          <cell r="F151">
            <v>0.93059999999999998</v>
          </cell>
          <cell r="G151">
            <v>0.93059999999999998</v>
          </cell>
          <cell r="J151">
            <v>40664</v>
          </cell>
        </row>
        <row r="152">
          <cell r="B152">
            <v>0.93059999999999998</v>
          </cell>
          <cell r="C152">
            <v>0.93059999999999998</v>
          </cell>
          <cell r="D152">
            <v>0.93059999999999998</v>
          </cell>
          <cell r="E152">
            <v>0.67659999999999998</v>
          </cell>
          <cell r="F152">
            <v>0.93059999999999998</v>
          </cell>
          <cell r="G152">
            <v>0.93059999999999998</v>
          </cell>
          <cell r="J152">
            <v>40695</v>
          </cell>
        </row>
        <row r="153">
          <cell r="B153">
            <v>0.93059999999999998</v>
          </cell>
          <cell r="C153">
            <v>0.93059999999999998</v>
          </cell>
          <cell r="D153">
            <v>0.93059999999999998</v>
          </cell>
          <cell r="E153">
            <v>0.67659999999999998</v>
          </cell>
          <cell r="F153">
            <v>0.93059999999999998</v>
          </cell>
          <cell r="G153">
            <v>0.93059999999999998</v>
          </cell>
          <cell r="J153">
            <v>40725</v>
          </cell>
        </row>
        <row r="154">
          <cell r="B154">
            <v>0.93059999999999998</v>
          </cell>
          <cell r="C154">
            <v>0.93059999999999998</v>
          </cell>
          <cell r="D154">
            <v>0.93059999999999998</v>
          </cell>
          <cell r="E154">
            <v>0.67659999999999998</v>
          </cell>
          <cell r="F154">
            <v>0.93059999999999998</v>
          </cell>
          <cell r="G154">
            <v>0.93059999999999998</v>
          </cell>
          <cell r="J154">
            <v>40756</v>
          </cell>
        </row>
        <row r="155">
          <cell r="B155">
            <v>0.93059999999999998</v>
          </cell>
          <cell r="C155">
            <v>0.93059999999999998</v>
          </cell>
          <cell r="D155">
            <v>0.93059999999999998</v>
          </cell>
          <cell r="E155">
            <v>0.67659999999999998</v>
          </cell>
          <cell r="F155">
            <v>0.93059999999999998</v>
          </cell>
          <cell r="G155">
            <v>0.93059999999999998</v>
          </cell>
          <cell r="J155">
            <v>40787</v>
          </cell>
        </row>
        <row r="156">
          <cell r="B156">
            <v>0.93059999999999998</v>
          </cell>
          <cell r="C156">
            <v>0.93059999999999998</v>
          </cell>
          <cell r="D156">
            <v>0.93059999999999998</v>
          </cell>
          <cell r="E156">
            <v>0.67659999999999998</v>
          </cell>
          <cell r="F156">
            <v>0.93059999999999998</v>
          </cell>
          <cell r="G156">
            <v>0.93059999999999998</v>
          </cell>
          <cell r="J156">
            <v>40817</v>
          </cell>
        </row>
        <row r="157">
          <cell r="B157">
            <v>0.93059999999999998</v>
          </cell>
          <cell r="C157">
            <v>0.93059999999999998</v>
          </cell>
          <cell r="D157">
            <v>0.93059999999999998</v>
          </cell>
          <cell r="E157">
            <v>0.67659999999999998</v>
          </cell>
          <cell r="F157">
            <v>0.93059999999999998</v>
          </cell>
          <cell r="G157">
            <v>0.93059999999999998</v>
          </cell>
          <cell r="J157">
            <v>40848</v>
          </cell>
        </row>
        <row r="158">
          <cell r="B158">
            <v>0.93059999999999998</v>
          </cell>
          <cell r="C158">
            <v>0.93059999999999998</v>
          </cell>
          <cell r="D158">
            <v>0.93059999999999998</v>
          </cell>
          <cell r="E158">
            <v>0.67659999999999998</v>
          </cell>
          <cell r="F158">
            <v>0.93059999999999998</v>
          </cell>
          <cell r="G158">
            <v>0.93059999999999998</v>
          </cell>
          <cell r="J158">
            <v>40878</v>
          </cell>
        </row>
        <row r="159">
          <cell r="B159">
            <v>0.93059999999999998</v>
          </cell>
          <cell r="C159">
            <v>0.93059999999999998</v>
          </cell>
          <cell r="D159">
            <v>0.93059999999999998</v>
          </cell>
          <cell r="E159">
            <v>0.67659999999999998</v>
          </cell>
          <cell r="F159">
            <v>0.93059999999999998</v>
          </cell>
          <cell r="G159">
            <v>0.93059999999999998</v>
          </cell>
          <cell r="J159">
            <v>40909</v>
          </cell>
        </row>
        <row r="160">
          <cell r="B160">
            <v>0.93059999999999998</v>
          </cell>
          <cell r="C160">
            <v>0.93059999999999998</v>
          </cell>
          <cell r="D160">
            <v>0.93059999999999998</v>
          </cell>
          <cell r="E160">
            <v>0.67659999999999998</v>
          </cell>
          <cell r="F160">
            <v>0.93059999999999998</v>
          </cell>
          <cell r="G160">
            <v>0.93059999999999998</v>
          </cell>
          <cell r="J160">
            <v>40940</v>
          </cell>
        </row>
        <row r="161">
          <cell r="B161">
            <v>0.93059999999999998</v>
          </cell>
          <cell r="C161">
            <v>0.93059999999999998</v>
          </cell>
          <cell r="D161">
            <v>0.93059999999999998</v>
          </cell>
          <cell r="E161">
            <v>0.67659999999999998</v>
          </cell>
          <cell r="F161">
            <v>0.93059999999999998</v>
          </cell>
          <cell r="G161">
            <v>0.93059999999999998</v>
          </cell>
          <cell r="J161">
            <v>40969</v>
          </cell>
        </row>
        <row r="162">
          <cell r="B162">
            <v>0.93059999999999998</v>
          </cell>
          <cell r="C162">
            <v>0.93059999999999998</v>
          </cell>
          <cell r="D162">
            <v>0.93059999999999998</v>
          </cell>
          <cell r="E162">
            <v>0.67659999999999998</v>
          </cell>
          <cell r="F162">
            <v>0.93059999999999998</v>
          </cell>
          <cell r="G162">
            <v>0.93059999999999998</v>
          </cell>
          <cell r="J162">
            <v>41000</v>
          </cell>
        </row>
        <row r="163">
          <cell r="B163">
            <v>0.93059999999999998</v>
          </cell>
          <cell r="C163">
            <v>0.93059999999999998</v>
          </cell>
          <cell r="D163">
            <v>0.93059999999999998</v>
          </cell>
          <cell r="E163">
            <v>0.67659999999999998</v>
          </cell>
          <cell r="F163">
            <v>0.93059999999999998</v>
          </cell>
          <cell r="G163">
            <v>0.93059999999999998</v>
          </cell>
          <cell r="J163">
            <v>41030</v>
          </cell>
        </row>
        <row r="164">
          <cell r="B164">
            <v>0.93059999999999998</v>
          </cell>
          <cell r="C164">
            <v>0.93059999999999998</v>
          </cell>
          <cell r="D164">
            <v>0.93059999999999998</v>
          </cell>
          <cell r="E164">
            <v>0.67659999999999998</v>
          </cell>
          <cell r="F164">
            <v>0.93059999999999998</v>
          </cell>
          <cell r="G164">
            <v>0.93059999999999998</v>
          </cell>
          <cell r="J164">
            <v>41061</v>
          </cell>
        </row>
        <row r="165">
          <cell r="B165">
            <v>0.93059999999999998</v>
          </cell>
          <cell r="C165">
            <v>0.93059999999999998</v>
          </cell>
          <cell r="D165">
            <v>0.93059999999999998</v>
          </cell>
          <cell r="E165">
            <v>0.67659999999999998</v>
          </cell>
          <cell r="F165">
            <v>0.93059999999999998</v>
          </cell>
          <cell r="G165">
            <v>0.93059999999999998</v>
          </cell>
          <cell r="J165">
            <v>41091</v>
          </cell>
        </row>
        <row r="166">
          <cell r="B166">
            <v>0.93059999999999998</v>
          </cell>
          <cell r="C166">
            <v>0.93059999999999998</v>
          </cell>
          <cell r="D166">
            <v>0.93059999999999998</v>
          </cell>
          <cell r="E166">
            <v>0.67659999999999998</v>
          </cell>
          <cell r="F166">
            <v>0.93059999999999998</v>
          </cell>
          <cell r="G166">
            <v>0.93059999999999998</v>
          </cell>
          <cell r="J166">
            <v>41122</v>
          </cell>
        </row>
        <row r="167">
          <cell r="B167">
            <v>0.93059999999999998</v>
          </cell>
          <cell r="C167">
            <v>0.93059999999999998</v>
          </cell>
          <cell r="D167">
            <v>0.93059999999999998</v>
          </cell>
          <cell r="E167">
            <v>0.67659999999999998</v>
          </cell>
          <cell r="F167">
            <v>0.93059999999999998</v>
          </cell>
          <cell r="G167">
            <v>0.93059999999999998</v>
          </cell>
          <cell r="J167">
            <v>41153</v>
          </cell>
        </row>
        <row r="168">
          <cell r="B168">
            <v>0.93059999999999998</v>
          </cell>
          <cell r="C168">
            <v>0.93059999999999998</v>
          </cell>
          <cell r="D168">
            <v>0.93059999999999998</v>
          </cell>
          <cell r="E168">
            <v>0.67659999999999998</v>
          </cell>
          <cell r="F168">
            <v>0.93059999999999998</v>
          </cell>
          <cell r="G168">
            <v>0.93059999999999998</v>
          </cell>
          <cell r="J168">
            <v>41183</v>
          </cell>
        </row>
        <row r="169">
          <cell r="B169">
            <v>0.93059999999999998</v>
          </cell>
          <cell r="C169">
            <v>0.93059999999999998</v>
          </cell>
          <cell r="D169">
            <v>0.93059999999999998</v>
          </cell>
          <cell r="E169">
            <v>0.67659999999999998</v>
          </cell>
          <cell r="F169">
            <v>0.93059999999999998</v>
          </cell>
          <cell r="G169">
            <v>0.93059999999999998</v>
          </cell>
          <cell r="J169">
            <v>41214</v>
          </cell>
        </row>
        <row r="170">
          <cell r="B170">
            <v>0.93059999999999998</v>
          </cell>
          <cell r="C170">
            <v>0.93059999999999998</v>
          </cell>
          <cell r="D170">
            <v>0.93059999999999998</v>
          </cell>
          <cell r="E170">
            <v>0.67659999999999998</v>
          </cell>
          <cell r="F170">
            <v>0.93059999999999998</v>
          </cell>
          <cell r="G170">
            <v>0.93059999999999998</v>
          </cell>
          <cell r="J170">
            <v>41244</v>
          </cell>
        </row>
        <row r="171">
          <cell r="B171">
            <v>0.93059999999999998</v>
          </cell>
          <cell r="C171">
            <v>0.93059999999999998</v>
          </cell>
          <cell r="D171">
            <v>0.93059999999999998</v>
          </cell>
          <cell r="E171">
            <v>0.67659999999999998</v>
          </cell>
          <cell r="F171">
            <v>0.93059999999999998</v>
          </cell>
          <cell r="G171">
            <v>0.93059999999999998</v>
          </cell>
          <cell r="J171">
            <v>41275</v>
          </cell>
        </row>
        <row r="172">
          <cell r="B172">
            <v>0.93059999999999998</v>
          </cell>
          <cell r="C172">
            <v>0.93059999999999998</v>
          </cell>
          <cell r="D172">
            <v>0.93059999999999998</v>
          </cell>
          <cell r="E172">
            <v>0.67659999999999998</v>
          </cell>
          <cell r="F172">
            <v>0.93059999999999998</v>
          </cell>
          <cell r="G172">
            <v>0.93059999999999998</v>
          </cell>
          <cell r="J172">
            <v>41306</v>
          </cell>
        </row>
        <row r="173">
          <cell r="B173">
            <v>0.93059999999999998</v>
          </cell>
          <cell r="C173">
            <v>0.93059999999999998</v>
          </cell>
          <cell r="D173">
            <v>0.93059999999999998</v>
          </cell>
          <cell r="E173">
            <v>0.67659999999999998</v>
          </cell>
          <cell r="F173">
            <v>0.93059999999999998</v>
          </cell>
          <cell r="G173">
            <v>0.93059999999999998</v>
          </cell>
          <cell r="J173">
            <v>41334</v>
          </cell>
        </row>
        <row r="174">
          <cell r="B174">
            <v>0.93059999999999998</v>
          </cell>
          <cell r="C174">
            <v>0.93059999999999998</v>
          </cell>
          <cell r="D174">
            <v>0.93059999999999998</v>
          </cell>
          <cell r="E174">
            <v>0.67659999999999998</v>
          </cell>
          <cell r="F174">
            <v>0.93059999999999998</v>
          </cell>
          <cell r="G174">
            <v>0.93059999999999998</v>
          </cell>
          <cell r="J174">
            <v>41365</v>
          </cell>
        </row>
        <row r="175">
          <cell r="B175">
            <v>0.93059999999999998</v>
          </cell>
          <cell r="C175">
            <v>0.93059999999999998</v>
          </cell>
          <cell r="D175">
            <v>0.93059999999999998</v>
          </cell>
          <cell r="E175">
            <v>0.67659999999999998</v>
          </cell>
          <cell r="F175">
            <v>0.93059999999999998</v>
          </cell>
          <cell r="G175">
            <v>0.93059999999999998</v>
          </cell>
          <cell r="J175">
            <v>41395</v>
          </cell>
        </row>
        <row r="176">
          <cell r="B176">
            <v>0.93059999999999998</v>
          </cell>
          <cell r="C176">
            <v>0.93059999999999998</v>
          </cell>
          <cell r="D176">
            <v>0.93059999999999998</v>
          </cell>
          <cell r="E176">
            <v>0.67659999999999998</v>
          </cell>
          <cell r="F176">
            <v>0.93059999999999998</v>
          </cell>
          <cell r="G176">
            <v>0.93059999999999998</v>
          </cell>
          <cell r="J176">
            <v>41426</v>
          </cell>
        </row>
        <row r="177">
          <cell r="B177">
            <v>0.93059999999999998</v>
          </cell>
          <cell r="C177">
            <v>0.93059999999999998</v>
          </cell>
          <cell r="D177">
            <v>0.93059999999999998</v>
          </cell>
          <cell r="E177">
            <v>0.67659999999999998</v>
          </cell>
          <cell r="F177">
            <v>0.93059999999999998</v>
          </cell>
          <cell r="G177">
            <v>0.93059999999999998</v>
          </cell>
          <cell r="J177">
            <v>41456</v>
          </cell>
        </row>
        <row r="178">
          <cell r="B178">
            <v>0.93059999999999998</v>
          </cell>
          <cell r="C178">
            <v>0.93059999999999998</v>
          </cell>
          <cell r="D178">
            <v>0.93059999999999998</v>
          </cell>
          <cell r="E178">
            <v>0.67659999999999998</v>
          </cell>
          <cell r="F178">
            <v>0.93059999999999998</v>
          </cell>
          <cell r="G178">
            <v>0.93059999999999998</v>
          </cell>
          <cell r="J178">
            <v>41487</v>
          </cell>
        </row>
        <row r="179">
          <cell r="B179">
            <v>0.93059999999999998</v>
          </cell>
          <cell r="C179">
            <v>0.93059999999999998</v>
          </cell>
          <cell r="D179">
            <v>0.93059999999999998</v>
          </cell>
          <cell r="E179">
            <v>0.67659999999999998</v>
          </cell>
          <cell r="F179">
            <v>0.93059999999999998</v>
          </cell>
          <cell r="G179">
            <v>0.93059999999999998</v>
          </cell>
          <cell r="J179">
            <v>41518</v>
          </cell>
        </row>
        <row r="180">
          <cell r="B180">
            <v>0.93059999999999998</v>
          </cell>
          <cell r="C180">
            <v>0.93059999999999998</v>
          </cell>
          <cell r="D180">
            <v>0.93059999999999998</v>
          </cell>
          <cell r="E180">
            <v>0.67659999999999998</v>
          </cell>
          <cell r="F180">
            <v>0.93059999999999998</v>
          </cell>
          <cell r="G180">
            <v>0.93059999999999998</v>
          </cell>
          <cell r="J180">
            <v>41548</v>
          </cell>
        </row>
        <row r="181">
          <cell r="B181">
            <v>0.93059999999999998</v>
          </cell>
          <cell r="C181">
            <v>0.93059999999999998</v>
          </cell>
          <cell r="D181">
            <v>0.93059999999999998</v>
          </cell>
          <cell r="E181">
            <v>0.67659999999999998</v>
          </cell>
          <cell r="F181">
            <v>0.93059999999999998</v>
          </cell>
          <cell r="G181">
            <v>0.93059999999999998</v>
          </cell>
          <cell r="J181">
            <v>41579</v>
          </cell>
        </row>
        <row r="182">
          <cell r="B182">
            <v>0.93059999999999998</v>
          </cell>
          <cell r="C182">
            <v>0.93059999999999998</v>
          </cell>
          <cell r="D182">
            <v>0.93059999999999998</v>
          </cell>
          <cell r="E182">
            <v>0.67659999999999998</v>
          </cell>
          <cell r="F182">
            <v>0.93059999999999998</v>
          </cell>
          <cell r="G182">
            <v>0.93059999999999998</v>
          </cell>
          <cell r="J182">
            <v>41609</v>
          </cell>
        </row>
        <row r="183">
          <cell r="B183">
            <v>0.93059999999999998</v>
          </cell>
          <cell r="C183">
            <v>0.93059999999999998</v>
          </cell>
          <cell r="D183">
            <v>0.93059999999999998</v>
          </cell>
          <cell r="E183">
            <v>0.67659999999999998</v>
          </cell>
          <cell r="F183">
            <v>0.93059999999999998</v>
          </cell>
          <cell r="G183">
            <v>0.93059999999999998</v>
          </cell>
          <cell r="J183">
            <v>41640</v>
          </cell>
        </row>
        <row r="184">
          <cell r="B184">
            <v>0.93059999999999998</v>
          </cell>
          <cell r="C184">
            <v>0.93059999999999998</v>
          </cell>
          <cell r="D184">
            <v>0.93059999999999998</v>
          </cell>
          <cell r="E184">
            <v>0.67659999999999998</v>
          </cell>
          <cell r="F184">
            <v>0.93059999999999998</v>
          </cell>
          <cell r="G184">
            <v>0.93059999999999998</v>
          </cell>
          <cell r="J184">
            <v>41671</v>
          </cell>
        </row>
        <row r="185">
          <cell r="B185">
            <v>0.93059999999999998</v>
          </cell>
          <cell r="C185">
            <v>0.93059999999999998</v>
          </cell>
          <cell r="D185">
            <v>0.93059999999999998</v>
          </cell>
          <cell r="E185">
            <v>0.67659999999999998</v>
          </cell>
          <cell r="F185">
            <v>0.93059999999999998</v>
          </cell>
          <cell r="G185">
            <v>0.93059999999999998</v>
          </cell>
          <cell r="J185">
            <v>41699</v>
          </cell>
        </row>
        <row r="186">
          <cell r="B186">
            <v>0.93059999999999998</v>
          </cell>
          <cell r="C186">
            <v>0.93059999999999998</v>
          </cell>
          <cell r="D186">
            <v>0.93059999999999998</v>
          </cell>
          <cell r="E186">
            <v>0.67659999999999998</v>
          </cell>
          <cell r="F186">
            <v>0.93059999999999998</v>
          </cell>
          <cell r="G186">
            <v>0.93059999999999998</v>
          </cell>
          <cell r="J186">
            <v>41730</v>
          </cell>
        </row>
        <row r="187">
          <cell r="B187">
            <v>0.93059999999999998</v>
          </cell>
          <cell r="C187">
            <v>0.93059999999999998</v>
          </cell>
          <cell r="D187">
            <v>0.93059999999999998</v>
          </cell>
          <cell r="E187">
            <v>0.67659999999999998</v>
          </cell>
          <cell r="F187">
            <v>0.93059999999999998</v>
          </cell>
          <cell r="G187">
            <v>0.93059999999999998</v>
          </cell>
          <cell r="J187">
            <v>41760</v>
          </cell>
        </row>
        <row r="188">
          <cell r="B188">
            <v>0.93059999999999998</v>
          </cell>
          <cell r="C188">
            <v>0.93059999999999998</v>
          </cell>
          <cell r="D188">
            <v>0.93059999999999998</v>
          </cell>
          <cell r="E188">
            <v>0.67659999999999998</v>
          </cell>
          <cell r="F188">
            <v>0.93059999999999998</v>
          </cell>
          <cell r="G188">
            <v>0.93059999999999998</v>
          </cell>
          <cell r="J188">
            <v>41791</v>
          </cell>
        </row>
        <row r="189">
          <cell r="B189">
            <v>0.93059999999999998</v>
          </cell>
          <cell r="C189">
            <v>0.93059999999999998</v>
          </cell>
          <cell r="D189">
            <v>0.93059999999999998</v>
          </cell>
          <cell r="E189">
            <v>0.67659999999999998</v>
          </cell>
          <cell r="F189">
            <v>0.93059999999999998</v>
          </cell>
          <cell r="G189">
            <v>0.93059999999999998</v>
          </cell>
          <cell r="J189">
            <v>41821</v>
          </cell>
        </row>
        <row r="190">
          <cell r="B190">
            <v>0.93059999999999998</v>
          </cell>
          <cell r="C190">
            <v>0.93059999999999998</v>
          </cell>
          <cell r="D190">
            <v>0.93059999999999998</v>
          </cell>
          <cell r="E190">
            <v>0.67659999999999998</v>
          </cell>
          <cell r="F190">
            <v>0.93059999999999998</v>
          </cell>
          <cell r="G190">
            <v>0.93059999999999998</v>
          </cell>
          <cell r="J190">
            <v>41852</v>
          </cell>
        </row>
        <row r="191">
          <cell r="B191">
            <v>0.93059999999999998</v>
          </cell>
          <cell r="C191">
            <v>0.93059999999999998</v>
          </cell>
          <cell r="D191">
            <v>0.93059999999999998</v>
          </cell>
          <cell r="E191">
            <v>0.67659999999999998</v>
          </cell>
          <cell r="F191">
            <v>0.93059999999999998</v>
          </cell>
          <cell r="G191">
            <v>0.93059999999999998</v>
          </cell>
          <cell r="J191">
            <v>41883</v>
          </cell>
        </row>
        <row r="192">
          <cell r="B192">
            <v>0.93059999999999998</v>
          </cell>
          <cell r="C192">
            <v>0.93059999999999998</v>
          </cell>
          <cell r="D192">
            <v>0.93059999999999998</v>
          </cell>
          <cell r="E192">
            <v>0.67659999999999998</v>
          </cell>
          <cell r="F192">
            <v>0.93059999999999998</v>
          </cell>
          <cell r="G192">
            <v>0.93059999999999998</v>
          </cell>
          <cell r="J192">
            <v>41913</v>
          </cell>
        </row>
        <row r="193">
          <cell r="B193">
            <v>0.93059999999999998</v>
          </cell>
          <cell r="C193">
            <v>0.93059999999999998</v>
          </cell>
          <cell r="D193">
            <v>0.93059999999999998</v>
          </cell>
          <cell r="E193">
            <v>0.67659999999999998</v>
          </cell>
          <cell r="F193">
            <v>0.93059999999999998</v>
          </cell>
          <cell r="G193">
            <v>0.93059999999999998</v>
          </cell>
          <cell r="J193">
            <v>41944</v>
          </cell>
        </row>
        <row r="194">
          <cell r="B194">
            <v>0.93059999999999998</v>
          </cell>
          <cell r="C194">
            <v>0.93059999999999998</v>
          </cell>
          <cell r="D194">
            <v>0.93059999999999998</v>
          </cell>
          <cell r="E194">
            <v>0.67659999999999998</v>
          </cell>
          <cell r="F194">
            <v>0.93059999999999998</v>
          </cell>
          <cell r="G194">
            <v>0.93059999999999998</v>
          </cell>
          <cell r="J194">
            <v>41974</v>
          </cell>
        </row>
        <row r="195">
          <cell r="B195">
            <v>0.93059999999999998</v>
          </cell>
          <cell r="C195">
            <v>0.93059999999999998</v>
          </cell>
          <cell r="D195">
            <v>0.93059999999999998</v>
          </cell>
          <cell r="E195">
            <v>0.67659999999999998</v>
          </cell>
          <cell r="F195">
            <v>0.93059999999999998</v>
          </cell>
          <cell r="G195">
            <v>0.93059999999999998</v>
          </cell>
          <cell r="J195">
            <v>42005</v>
          </cell>
        </row>
        <row r="196">
          <cell r="B196">
            <v>0.93059999999999998</v>
          </cell>
          <cell r="C196">
            <v>0.93059999999999998</v>
          </cell>
          <cell r="D196">
            <v>0.93059999999999998</v>
          </cell>
          <cell r="E196">
            <v>0.67659999999999998</v>
          </cell>
          <cell r="F196">
            <v>0.93059999999999998</v>
          </cell>
          <cell r="G196">
            <v>0.93059999999999998</v>
          </cell>
          <cell r="J196">
            <v>42036</v>
          </cell>
        </row>
        <row r="197">
          <cell r="B197">
            <v>0.93059999999999998</v>
          </cell>
          <cell r="C197">
            <v>0.93059999999999998</v>
          </cell>
          <cell r="D197">
            <v>0.93059999999999998</v>
          </cell>
          <cell r="E197">
            <v>0.67659999999999998</v>
          </cell>
          <cell r="F197">
            <v>0.93059999999999998</v>
          </cell>
          <cell r="G197">
            <v>0.93059999999999998</v>
          </cell>
          <cell r="J197">
            <v>42064</v>
          </cell>
        </row>
        <row r="198">
          <cell r="B198">
            <v>0.93059999999999998</v>
          </cell>
          <cell r="C198">
            <v>0.93059999999999998</v>
          </cell>
          <cell r="D198">
            <v>0.93059999999999998</v>
          </cell>
          <cell r="E198">
            <v>0.67659999999999998</v>
          </cell>
          <cell r="F198">
            <v>0.93059999999999998</v>
          </cell>
          <cell r="G198">
            <v>0.93059999999999998</v>
          </cell>
          <cell r="J198">
            <v>42095</v>
          </cell>
        </row>
        <row r="199">
          <cell r="B199">
            <v>0.93059999999999998</v>
          </cell>
          <cell r="C199">
            <v>0.93059999999999998</v>
          </cell>
          <cell r="D199">
            <v>0.93059999999999998</v>
          </cell>
          <cell r="E199">
            <v>0.67659999999999998</v>
          </cell>
          <cell r="F199">
            <v>0.93059999999999998</v>
          </cell>
          <cell r="G199">
            <v>0.93059999999999998</v>
          </cell>
          <cell r="J199">
            <v>42125</v>
          </cell>
        </row>
        <row r="200">
          <cell r="B200">
            <v>0.93059999999999998</v>
          </cell>
          <cell r="C200">
            <v>0.93059999999999998</v>
          </cell>
          <cell r="D200">
            <v>0.93059999999999998</v>
          </cell>
          <cell r="E200">
            <v>0.67659999999999998</v>
          </cell>
          <cell r="F200">
            <v>0.93059999999999998</v>
          </cell>
          <cell r="G200">
            <v>0.93059999999999998</v>
          </cell>
          <cell r="J200">
            <v>42156</v>
          </cell>
        </row>
        <row r="201">
          <cell r="B201">
            <v>0.93059999999999998</v>
          </cell>
          <cell r="C201">
            <v>0.93059999999999998</v>
          </cell>
          <cell r="D201">
            <v>0.93059999999999998</v>
          </cell>
          <cell r="E201">
            <v>0.67659999999999998</v>
          </cell>
          <cell r="F201">
            <v>0.93059999999999998</v>
          </cell>
          <cell r="G201">
            <v>0.93059999999999998</v>
          </cell>
          <cell r="J201">
            <v>42186</v>
          </cell>
        </row>
        <row r="202">
          <cell r="B202">
            <v>0.93059999999999998</v>
          </cell>
          <cell r="C202">
            <v>0.93059999999999998</v>
          </cell>
          <cell r="D202">
            <v>0.93059999999999998</v>
          </cell>
          <cell r="E202">
            <v>0.67659999999999998</v>
          </cell>
          <cell r="F202">
            <v>0.93059999999999998</v>
          </cell>
          <cell r="G202">
            <v>0.93059999999999998</v>
          </cell>
          <cell r="J202">
            <v>42217</v>
          </cell>
        </row>
        <row r="203">
          <cell r="B203">
            <v>0.93059999999999998</v>
          </cell>
          <cell r="C203">
            <v>0.93059999999999998</v>
          </cell>
          <cell r="D203">
            <v>0.93059999999999998</v>
          </cell>
          <cell r="E203">
            <v>0.67659999999999998</v>
          </cell>
          <cell r="F203">
            <v>0.93059999999999998</v>
          </cell>
          <cell r="G203">
            <v>0.93059999999999998</v>
          </cell>
          <cell r="J203">
            <v>42248</v>
          </cell>
        </row>
        <row r="204">
          <cell r="B204">
            <v>0.93059999999999998</v>
          </cell>
          <cell r="C204">
            <v>0.93059999999999998</v>
          </cell>
          <cell r="D204">
            <v>0.93059999999999998</v>
          </cell>
          <cell r="E204">
            <v>0.67659999999999998</v>
          </cell>
          <cell r="F204">
            <v>0.93059999999999998</v>
          </cell>
          <cell r="G204">
            <v>0.93059999999999998</v>
          </cell>
          <cell r="J204">
            <v>42278</v>
          </cell>
        </row>
        <row r="205">
          <cell r="B205">
            <v>0.93059999999999998</v>
          </cell>
          <cell r="C205">
            <v>0.93059999999999998</v>
          </cell>
          <cell r="D205">
            <v>0.93059999999999998</v>
          </cell>
          <cell r="E205">
            <v>0.67659999999999998</v>
          </cell>
          <cell r="F205">
            <v>0.93059999999999998</v>
          </cell>
          <cell r="G205">
            <v>0.93059999999999998</v>
          </cell>
          <cell r="J205">
            <v>42309</v>
          </cell>
        </row>
        <row r="206">
          <cell r="B206">
            <v>0.93059999999999998</v>
          </cell>
          <cell r="C206">
            <v>0.93059999999999998</v>
          </cell>
          <cell r="D206">
            <v>0.93059999999999998</v>
          </cell>
          <cell r="E206">
            <v>0.67659999999999998</v>
          </cell>
          <cell r="F206">
            <v>0.93059999999999998</v>
          </cell>
          <cell r="G206">
            <v>0.93059999999999998</v>
          </cell>
          <cell r="J206">
            <v>42339</v>
          </cell>
        </row>
        <row r="207">
          <cell r="B207">
            <v>0.93059999999999998</v>
          </cell>
          <cell r="C207">
            <v>0.93059999999999998</v>
          </cell>
          <cell r="D207">
            <v>0.93059999999999998</v>
          </cell>
          <cell r="E207">
            <v>0.67659999999999998</v>
          </cell>
          <cell r="F207">
            <v>0.93059999999999998</v>
          </cell>
          <cell r="G207">
            <v>0.93059999999999998</v>
          </cell>
          <cell r="J207">
            <v>42370</v>
          </cell>
        </row>
        <row r="208">
          <cell r="B208">
            <v>0.93059999999999998</v>
          </cell>
          <cell r="C208">
            <v>0.93059999999999998</v>
          </cell>
          <cell r="D208">
            <v>0.93059999999999998</v>
          </cell>
          <cell r="E208">
            <v>0.67659999999999998</v>
          </cell>
          <cell r="F208">
            <v>0.93059999999999998</v>
          </cell>
          <cell r="G208">
            <v>0.93059999999999998</v>
          </cell>
          <cell r="J208">
            <v>42401</v>
          </cell>
        </row>
        <row r="209">
          <cell r="B209">
            <v>0.93059999999999998</v>
          </cell>
          <cell r="C209">
            <v>0.93059999999999998</v>
          </cell>
          <cell r="D209">
            <v>0.93059999999999998</v>
          </cell>
          <cell r="E209">
            <v>0.67659999999999998</v>
          </cell>
          <cell r="F209">
            <v>0.93059999999999998</v>
          </cell>
          <cell r="G209">
            <v>0.93059999999999998</v>
          </cell>
          <cell r="J209">
            <v>42430</v>
          </cell>
        </row>
        <row r="210">
          <cell r="B210">
            <v>0.93059999999999998</v>
          </cell>
          <cell r="C210">
            <v>0.93059999999999998</v>
          </cell>
          <cell r="D210">
            <v>0.93059999999999998</v>
          </cell>
          <cell r="E210">
            <v>0.67659999999999998</v>
          </cell>
          <cell r="F210">
            <v>0.93059999999999998</v>
          </cell>
          <cell r="G210">
            <v>0.93059999999999998</v>
          </cell>
          <cell r="J210">
            <v>42461</v>
          </cell>
        </row>
        <row r="211">
          <cell r="B211">
            <v>0.93059999999999998</v>
          </cell>
          <cell r="C211">
            <v>0.93059999999999998</v>
          </cell>
          <cell r="D211">
            <v>0.93059999999999998</v>
          </cell>
          <cell r="E211">
            <v>0.67659999999999998</v>
          </cell>
          <cell r="F211">
            <v>0.93059999999999998</v>
          </cell>
          <cell r="G211">
            <v>0.93059999999999998</v>
          </cell>
          <cell r="J211">
            <v>42491</v>
          </cell>
        </row>
        <row r="212">
          <cell r="B212">
            <v>0.93059999999999998</v>
          </cell>
          <cell r="C212">
            <v>0.93059999999999998</v>
          </cell>
          <cell r="D212">
            <v>0.93059999999999998</v>
          </cell>
          <cell r="E212">
            <v>0.67659999999999998</v>
          </cell>
          <cell r="F212">
            <v>0.93059999999999998</v>
          </cell>
          <cell r="G212">
            <v>0.93059999999999998</v>
          </cell>
          <cell r="J212">
            <v>42522</v>
          </cell>
        </row>
        <row r="213">
          <cell r="B213">
            <v>0.93059999999999998</v>
          </cell>
          <cell r="C213">
            <v>0.93059999999999998</v>
          </cell>
          <cell r="D213">
            <v>0.93059999999999998</v>
          </cell>
          <cell r="E213">
            <v>0.67659999999999998</v>
          </cell>
          <cell r="F213">
            <v>0.93059999999999998</v>
          </cell>
          <cell r="G213">
            <v>0.93059999999999998</v>
          </cell>
          <cell r="J213">
            <v>42552</v>
          </cell>
        </row>
        <row r="214">
          <cell r="B214">
            <v>0.93059999999999998</v>
          </cell>
          <cell r="C214">
            <v>0.93059999999999998</v>
          </cell>
          <cell r="D214">
            <v>0.93059999999999998</v>
          </cell>
          <cell r="E214">
            <v>0.67659999999999998</v>
          </cell>
          <cell r="F214">
            <v>0.93059999999999998</v>
          </cell>
          <cell r="G214">
            <v>0.93059999999999998</v>
          </cell>
          <cell r="J214">
            <v>42583</v>
          </cell>
        </row>
        <row r="215">
          <cell r="B215">
            <v>0.93059999999999998</v>
          </cell>
          <cell r="C215">
            <v>0.93059999999999998</v>
          </cell>
          <cell r="D215">
            <v>0.93059999999999998</v>
          </cell>
          <cell r="E215">
            <v>0.67659999999999998</v>
          </cell>
          <cell r="F215">
            <v>0.93059999999999998</v>
          </cell>
          <cell r="G215">
            <v>0.93059999999999998</v>
          </cell>
          <cell r="J215">
            <v>42614</v>
          </cell>
        </row>
        <row r="216">
          <cell r="B216">
            <v>0.93059999999999998</v>
          </cell>
          <cell r="C216">
            <v>0.93059999999999998</v>
          </cell>
          <cell r="D216">
            <v>0.93059999999999998</v>
          </cell>
          <cell r="E216">
            <v>0.67659999999999998</v>
          </cell>
          <cell r="F216">
            <v>0.93059999999999998</v>
          </cell>
          <cell r="G216">
            <v>0.93059999999999998</v>
          </cell>
          <cell r="J216">
            <v>42644</v>
          </cell>
        </row>
        <row r="217">
          <cell r="B217">
            <v>0.93059999999999998</v>
          </cell>
          <cell r="C217">
            <v>0.93059999999999998</v>
          </cell>
          <cell r="D217">
            <v>0.93059999999999998</v>
          </cell>
          <cell r="E217">
            <v>0.67659999999999998</v>
          </cell>
          <cell r="F217">
            <v>0.93059999999999998</v>
          </cell>
          <cell r="G217">
            <v>0.93059999999999998</v>
          </cell>
          <cell r="J217">
            <v>42675</v>
          </cell>
        </row>
        <row r="218">
          <cell r="B218">
            <v>0.93059999999999998</v>
          </cell>
          <cell r="C218">
            <v>0.93059999999999998</v>
          </cell>
          <cell r="D218">
            <v>0.93059999999999998</v>
          </cell>
          <cell r="E218">
            <v>0.67659999999999998</v>
          </cell>
          <cell r="F218">
            <v>0.93059999999999998</v>
          </cell>
          <cell r="G218">
            <v>0.93059999999999998</v>
          </cell>
          <cell r="J218">
            <v>42705</v>
          </cell>
        </row>
        <row r="219">
          <cell r="B219">
            <v>0.93059999999999998</v>
          </cell>
          <cell r="C219">
            <v>0.93059999999999998</v>
          </cell>
          <cell r="D219">
            <v>0.93059999999999998</v>
          </cell>
          <cell r="E219">
            <v>0.67659999999999998</v>
          </cell>
          <cell r="F219">
            <v>0.93059999999999998</v>
          </cell>
          <cell r="G219">
            <v>0.93059999999999998</v>
          </cell>
          <cell r="J219">
            <v>42736</v>
          </cell>
        </row>
        <row r="220">
          <cell r="B220">
            <v>0.93059999999999998</v>
          </cell>
          <cell r="C220">
            <v>0.93059999999999998</v>
          </cell>
          <cell r="D220">
            <v>0.93059999999999998</v>
          </cell>
          <cell r="E220">
            <v>0.67659999999999998</v>
          </cell>
          <cell r="F220">
            <v>0.93059999999999998</v>
          </cell>
          <cell r="G220">
            <v>0.93059999999999998</v>
          </cell>
          <cell r="J220">
            <v>42767</v>
          </cell>
        </row>
        <row r="221">
          <cell r="B221">
            <v>0.93059999999999998</v>
          </cell>
          <cell r="C221">
            <v>0.93059999999999998</v>
          </cell>
          <cell r="D221">
            <v>0.93059999999999998</v>
          </cell>
          <cell r="E221">
            <v>0.67659999999999998</v>
          </cell>
          <cell r="F221">
            <v>0.93059999999999998</v>
          </cell>
          <cell r="G221">
            <v>0.93059999999999998</v>
          </cell>
          <cell r="J221">
            <v>42795</v>
          </cell>
        </row>
        <row r="222">
          <cell r="B222">
            <v>0.93059999999999998</v>
          </cell>
          <cell r="C222">
            <v>0.93059999999999998</v>
          </cell>
          <cell r="D222">
            <v>0.93059999999999998</v>
          </cell>
          <cell r="E222">
            <v>0.67659999999999998</v>
          </cell>
          <cell r="F222">
            <v>0.93059999999999998</v>
          </cell>
          <cell r="G222">
            <v>0.93059999999999998</v>
          </cell>
          <cell r="J222">
            <v>42826</v>
          </cell>
        </row>
        <row r="223">
          <cell r="B223">
            <v>0.93059999999999998</v>
          </cell>
          <cell r="C223">
            <v>0.93059999999999998</v>
          </cell>
          <cell r="D223">
            <v>0.93059999999999998</v>
          </cell>
          <cell r="E223">
            <v>0.67659999999999998</v>
          </cell>
          <cell r="F223">
            <v>0.93059999999999998</v>
          </cell>
          <cell r="G223">
            <v>0.93059999999999998</v>
          </cell>
          <cell r="J223">
            <v>42856</v>
          </cell>
        </row>
        <row r="224">
          <cell r="B224">
            <v>0.93059999999999998</v>
          </cell>
          <cell r="C224">
            <v>0.93059999999999998</v>
          </cell>
          <cell r="D224">
            <v>0.93059999999999998</v>
          </cell>
          <cell r="E224">
            <v>0.67659999999999998</v>
          </cell>
          <cell r="F224">
            <v>0.93059999999999998</v>
          </cell>
          <cell r="G224">
            <v>0.93059999999999998</v>
          </cell>
          <cell r="J224">
            <v>42887</v>
          </cell>
        </row>
        <row r="225">
          <cell r="B225">
            <v>0.93059999999999998</v>
          </cell>
          <cell r="C225">
            <v>0.93059999999999998</v>
          </cell>
          <cell r="D225">
            <v>0.93059999999999998</v>
          </cell>
          <cell r="E225">
            <v>0.67659999999999998</v>
          </cell>
          <cell r="F225">
            <v>0.93059999999999998</v>
          </cell>
          <cell r="G225">
            <v>0.93059999999999998</v>
          </cell>
          <cell r="J225">
            <v>42917</v>
          </cell>
        </row>
        <row r="226">
          <cell r="B226">
            <v>0.93059999999999998</v>
          </cell>
          <cell r="C226">
            <v>0.93059999999999998</v>
          </cell>
          <cell r="D226">
            <v>0.93059999999999998</v>
          </cell>
          <cell r="E226">
            <v>0.67659999999999998</v>
          </cell>
          <cell r="F226">
            <v>0.93059999999999998</v>
          </cell>
          <cell r="G226">
            <v>0.93059999999999998</v>
          </cell>
          <cell r="J226">
            <v>42948</v>
          </cell>
        </row>
        <row r="227">
          <cell r="B227">
            <v>0.93059999999999998</v>
          </cell>
          <cell r="C227">
            <v>0.93059999999999998</v>
          </cell>
          <cell r="D227">
            <v>0.93059999999999998</v>
          </cell>
          <cell r="E227">
            <v>0.67659999999999998</v>
          </cell>
          <cell r="F227">
            <v>0.93059999999999998</v>
          </cell>
          <cell r="G227">
            <v>0.93059999999999998</v>
          </cell>
          <cell r="J227">
            <v>42979</v>
          </cell>
        </row>
        <row r="228">
          <cell r="B228">
            <v>0.93059999999999998</v>
          </cell>
          <cell r="C228">
            <v>0.93059999999999998</v>
          </cell>
          <cell r="D228">
            <v>0.93059999999999998</v>
          </cell>
          <cell r="E228">
            <v>0.67659999999999998</v>
          </cell>
          <cell r="F228">
            <v>0.93059999999999998</v>
          </cell>
          <cell r="G228">
            <v>0.93059999999999998</v>
          </cell>
          <cell r="J228">
            <v>43009</v>
          </cell>
        </row>
        <row r="229">
          <cell r="B229">
            <v>0.93059999999999998</v>
          </cell>
          <cell r="C229">
            <v>0.93059999999999998</v>
          </cell>
          <cell r="D229">
            <v>0.93059999999999998</v>
          </cell>
          <cell r="E229">
            <v>0.67659999999999998</v>
          </cell>
          <cell r="F229">
            <v>0.93059999999999998</v>
          </cell>
          <cell r="G229">
            <v>0.93059999999999998</v>
          </cell>
          <cell r="J229">
            <v>43040</v>
          </cell>
        </row>
      </sheetData>
      <sheetData sheetId="6" refreshError="1"/>
      <sheetData sheetId="7" refreshError="1"/>
      <sheetData sheetId="8">
        <row r="10">
          <cell r="H10">
            <v>6</v>
          </cell>
          <cell r="I10">
            <v>7</v>
          </cell>
          <cell r="J10">
            <v>8</v>
          </cell>
          <cell r="K10">
            <v>9</v>
          </cell>
          <cell r="L10">
            <v>10</v>
          </cell>
          <cell r="M10">
            <v>11</v>
          </cell>
          <cell r="N10">
            <v>12</v>
          </cell>
          <cell r="O10">
            <v>13</v>
          </cell>
          <cell r="P10">
            <v>14</v>
          </cell>
          <cell r="Q10">
            <v>15</v>
          </cell>
          <cell r="R10">
            <v>16</v>
          </cell>
          <cell r="S10">
            <v>17</v>
          </cell>
          <cell r="T10">
            <v>18</v>
          </cell>
          <cell r="U10">
            <v>19</v>
          </cell>
          <cell r="V10">
            <v>20</v>
          </cell>
          <cell r="W10">
            <v>21</v>
          </cell>
          <cell r="X10">
            <v>22</v>
          </cell>
          <cell r="Y10">
            <v>23</v>
          </cell>
          <cell r="Z10">
            <v>24</v>
          </cell>
          <cell r="AA10">
            <v>25</v>
          </cell>
          <cell r="AB10">
            <v>26</v>
          </cell>
          <cell r="AC10">
            <v>27</v>
          </cell>
          <cell r="AD10">
            <v>28</v>
          </cell>
          <cell r="AE10">
            <v>29</v>
          </cell>
          <cell r="AF10">
            <v>30</v>
          </cell>
          <cell r="AG10">
            <v>31</v>
          </cell>
        </row>
        <row r="11">
          <cell r="H11">
            <v>36524</v>
          </cell>
          <cell r="I11">
            <v>36524</v>
          </cell>
          <cell r="J11">
            <v>36524</v>
          </cell>
          <cell r="K11">
            <v>36524</v>
          </cell>
          <cell r="L11">
            <v>36524</v>
          </cell>
          <cell r="M11">
            <v>36524</v>
          </cell>
          <cell r="N11">
            <v>36524</v>
          </cell>
          <cell r="O11">
            <v>36524</v>
          </cell>
          <cell r="P11">
            <v>36524</v>
          </cell>
          <cell r="Q11">
            <v>36524</v>
          </cell>
          <cell r="R11">
            <v>36524</v>
          </cell>
          <cell r="S11">
            <v>36524</v>
          </cell>
          <cell r="T11">
            <v>36524</v>
          </cell>
          <cell r="U11">
            <v>36524</v>
          </cell>
          <cell r="V11">
            <v>36524</v>
          </cell>
          <cell r="W11">
            <v>36524</v>
          </cell>
          <cell r="X11">
            <v>36524</v>
          </cell>
          <cell r="Y11">
            <v>36524</v>
          </cell>
          <cell r="Z11">
            <v>36524</v>
          </cell>
          <cell r="AA11">
            <v>36524</v>
          </cell>
          <cell r="AB11">
            <v>36524</v>
          </cell>
          <cell r="AC11">
            <v>36524</v>
          </cell>
          <cell r="AD11">
            <v>36524</v>
          </cell>
          <cell r="AE11">
            <v>36524</v>
          </cell>
          <cell r="AF11">
            <v>36524</v>
          </cell>
          <cell r="AG11">
            <v>36524</v>
          </cell>
        </row>
        <row r="12">
          <cell r="H12">
            <v>36526</v>
          </cell>
          <cell r="I12">
            <v>36526</v>
          </cell>
          <cell r="J12">
            <v>36526</v>
          </cell>
          <cell r="K12">
            <v>36526</v>
          </cell>
          <cell r="L12">
            <v>36526</v>
          </cell>
          <cell r="M12">
            <v>36526</v>
          </cell>
          <cell r="N12">
            <v>36526</v>
          </cell>
          <cell r="O12">
            <v>36526</v>
          </cell>
          <cell r="P12">
            <v>36526</v>
          </cell>
          <cell r="Q12">
            <v>36526</v>
          </cell>
          <cell r="R12">
            <v>36526</v>
          </cell>
          <cell r="S12">
            <v>36526</v>
          </cell>
          <cell r="T12">
            <v>36526</v>
          </cell>
          <cell r="U12">
            <v>36526</v>
          </cell>
          <cell r="V12">
            <v>36526</v>
          </cell>
          <cell r="W12">
            <v>36526</v>
          </cell>
          <cell r="X12">
            <v>36526</v>
          </cell>
          <cell r="Y12">
            <v>36526</v>
          </cell>
          <cell r="Z12">
            <v>36526</v>
          </cell>
          <cell r="AA12">
            <v>36526</v>
          </cell>
          <cell r="AB12">
            <v>36526</v>
          </cell>
          <cell r="AC12">
            <v>36526</v>
          </cell>
          <cell r="AD12">
            <v>36526</v>
          </cell>
          <cell r="AE12">
            <v>36526</v>
          </cell>
          <cell r="AF12">
            <v>36526</v>
          </cell>
          <cell r="AG12">
            <v>36526</v>
          </cell>
        </row>
        <row r="13">
          <cell r="H13" t="str">
            <v>IF-PAN/TX/OK</v>
          </cell>
          <cell r="I13" t="str">
            <v>NGI/CHI. GATE</v>
          </cell>
          <cell r="J13" t="str">
            <v>IF-CGT/APPALAC</v>
          </cell>
          <cell r="K13" t="str">
            <v>IF-TRANSCO/Z1</v>
          </cell>
          <cell r="L13" t="str">
            <v>IF-TRANSCO/Z2</v>
          </cell>
          <cell r="M13" t="str">
            <v>IF-NWPL_ROCKY_M</v>
          </cell>
          <cell r="N13" t="str">
            <v>IF-TRANSCO/Z3</v>
          </cell>
          <cell r="O13" t="str">
            <v>IF-SONAT/LA</v>
          </cell>
          <cell r="P13" t="str">
            <v>IF-COLGULF/LA</v>
          </cell>
          <cell r="Q13" t="str">
            <v>IF-NGPL/LA</v>
          </cell>
          <cell r="R13" t="str">
            <v>IF-FGT/Z3</v>
          </cell>
          <cell r="S13" t="str">
            <v>IF-TENN/TX</v>
          </cell>
          <cell r="T13" t="str">
            <v>IF-ELPO/PERMIAN</v>
          </cell>
          <cell r="U13" t="str">
            <v>IF-TRANSCO/Z6</v>
          </cell>
          <cell r="V13" t="str">
            <v>IF-HEHUB</v>
          </cell>
          <cell r="W13" t="str">
            <v>IF-ELPO/SJ</v>
          </cell>
          <cell r="X13" t="str">
            <v>IF-TGT/ZSL</v>
          </cell>
          <cell r="Y13" t="str">
            <v>NGI-SOCAL</v>
          </cell>
          <cell r="Z13" t="str">
            <v>NGI-SOCAL</v>
          </cell>
          <cell r="AA13" t="str">
            <v>IF-HPL/SHPCHAN</v>
          </cell>
          <cell r="AB13" t="str">
            <v>IF-TRANSCO/Z6</v>
          </cell>
          <cell r="AC13" t="str">
            <v>IF-NWPL_ROCKY_M</v>
          </cell>
          <cell r="AD13" t="str">
            <v>NGI/CHI. GATE</v>
          </cell>
          <cell r="AE13" t="str">
            <v>IF-CGT/APPALAC</v>
          </cell>
          <cell r="AF13" t="str">
            <v>IF-TRANSCO/Z3</v>
          </cell>
          <cell r="AG13" t="str">
            <v>IF-COLGULF/LA</v>
          </cell>
        </row>
        <row r="14">
          <cell r="D14" t="str">
            <v>VO</v>
          </cell>
          <cell r="E14" t="str">
            <v>AA</v>
          </cell>
          <cell r="F14" t="str">
            <v>PR</v>
          </cell>
          <cell r="G14" t="str">
            <v>PR</v>
          </cell>
          <cell r="H14" t="str">
            <v>PR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  <cell r="O14" t="str">
            <v>PR</v>
          </cell>
          <cell r="P14" t="str">
            <v>PR</v>
          </cell>
          <cell r="Q14" t="str">
            <v>PR</v>
          </cell>
          <cell r="R14" t="str">
            <v>PR</v>
          </cell>
          <cell r="S14" t="str">
            <v>PR</v>
          </cell>
          <cell r="T14" t="str">
            <v>PR</v>
          </cell>
          <cell r="U14" t="str">
            <v>PR</v>
          </cell>
          <cell r="V14" t="str">
            <v>PR</v>
          </cell>
          <cell r="W14" t="str">
            <v>PR</v>
          </cell>
          <cell r="X14" t="str">
            <v>PR</v>
          </cell>
          <cell r="Y14" t="str">
            <v>PR</v>
          </cell>
          <cell r="Z14" t="str">
            <v>PR</v>
          </cell>
          <cell r="AA14" t="str">
            <v>VO</v>
          </cell>
          <cell r="AB14" t="str">
            <v>VO</v>
          </cell>
          <cell r="AC14" t="str">
            <v>VO</v>
          </cell>
          <cell r="AD14" t="str">
            <v>VO</v>
          </cell>
          <cell r="AE14" t="str">
            <v>VO</v>
          </cell>
          <cell r="AF14" t="str">
            <v>VO</v>
          </cell>
          <cell r="AG14" t="str">
            <v>VO</v>
          </cell>
          <cell r="AH14" t="str">
            <v>VO</v>
          </cell>
          <cell r="AI14" t="str">
            <v>VO</v>
          </cell>
        </row>
        <row r="15">
          <cell r="D15" t="str">
            <v>P</v>
          </cell>
          <cell r="E15" t="str">
            <v>R</v>
          </cell>
          <cell r="F15" t="str">
            <v>D</v>
          </cell>
          <cell r="G15" t="str">
            <v>D</v>
          </cell>
          <cell r="H15" t="str">
            <v>D</v>
          </cell>
          <cell r="I15" t="str">
            <v>D</v>
          </cell>
          <cell r="J15" t="str">
            <v>D</v>
          </cell>
          <cell r="K15" t="str">
            <v>D</v>
          </cell>
          <cell r="L15" t="str">
            <v>D</v>
          </cell>
          <cell r="M15" t="str">
            <v>D</v>
          </cell>
          <cell r="N15" t="str">
            <v>D</v>
          </cell>
          <cell r="O15" t="str">
            <v>D</v>
          </cell>
          <cell r="P15" t="str">
            <v>D</v>
          </cell>
          <cell r="Q15" t="str">
            <v>D</v>
          </cell>
          <cell r="R15" t="str">
            <v>D</v>
          </cell>
          <cell r="S15" t="str">
            <v>D</v>
          </cell>
          <cell r="T15" t="str">
            <v>D</v>
          </cell>
          <cell r="U15" t="str">
            <v>D</v>
          </cell>
          <cell r="V15" t="str">
            <v>D</v>
          </cell>
          <cell r="W15" t="str">
            <v>D</v>
          </cell>
          <cell r="X15" t="str">
            <v>D</v>
          </cell>
          <cell r="Y15" t="str">
            <v>D</v>
          </cell>
          <cell r="Z15" t="str">
            <v>I</v>
          </cell>
          <cell r="AA15" t="str">
            <v>P</v>
          </cell>
          <cell r="AB15" t="str">
            <v>P</v>
          </cell>
          <cell r="AC15" t="str">
            <v>P</v>
          </cell>
          <cell r="AD15" t="str">
            <v>P</v>
          </cell>
          <cell r="AE15" t="str">
            <v>P</v>
          </cell>
          <cell r="AF15" t="str">
            <v>P</v>
          </cell>
          <cell r="AG15" t="str">
            <v>P</v>
          </cell>
          <cell r="AH15" t="str">
            <v>P</v>
          </cell>
          <cell r="AI15" t="str">
            <v>P</v>
          </cell>
        </row>
        <row r="16">
          <cell r="D16">
            <v>0.4</v>
          </cell>
          <cell r="E16">
            <v>5.6580830843126012E-2</v>
          </cell>
          <cell r="F16">
            <v>-8.5000000000000006E-2</v>
          </cell>
          <cell r="G16">
            <v>-4.0000000000000001E-3</v>
          </cell>
          <cell r="H16">
            <v>-8.5000000000000006E-2</v>
          </cell>
          <cell r="I16">
            <v>0.09</v>
          </cell>
          <cell r="J16">
            <v>0.17600000000000002</v>
          </cell>
          <cell r="K16">
            <v>-6.5000000000000002E-2</v>
          </cell>
          <cell r="L16">
            <v>-2.75E-2</v>
          </cell>
          <cell r="M16">
            <v>-0.16399999999999998</v>
          </cell>
          <cell r="N16">
            <v>0.01</v>
          </cell>
          <cell r="O16">
            <v>-2.5000000000000001E-3</v>
          </cell>
          <cell r="P16">
            <v>-2.5000000000000001E-2</v>
          </cell>
          <cell r="Q16">
            <v>-0.04</v>
          </cell>
          <cell r="R16">
            <v>-3.5000000000000003E-2</v>
          </cell>
          <cell r="S16">
            <v>-8.2500000000000004E-2</v>
          </cell>
          <cell r="T16">
            <v>-0.154</v>
          </cell>
          <cell r="U16">
            <v>1.3559999999999999</v>
          </cell>
          <cell r="V16">
            <v>2.1000000000000001E-2</v>
          </cell>
          <cell r="W16">
            <v>-0.16399999999999998</v>
          </cell>
          <cell r="X16">
            <v>-2.2499999999999999E-2</v>
          </cell>
          <cell r="Y16">
            <v>3.1000000000000003E-2</v>
          </cell>
          <cell r="Z16">
            <v>0.01</v>
          </cell>
          <cell r="AA16">
            <v>0.4</v>
          </cell>
          <cell r="AB16">
            <v>0.35600000000000004</v>
          </cell>
          <cell r="AC16">
            <v>0.44</v>
          </cell>
          <cell r="AD16">
            <v>0.39200000000000002</v>
          </cell>
          <cell r="AE16">
            <v>0.4</v>
          </cell>
          <cell r="AF16">
            <v>0.4</v>
          </cell>
          <cell r="AG16">
            <v>0.4</v>
          </cell>
          <cell r="AH16">
            <v>0.42</v>
          </cell>
          <cell r="AI16">
            <v>0.4</v>
          </cell>
        </row>
        <row r="17">
          <cell r="D17">
            <v>0.63</v>
          </cell>
          <cell r="E17">
            <v>5.9123981601120014E-2</v>
          </cell>
          <cell r="F17">
            <v>-0.10249999999999999</v>
          </cell>
          <cell r="G17">
            <v>-0.01</v>
          </cell>
          <cell r="H17">
            <v>-0.10249999999999999</v>
          </cell>
          <cell r="I17">
            <v>6.7500000000000004E-2</v>
          </cell>
          <cell r="J17">
            <v>0.13750000000000001</v>
          </cell>
          <cell r="K17">
            <v>-7.0000000000000007E-2</v>
          </cell>
          <cell r="L17">
            <v>-2.75E-2</v>
          </cell>
          <cell r="M17">
            <v>-0.125</v>
          </cell>
          <cell r="N17">
            <v>7.4999999999999997E-3</v>
          </cell>
          <cell r="O17">
            <v>-7.4999999999999997E-3</v>
          </cell>
          <cell r="P17">
            <v>-2.75E-2</v>
          </cell>
          <cell r="Q17">
            <v>-0.06</v>
          </cell>
          <cell r="R17">
            <v>-3.5000000000000003E-2</v>
          </cell>
          <cell r="S17">
            <v>-0.09</v>
          </cell>
          <cell r="T17">
            <v>-0.125</v>
          </cell>
          <cell r="U17">
            <v>0.66</v>
          </cell>
          <cell r="V17">
            <v>5.0000000000000001E-3</v>
          </cell>
          <cell r="W17">
            <v>-0.13</v>
          </cell>
          <cell r="X17">
            <v>-2.2499999999999999E-2</v>
          </cell>
          <cell r="Y17">
            <v>0.09</v>
          </cell>
          <cell r="Z17">
            <v>0.01</v>
          </cell>
          <cell r="AA17">
            <v>0.63</v>
          </cell>
          <cell r="AB17">
            <v>0.56100000000000005</v>
          </cell>
          <cell r="AC17">
            <v>0.69299999999999995</v>
          </cell>
          <cell r="AD17">
            <v>0.61699999999999999</v>
          </cell>
          <cell r="AE17">
            <v>0.63</v>
          </cell>
          <cell r="AF17">
            <v>0.63</v>
          </cell>
          <cell r="AG17">
            <v>0.63</v>
          </cell>
          <cell r="AH17">
            <v>0.66200000000000003</v>
          </cell>
          <cell r="AI17">
            <v>0.63</v>
          </cell>
        </row>
        <row r="18">
          <cell r="D18">
            <v>0.53</v>
          </cell>
          <cell r="E18">
            <v>5.9965675982046003E-2</v>
          </cell>
          <cell r="F18">
            <v>-0.105</v>
          </cell>
          <cell r="G18">
            <v>-7.4999999999999997E-3</v>
          </cell>
          <cell r="H18">
            <v>-0.105</v>
          </cell>
          <cell r="I18">
            <v>6.7500000000000004E-2</v>
          </cell>
          <cell r="J18">
            <v>0.13250000000000001</v>
          </cell>
          <cell r="K18">
            <v>-7.0000000000000007E-2</v>
          </cell>
          <cell r="L18">
            <v>-2.75E-2</v>
          </cell>
          <cell r="M18">
            <v>-0.13</v>
          </cell>
          <cell r="N18">
            <v>7.4999999999999997E-3</v>
          </cell>
          <cell r="O18">
            <v>-1.2500000000000001E-2</v>
          </cell>
          <cell r="P18">
            <v>-2.75E-2</v>
          </cell>
          <cell r="Q18">
            <v>-5.7500000000000002E-2</v>
          </cell>
          <cell r="R18">
            <v>-3.5000000000000003E-2</v>
          </cell>
          <cell r="S18">
            <v>-0.09</v>
          </cell>
          <cell r="T18">
            <v>-0.13</v>
          </cell>
          <cell r="U18">
            <v>0.38500000000000001</v>
          </cell>
          <cell r="V18">
            <v>2.5000000000000001E-3</v>
          </cell>
          <cell r="W18">
            <v>-0.14249999999999999</v>
          </cell>
          <cell r="X18">
            <v>-2.2499999999999999E-2</v>
          </cell>
          <cell r="Y18">
            <v>9.7500000000000003E-2</v>
          </cell>
          <cell r="Z18">
            <v>0.01</v>
          </cell>
          <cell r="AA18">
            <v>0.53</v>
          </cell>
          <cell r="AB18">
            <v>0.47200000000000003</v>
          </cell>
          <cell r="AC18">
            <v>0.58300000000000007</v>
          </cell>
          <cell r="AD18">
            <v>0.51900000000000002</v>
          </cell>
          <cell r="AE18">
            <v>0.53</v>
          </cell>
          <cell r="AF18">
            <v>0.53</v>
          </cell>
          <cell r="AG18">
            <v>0.53</v>
          </cell>
          <cell r="AH18">
            <v>0.55700000000000005</v>
          </cell>
          <cell r="AI18">
            <v>0.53</v>
          </cell>
        </row>
        <row r="19">
          <cell r="D19">
            <v>0.4</v>
          </cell>
          <cell r="E19">
            <v>6.0952363958447012E-2</v>
          </cell>
          <cell r="F19">
            <v>-0.10249999999999999</v>
          </cell>
          <cell r="G19">
            <v>2.5000000000000001E-3</v>
          </cell>
          <cell r="H19">
            <v>-0.10249999999999999</v>
          </cell>
          <cell r="I19">
            <v>6.5000000000000002E-2</v>
          </cell>
          <cell r="J19">
            <v>0.1525</v>
          </cell>
          <cell r="K19">
            <v>-5.5E-2</v>
          </cell>
          <cell r="L19">
            <v>-2.5000000000000001E-2</v>
          </cell>
          <cell r="M19">
            <v>-0.33</v>
          </cell>
          <cell r="N19">
            <v>5.0000000000000001E-3</v>
          </cell>
          <cell r="O19">
            <v>-1.7500000000000002E-2</v>
          </cell>
          <cell r="P19">
            <v>-0.03</v>
          </cell>
          <cell r="Q19">
            <v>-0.06</v>
          </cell>
          <cell r="R19">
            <v>-3.7499999999999999E-2</v>
          </cell>
          <cell r="S19">
            <v>-7.7499999999999999E-2</v>
          </cell>
          <cell r="T19">
            <v>-0.14000000000000001</v>
          </cell>
          <cell r="U19">
            <v>0.28749999999999998</v>
          </cell>
          <cell r="V19">
            <v>5.0000000000000001E-3</v>
          </cell>
          <cell r="W19">
            <v>-0.27</v>
          </cell>
          <cell r="X19">
            <v>-2.2499999999999999E-2</v>
          </cell>
          <cell r="Y19">
            <v>-2.5000000000000001E-2</v>
          </cell>
          <cell r="Z19">
            <v>2.5000000000000001E-3</v>
          </cell>
          <cell r="AA19">
            <v>0.4</v>
          </cell>
          <cell r="AB19">
            <v>0.36800000000000005</v>
          </cell>
          <cell r="AC19">
            <v>0.42</v>
          </cell>
          <cell r="AD19">
            <v>0.39600000000000002</v>
          </cell>
          <cell r="AE19">
            <v>0.39200000000000002</v>
          </cell>
          <cell r="AF19">
            <v>0.4</v>
          </cell>
          <cell r="AG19">
            <v>0.4</v>
          </cell>
          <cell r="AH19">
            <v>0.42</v>
          </cell>
          <cell r="AI19">
            <v>0.4</v>
          </cell>
        </row>
        <row r="20">
          <cell r="D20">
            <v>0.32500000000000001</v>
          </cell>
          <cell r="E20">
            <v>6.1298390820070006E-2</v>
          </cell>
          <cell r="F20">
            <v>-0.10249999999999999</v>
          </cell>
          <cell r="G20">
            <v>2.5000000000000001E-3</v>
          </cell>
          <cell r="H20">
            <v>-0.10249999999999999</v>
          </cell>
          <cell r="I20">
            <v>0.05</v>
          </cell>
          <cell r="J20">
            <v>0.14000000000000001</v>
          </cell>
          <cell r="K20">
            <v>-5.5E-2</v>
          </cell>
          <cell r="L20">
            <v>-2.5000000000000001E-2</v>
          </cell>
          <cell r="M20">
            <v>-0.33</v>
          </cell>
          <cell r="N20">
            <v>5.0000000000000001E-3</v>
          </cell>
          <cell r="O20">
            <v>-1.7500000000000002E-2</v>
          </cell>
          <cell r="P20">
            <v>-0.03</v>
          </cell>
          <cell r="Q20">
            <v>-0.06</v>
          </cell>
          <cell r="R20">
            <v>-3.7499999999999999E-2</v>
          </cell>
          <cell r="S20">
            <v>-7.7499999999999999E-2</v>
          </cell>
          <cell r="T20">
            <v>-0.14000000000000001</v>
          </cell>
          <cell r="U20">
            <v>0.23749999999999999</v>
          </cell>
          <cell r="V20">
            <v>5.0000000000000001E-3</v>
          </cell>
          <cell r="W20">
            <v>-0.27</v>
          </cell>
          <cell r="X20">
            <v>-2.2499999999999999E-2</v>
          </cell>
          <cell r="Y20">
            <v>-2.5000000000000001E-2</v>
          </cell>
          <cell r="Z20">
            <v>2.5000000000000001E-3</v>
          </cell>
          <cell r="AA20">
            <v>0.32500000000000001</v>
          </cell>
          <cell r="AB20">
            <v>0.29900000000000004</v>
          </cell>
          <cell r="AC20">
            <v>0.34100000000000003</v>
          </cell>
          <cell r="AD20">
            <v>0.32200000000000001</v>
          </cell>
          <cell r="AE20">
            <v>0.31900000000000001</v>
          </cell>
          <cell r="AF20">
            <v>0.32500000000000001</v>
          </cell>
          <cell r="AG20">
            <v>0.32500000000000001</v>
          </cell>
          <cell r="AH20">
            <v>0.34100000000000003</v>
          </cell>
          <cell r="AI20">
            <v>0.32500000000000001</v>
          </cell>
        </row>
        <row r="21">
          <cell r="D21">
            <v>0.3</v>
          </cell>
          <cell r="E21">
            <v>6.1586405895865996E-2</v>
          </cell>
          <cell r="F21">
            <v>-0.10249999999999999</v>
          </cell>
          <cell r="G21">
            <v>5.0000000000000001E-3</v>
          </cell>
          <cell r="H21">
            <v>-0.10249999999999999</v>
          </cell>
          <cell r="I21">
            <v>3.2500000000000001E-2</v>
          </cell>
          <cell r="J21">
            <v>0.14000000000000001</v>
          </cell>
          <cell r="K21">
            <v>-5.5E-2</v>
          </cell>
          <cell r="L21">
            <v>-2.5000000000000001E-2</v>
          </cell>
          <cell r="M21">
            <v>-0.33</v>
          </cell>
          <cell r="N21">
            <v>5.0000000000000001E-3</v>
          </cell>
          <cell r="O21">
            <v>-1.2500000000000001E-2</v>
          </cell>
          <cell r="P21">
            <v>-2.5000000000000001E-2</v>
          </cell>
          <cell r="Q21">
            <v>-0.06</v>
          </cell>
          <cell r="R21">
            <v>-3.2500000000000001E-2</v>
          </cell>
          <cell r="S21">
            <v>-7.0000000000000007E-2</v>
          </cell>
          <cell r="T21">
            <v>-0.14000000000000001</v>
          </cell>
          <cell r="U21">
            <v>0.23749999999999999</v>
          </cell>
          <cell r="V21">
            <v>5.0000000000000001E-3</v>
          </cell>
          <cell r="W21">
            <v>-0.27</v>
          </cell>
          <cell r="X21">
            <v>-1.7500000000000002E-2</v>
          </cell>
          <cell r="Y21">
            <v>-2.5000000000000001E-2</v>
          </cell>
          <cell r="Z21">
            <v>2.5000000000000001E-3</v>
          </cell>
          <cell r="AA21">
            <v>0.3</v>
          </cell>
          <cell r="AB21">
            <v>0.27600000000000002</v>
          </cell>
          <cell r="AC21">
            <v>0.315</v>
          </cell>
          <cell r="AD21">
            <v>0.29699999999999999</v>
          </cell>
          <cell r="AE21">
            <v>0.29400000000000004</v>
          </cell>
          <cell r="AF21">
            <v>0.3</v>
          </cell>
          <cell r="AG21">
            <v>0.3</v>
          </cell>
          <cell r="AH21">
            <v>0.315</v>
          </cell>
          <cell r="AI21">
            <v>0.3</v>
          </cell>
        </row>
        <row r="22">
          <cell r="D22">
            <v>0.28749999999999998</v>
          </cell>
          <cell r="E22">
            <v>6.2028180778284002E-2</v>
          </cell>
          <cell r="F22">
            <v>-0.10249999999999999</v>
          </cell>
          <cell r="G22">
            <v>1.2500000000000001E-2</v>
          </cell>
          <cell r="H22">
            <v>-0.10249999999999999</v>
          </cell>
          <cell r="I22">
            <v>3.7499999999999999E-2</v>
          </cell>
          <cell r="J22">
            <v>0.14249999999999999</v>
          </cell>
          <cell r="K22">
            <v>-5.5E-2</v>
          </cell>
          <cell r="L22">
            <v>-2.5000000000000001E-2</v>
          </cell>
          <cell r="M22">
            <v>-0.33</v>
          </cell>
          <cell r="N22">
            <v>5.0000000000000001E-3</v>
          </cell>
          <cell r="O22">
            <v>-1.2500000000000001E-2</v>
          </cell>
          <cell r="P22">
            <v>-2.5000000000000001E-2</v>
          </cell>
          <cell r="Q22">
            <v>-0.06</v>
          </cell>
          <cell r="R22">
            <v>-3.2500000000000001E-2</v>
          </cell>
          <cell r="S22">
            <v>-7.0000000000000007E-2</v>
          </cell>
          <cell r="T22">
            <v>-0.14000000000000001</v>
          </cell>
          <cell r="U22">
            <v>0.26250000000000001</v>
          </cell>
          <cell r="V22">
            <v>5.0000000000000001E-3</v>
          </cell>
          <cell r="W22">
            <v>-0.24</v>
          </cell>
          <cell r="X22">
            <v>-1.7500000000000002E-2</v>
          </cell>
          <cell r="Y22">
            <v>0.11</v>
          </cell>
          <cell r="Z22">
            <v>2.5000000000000001E-3</v>
          </cell>
          <cell r="AA22">
            <v>0.28800000000000003</v>
          </cell>
          <cell r="AB22">
            <v>0.26500000000000001</v>
          </cell>
          <cell r="AC22">
            <v>0.30199999999999999</v>
          </cell>
          <cell r="AD22">
            <v>0.28499999999999998</v>
          </cell>
          <cell r="AE22">
            <v>0.28199999999999997</v>
          </cell>
          <cell r="AF22">
            <v>0.28800000000000003</v>
          </cell>
          <cell r="AG22">
            <v>0.28800000000000003</v>
          </cell>
          <cell r="AH22">
            <v>0.30199999999999999</v>
          </cell>
          <cell r="AI22">
            <v>0.28800000000000003</v>
          </cell>
        </row>
        <row r="23">
          <cell r="D23">
            <v>0.28499999999999998</v>
          </cell>
          <cell r="E23">
            <v>6.2495904090614014E-2</v>
          </cell>
          <cell r="F23">
            <v>-0.10249999999999999</v>
          </cell>
          <cell r="G23">
            <v>1.2500000000000001E-2</v>
          </cell>
          <cell r="H23">
            <v>-0.10249999999999999</v>
          </cell>
          <cell r="I23">
            <v>0.04</v>
          </cell>
          <cell r="J23">
            <v>0.14249999999999999</v>
          </cell>
          <cell r="K23">
            <v>-5.5E-2</v>
          </cell>
          <cell r="L23">
            <v>-2.5000000000000001E-2</v>
          </cell>
          <cell r="M23">
            <v>-0.33</v>
          </cell>
          <cell r="N23">
            <v>5.0000000000000001E-3</v>
          </cell>
          <cell r="O23">
            <v>-1.2500000000000001E-2</v>
          </cell>
          <cell r="P23">
            <v>-2.5000000000000001E-2</v>
          </cell>
          <cell r="Q23">
            <v>-0.06</v>
          </cell>
          <cell r="R23">
            <v>-3.2500000000000001E-2</v>
          </cell>
          <cell r="S23">
            <v>-7.0000000000000007E-2</v>
          </cell>
          <cell r="T23">
            <v>-0.14000000000000001</v>
          </cell>
          <cell r="U23">
            <v>0.26250000000000001</v>
          </cell>
          <cell r="V23">
            <v>5.0000000000000001E-3</v>
          </cell>
          <cell r="W23">
            <v>-0.24</v>
          </cell>
          <cell r="X23">
            <v>-1.7500000000000002E-2</v>
          </cell>
          <cell r="Y23">
            <v>0.11</v>
          </cell>
          <cell r="Z23">
            <v>2.5000000000000001E-3</v>
          </cell>
          <cell r="AA23">
            <v>0.28499999999999998</v>
          </cell>
          <cell r="AB23">
            <v>0.26200000000000001</v>
          </cell>
          <cell r="AC23">
            <v>0.29900000000000004</v>
          </cell>
          <cell r="AD23">
            <v>0.28199999999999997</v>
          </cell>
          <cell r="AE23">
            <v>0.27900000000000003</v>
          </cell>
          <cell r="AF23">
            <v>0.28499999999999998</v>
          </cell>
          <cell r="AG23">
            <v>0.28499999999999998</v>
          </cell>
          <cell r="AH23">
            <v>0.29900000000000004</v>
          </cell>
          <cell r="AI23">
            <v>0.28499999999999998</v>
          </cell>
        </row>
        <row r="24">
          <cell r="D24">
            <v>0.28000000000000003</v>
          </cell>
          <cell r="E24">
            <v>6.2963627475545014E-2</v>
          </cell>
          <cell r="F24">
            <v>-0.10249999999999999</v>
          </cell>
          <cell r="G24">
            <v>2.5000000000000001E-3</v>
          </cell>
          <cell r="H24">
            <v>-0.10249999999999999</v>
          </cell>
          <cell r="I24">
            <v>5.2499999999999998E-2</v>
          </cell>
          <cell r="J24">
            <v>0.13750000000000001</v>
          </cell>
          <cell r="K24">
            <v>-5.7500000000000002E-2</v>
          </cell>
          <cell r="L24">
            <v>-2.75E-2</v>
          </cell>
          <cell r="M24">
            <v>-0.33</v>
          </cell>
          <cell r="N24">
            <v>2.5000000000000001E-3</v>
          </cell>
          <cell r="O24">
            <v>-1.7500000000000002E-2</v>
          </cell>
          <cell r="P24">
            <v>-3.2500000000000001E-2</v>
          </cell>
          <cell r="Q24">
            <v>-0.06</v>
          </cell>
          <cell r="R24">
            <v>-3.7499999999999999E-2</v>
          </cell>
          <cell r="S24">
            <v>-7.7499999999999999E-2</v>
          </cell>
          <cell r="T24">
            <v>-0.14000000000000001</v>
          </cell>
          <cell r="U24">
            <v>0.22500000000000001</v>
          </cell>
          <cell r="V24">
            <v>5.0000000000000001E-3</v>
          </cell>
          <cell r="W24">
            <v>-0.24</v>
          </cell>
          <cell r="X24">
            <v>-2.2499999999999999E-2</v>
          </cell>
          <cell r="Y24">
            <v>0.11</v>
          </cell>
          <cell r="Z24">
            <v>2.5000000000000001E-3</v>
          </cell>
          <cell r="AA24">
            <v>0.28000000000000003</v>
          </cell>
          <cell r="AB24">
            <v>0.25800000000000001</v>
          </cell>
          <cell r="AC24">
            <v>0.29400000000000004</v>
          </cell>
          <cell r="AD24">
            <v>0.27700000000000002</v>
          </cell>
          <cell r="AE24">
            <v>0.27400000000000002</v>
          </cell>
          <cell r="AF24">
            <v>0.28000000000000003</v>
          </cell>
          <cell r="AG24">
            <v>0.28000000000000003</v>
          </cell>
          <cell r="AH24">
            <v>0.29400000000000004</v>
          </cell>
          <cell r="AI24">
            <v>0.28000000000000003</v>
          </cell>
        </row>
        <row r="25">
          <cell r="D25">
            <v>0.28249999999999997</v>
          </cell>
          <cell r="E25">
            <v>6.3395542856363007E-2</v>
          </cell>
          <cell r="F25">
            <v>-0.10249999999999999</v>
          </cell>
          <cell r="G25">
            <v>-2.5000000000000001E-3</v>
          </cell>
          <cell r="H25">
            <v>-0.10249999999999999</v>
          </cell>
          <cell r="I25">
            <v>5.5E-2</v>
          </cell>
          <cell r="J25">
            <v>0.14249999999999999</v>
          </cell>
          <cell r="K25">
            <v>-5.7500000000000002E-2</v>
          </cell>
          <cell r="L25">
            <v>-2.75E-2</v>
          </cell>
          <cell r="M25">
            <v>-0.33</v>
          </cell>
          <cell r="N25">
            <v>2.5000000000000001E-3</v>
          </cell>
          <cell r="O25">
            <v>-1.7500000000000002E-2</v>
          </cell>
          <cell r="P25">
            <v>-3.2500000000000001E-2</v>
          </cell>
          <cell r="Q25">
            <v>-0.06</v>
          </cell>
          <cell r="R25">
            <v>-3.7499999999999999E-2</v>
          </cell>
          <cell r="S25">
            <v>-7.7499999999999999E-2</v>
          </cell>
          <cell r="T25">
            <v>-0.14000000000000001</v>
          </cell>
          <cell r="U25">
            <v>0.255</v>
          </cell>
          <cell r="V25">
            <v>5.0000000000000001E-3</v>
          </cell>
          <cell r="W25">
            <v>-0.27</v>
          </cell>
          <cell r="X25">
            <v>-2.2499999999999999E-2</v>
          </cell>
          <cell r="Y25">
            <v>0.03</v>
          </cell>
          <cell r="Z25">
            <v>2.5000000000000001E-3</v>
          </cell>
          <cell r="AA25">
            <v>0.28300000000000003</v>
          </cell>
          <cell r="AB25">
            <v>0.26</v>
          </cell>
          <cell r="AC25">
            <v>0.29699999999999999</v>
          </cell>
          <cell r="AD25">
            <v>0.28000000000000003</v>
          </cell>
          <cell r="AE25">
            <v>0.27700000000000002</v>
          </cell>
          <cell r="AF25">
            <v>0.28300000000000003</v>
          </cell>
          <cell r="AG25">
            <v>0.28300000000000003</v>
          </cell>
          <cell r="AH25">
            <v>0.29699999999999999</v>
          </cell>
          <cell r="AI25">
            <v>0.28300000000000003</v>
          </cell>
        </row>
        <row r="26">
          <cell r="D26">
            <v>0.28499999999999998</v>
          </cell>
          <cell r="E26">
            <v>6.380315528158903E-2</v>
          </cell>
          <cell r="F26">
            <v>-0.1075</v>
          </cell>
          <cell r="G26">
            <v>-0.04</v>
          </cell>
          <cell r="H26">
            <v>-0.1075</v>
          </cell>
          <cell r="I26">
            <v>0.11</v>
          </cell>
          <cell r="J26">
            <v>0.1825</v>
          </cell>
          <cell r="K26">
            <v>-6.1500000000000006E-2</v>
          </cell>
          <cell r="L26">
            <v>-0.03</v>
          </cell>
          <cell r="M26">
            <v>-0.26</v>
          </cell>
          <cell r="N26">
            <v>2.5000000000000001E-3</v>
          </cell>
          <cell r="O26">
            <v>-2.2499999999999999E-2</v>
          </cell>
          <cell r="P26">
            <v>-3.2500000000000001E-2</v>
          </cell>
          <cell r="Q26">
            <v>-0.06</v>
          </cell>
          <cell r="R26">
            <v>-4.7500000000000001E-2</v>
          </cell>
          <cell r="S26">
            <v>-0.10249999999999999</v>
          </cell>
          <cell r="T26">
            <v>-0.16500000000000001</v>
          </cell>
          <cell r="U26">
            <v>0.51749999999999996</v>
          </cell>
          <cell r="V26">
            <v>5.0000000000000001E-3</v>
          </cell>
          <cell r="W26">
            <v>-0.25</v>
          </cell>
          <cell r="X26">
            <v>-2.5000000000000001E-2</v>
          </cell>
          <cell r="Y26">
            <v>0.03</v>
          </cell>
          <cell r="Z26">
            <v>1.2E-2</v>
          </cell>
          <cell r="AA26">
            <v>0.28499999999999998</v>
          </cell>
          <cell r="AB26">
            <v>0.25700000000000001</v>
          </cell>
          <cell r="AC26">
            <v>0.29900000000000004</v>
          </cell>
          <cell r="AD26">
            <v>0.27900000000000003</v>
          </cell>
          <cell r="AE26">
            <v>0.28499999999999998</v>
          </cell>
          <cell r="AF26">
            <v>0.28499999999999998</v>
          </cell>
          <cell r="AG26">
            <v>0.28499999999999998</v>
          </cell>
          <cell r="AH26">
            <v>0.29900000000000004</v>
          </cell>
          <cell r="AI26">
            <v>0.28499999999999998</v>
          </cell>
        </row>
        <row r="27">
          <cell r="D27">
            <v>0.28499999999999998</v>
          </cell>
          <cell r="E27">
            <v>6.4197618971371023E-2</v>
          </cell>
          <cell r="F27">
            <v>-0.11</v>
          </cell>
          <cell r="G27">
            <v>-7.0000000000000007E-2</v>
          </cell>
          <cell r="H27">
            <v>-0.11</v>
          </cell>
          <cell r="I27">
            <v>0.13</v>
          </cell>
          <cell r="J27">
            <v>0.25750000000000001</v>
          </cell>
          <cell r="K27">
            <v>-6.1500000000000006E-2</v>
          </cell>
          <cell r="L27">
            <v>-3.2500000000000001E-2</v>
          </cell>
          <cell r="M27">
            <v>-0.26</v>
          </cell>
          <cell r="N27">
            <v>2.5000000000000001E-3</v>
          </cell>
          <cell r="O27">
            <v>-2.2499999999999999E-2</v>
          </cell>
          <cell r="P27">
            <v>-3.5000000000000003E-2</v>
          </cell>
          <cell r="Q27">
            <v>-0.06</v>
          </cell>
          <cell r="R27">
            <v>-4.7500000000000001E-2</v>
          </cell>
          <cell r="S27">
            <v>-0.14000000000000001</v>
          </cell>
          <cell r="T27">
            <v>-0.16500000000000001</v>
          </cell>
          <cell r="U27">
            <v>0.78249999999999997</v>
          </cell>
          <cell r="V27">
            <v>5.0000000000000001E-3</v>
          </cell>
          <cell r="W27">
            <v>-0.25</v>
          </cell>
          <cell r="X27">
            <v>-2.5000000000000001E-2</v>
          </cell>
          <cell r="Y27">
            <v>0.03</v>
          </cell>
          <cell r="Z27">
            <v>1.2E-2</v>
          </cell>
          <cell r="AA27">
            <v>0.28499999999999998</v>
          </cell>
          <cell r="AB27">
            <v>0.25700000000000001</v>
          </cell>
          <cell r="AC27">
            <v>0.29900000000000004</v>
          </cell>
          <cell r="AD27">
            <v>0.27900000000000003</v>
          </cell>
          <cell r="AE27">
            <v>0.28499999999999998</v>
          </cell>
          <cell r="AF27">
            <v>0.28499999999999998</v>
          </cell>
          <cell r="AG27">
            <v>0.28499999999999998</v>
          </cell>
          <cell r="AH27">
            <v>0.29900000000000004</v>
          </cell>
          <cell r="AI27">
            <v>0.28499999999999998</v>
          </cell>
        </row>
        <row r="28">
          <cell r="D28">
            <v>0.28999999999999998</v>
          </cell>
          <cell r="E28">
            <v>6.4597180783374994E-2</v>
          </cell>
          <cell r="F28">
            <v>-0.1125</v>
          </cell>
          <cell r="G28">
            <v>-7.4999999999999997E-2</v>
          </cell>
          <cell r="H28">
            <v>-0.1125</v>
          </cell>
          <cell r="I28">
            <v>0.14749999999999999</v>
          </cell>
          <cell r="J28">
            <v>0.29499999999999998</v>
          </cell>
          <cell r="K28">
            <v>-6.6500000000000004E-2</v>
          </cell>
          <cell r="L28">
            <v>-0.03</v>
          </cell>
          <cell r="M28">
            <v>-0.26</v>
          </cell>
          <cell r="N28">
            <v>2.5000000000000001E-3</v>
          </cell>
          <cell r="O28">
            <v>-2.2499999999999999E-2</v>
          </cell>
          <cell r="P28">
            <v>-3.5000000000000003E-2</v>
          </cell>
          <cell r="Q28">
            <v>-0.06</v>
          </cell>
          <cell r="R28">
            <v>-4.7500000000000001E-2</v>
          </cell>
          <cell r="S28">
            <v>-0.14000000000000001</v>
          </cell>
          <cell r="T28">
            <v>-0.16500000000000001</v>
          </cell>
          <cell r="U28">
            <v>0.94750000000000001</v>
          </cell>
          <cell r="V28">
            <v>5.0000000000000001E-3</v>
          </cell>
          <cell r="W28">
            <v>-0.26</v>
          </cell>
          <cell r="X28">
            <v>-2.5000000000000001E-2</v>
          </cell>
          <cell r="Y28">
            <v>0.04</v>
          </cell>
          <cell r="Z28">
            <v>1.2E-2</v>
          </cell>
          <cell r="AA28">
            <v>0.28999999999999998</v>
          </cell>
          <cell r="AB28">
            <v>0.26100000000000001</v>
          </cell>
          <cell r="AC28">
            <v>0.30499999999999999</v>
          </cell>
          <cell r="AD28">
            <v>0.28400000000000003</v>
          </cell>
          <cell r="AE28">
            <v>0.28999999999999998</v>
          </cell>
          <cell r="AF28">
            <v>0.28999999999999998</v>
          </cell>
          <cell r="AG28">
            <v>0.28999999999999998</v>
          </cell>
          <cell r="AH28">
            <v>0.30499999999999999</v>
          </cell>
          <cell r="AI28">
            <v>0.28999999999999998</v>
          </cell>
        </row>
        <row r="29">
          <cell r="D29">
            <v>0.28499999999999998</v>
          </cell>
          <cell r="E29">
            <v>6.4983995670732014E-2</v>
          </cell>
          <cell r="F29">
            <v>-0.105</v>
          </cell>
          <cell r="G29">
            <v>-5.5E-2</v>
          </cell>
          <cell r="H29">
            <v>-0.105</v>
          </cell>
          <cell r="I29">
            <v>0.14499999999999999</v>
          </cell>
          <cell r="J29">
            <v>0.29499999999999998</v>
          </cell>
          <cell r="K29">
            <v>-7.1500000000000008E-2</v>
          </cell>
          <cell r="L29">
            <v>-0.03</v>
          </cell>
          <cell r="M29">
            <v>-0.26</v>
          </cell>
          <cell r="N29">
            <v>2.5000000000000001E-3</v>
          </cell>
          <cell r="O29">
            <v>-2.2499999999999999E-2</v>
          </cell>
          <cell r="P29">
            <v>-3.5000000000000003E-2</v>
          </cell>
          <cell r="Q29">
            <v>-0.06</v>
          </cell>
          <cell r="R29">
            <v>-4.7500000000000001E-2</v>
          </cell>
          <cell r="S29">
            <v>-0.1225</v>
          </cell>
          <cell r="T29">
            <v>-0.16500000000000001</v>
          </cell>
          <cell r="U29">
            <v>0.94750000000000001</v>
          </cell>
          <cell r="V29">
            <v>5.0000000000000001E-3</v>
          </cell>
          <cell r="W29">
            <v>-0.26</v>
          </cell>
          <cell r="X29">
            <v>-2.5000000000000001E-2</v>
          </cell>
          <cell r="Y29">
            <v>0.04</v>
          </cell>
          <cell r="Z29">
            <v>1.2E-2</v>
          </cell>
          <cell r="AA29">
            <v>0.28499999999999998</v>
          </cell>
          <cell r="AB29">
            <v>0.25700000000000001</v>
          </cell>
          <cell r="AC29">
            <v>0.29900000000000004</v>
          </cell>
          <cell r="AD29">
            <v>0.27900000000000003</v>
          </cell>
          <cell r="AE29">
            <v>0.28499999999999998</v>
          </cell>
          <cell r="AF29">
            <v>0.28499999999999998</v>
          </cell>
          <cell r="AG29">
            <v>0.28499999999999998</v>
          </cell>
          <cell r="AH29">
            <v>0.29900000000000004</v>
          </cell>
          <cell r="AI29">
            <v>0.28499999999999998</v>
          </cell>
        </row>
        <row r="30">
          <cell r="D30">
            <v>0.255</v>
          </cell>
          <cell r="E30">
            <v>6.5333376901940007E-2</v>
          </cell>
          <cell r="F30">
            <v>-0.10249999999999999</v>
          </cell>
          <cell r="G30">
            <v>-3.5000000000000003E-2</v>
          </cell>
          <cell r="H30">
            <v>-0.10249999999999999</v>
          </cell>
          <cell r="I30">
            <v>0.14249999999999999</v>
          </cell>
          <cell r="J30">
            <v>0.22</v>
          </cell>
          <cell r="K30">
            <v>-7.1500000000000008E-2</v>
          </cell>
          <cell r="L30">
            <v>-0.03</v>
          </cell>
          <cell r="M30">
            <v>-0.26</v>
          </cell>
          <cell r="N30">
            <v>2.5000000000000001E-3</v>
          </cell>
          <cell r="O30">
            <v>-2.2499999999999999E-2</v>
          </cell>
          <cell r="P30">
            <v>-3.5000000000000003E-2</v>
          </cell>
          <cell r="Q30">
            <v>-0.06</v>
          </cell>
          <cell r="R30">
            <v>-4.7500000000000001E-2</v>
          </cell>
          <cell r="S30">
            <v>-0.105</v>
          </cell>
          <cell r="T30">
            <v>-0.16500000000000001</v>
          </cell>
          <cell r="U30">
            <v>0.65500000000000003</v>
          </cell>
          <cell r="V30">
            <v>5.0000000000000001E-3</v>
          </cell>
          <cell r="W30">
            <v>-0.26</v>
          </cell>
          <cell r="X30">
            <v>-2.5000000000000001E-2</v>
          </cell>
          <cell r="Y30">
            <v>0.04</v>
          </cell>
          <cell r="Z30">
            <v>1.2E-2</v>
          </cell>
          <cell r="AA30">
            <v>0.255</v>
          </cell>
          <cell r="AB30">
            <v>0.23</v>
          </cell>
          <cell r="AC30">
            <v>0.26800000000000002</v>
          </cell>
          <cell r="AD30">
            <v>0.25</v>
          </cell>
          <cell r="AE30">
            <v>0.255</v>
          </cell>
          <cell r="AF30">
            <v>0.255</v>
          </cell>
          <cell r="AG30">
            <v>0.255</v>
          </cell>
          <cell r="AH30">
            <v>0.26800000000000002</v>
          </cell>
          <cell r="AI30">
            <v>0.255</v>
          </cell>
        </row>
        <row r="31">
          <cell r="D31">
            <v>0.2175</v>
          </cell>
          <cell r="E31">
            <v>6.5674320730146007E-2</v>
          </cell>
          <cell r="F31">
            <v>-0.11</v>
          </cell>
          <cell r="G31">
            <v>-2.5000000000000001E-3</v>
          </cell>
          <cell r="H31">
            <v>-0.11</v>
          </cell>
          <cell r="I31">
            <v>0.06</v>
          </cell>
          <cell r="J31">
            <v>0.17</v>
          </cell>
          <cell r="K31">
            <v>-5.2999999999999999E-2</v>
          </cell>
          <cell r="L31">
            <v>-2.3000000000000003E-2</v>
          </cell>
          <cell r="M31">
            <v>-0.375</v>
          </cell>
          <cell r="N31">
            <v>5.0000000000000001E-3</v>
          </cell>
          <cell r="O31">
            <v>-0.02</v>
          </cell>
          <cell r="P31">
            <v>-0.03</v>
          </cell>
          <cell r="Q31">
            <v>-5.7500000000000002E-2</v>
          </cell>
          <cell r="R31">
            <v>-3.5249999999999997E-2</v>
          </cell>
          <cell r="S31">
            <v>-7.7499999999999999E-2</v>
          </cell>
          <cell r="T31">
            <v>-0.16500000000000001</v>
          </cell>
          <cell r="U31">
            <v>0.28749999999999998</v>
          </cell>
          <cell r="V31">
            <v>5.0000000000000001E-3</v>
          </cell>
          <cell r="W31">
            <v>-0.26</v>
          </cell>
          <cell r="X31">
            <v>-2.5000000000000001E-2</v>
          </cell>
          <cell r="Y31">
            <v>7.0000000000000007E-2</v>
          </cell>
          <cell r="Z31">
            <v>4.5000000000000005E-3</v>
          </cell>
          <cell r="AA31">
            <v>0.218</v>
          </cell>
          <cell r="AB31">
            <v>0.2</v>
          </cell>
          <cell r="AC31">
            <v>0.22800000000000001</v>
          </cell>
          <cell r="AD31">
            <v>0.215</v>
          </cell>
          <cell r="AE31">
            <v>0.21300000000000002</v>
          </cell>
          <cell r="AF31">
            <v>0.218</v>
          </cell>
          <cell r="AG31">
            <v>0.218</v>
          </cell>
          <cell r="AH31">
            <v>0.22800000000000001</v>
          </cell>
          <cell r="AI31">
            <v>0.218</v>
          </cell>
        </row>
        <row r="32">
          <cell r="D32">
            <v>0.20250000000000001</v>
          </cell>
          <cell r="E32">
            <v>6.5926248826363013E-2</v>
          </cell>
          <cell r="F32">
            <v>-0.11</v>
          </cell>
          <cell r="G32">
            <v>2.5000000000000001E-3</v>
          </cell>
          <cell r="H32">
            <v>-0.11</v>
          </cell>
          <cell r="I32">
            <v>4.7500000000000001E-2</v>
          </cell>
          <cell r="J32">
            <v>0.155</v>
          </cell>
          <cell r="K32">
            <v>-5.2999999999999999E-2</v>
          </cell>
          <cell r="L32">
            <v>-2.3000000000000003E-2</v>
          </cell>
          <cell r="M32">
            <v>-0.375</v>
          </cell>
          <cell r="N32">
            <v>5.0000000000000001E-3</v>
          </cell>
          <cell r="O32">
            <v>-0.02</v>
          </cell>
          <cell r="P32">
            <v>-0.03</v>
          </cell>
          <cell r="Q32">
            <v>-5.7500000000000002E-2</v>
          </cell>
          <cell r="R32">
            <v>-3.5249999999999997E-2</v>
          </cell>
          <cell r="S32">
            <v>-7.7499999999999999E-2</v>
          </cell>
          <cell r="T32">
            <v>-0.16500000000000001</v>
          </cell>
          <cell r="U32">
            <v>0.2475</v>
          </cell>
          <cell r="V32">
            <v>5.0000000000000001E-3</v>
          </cell>
          <cell r="W32">
            <v>-0.26</v>
          </cell>
          <cell r="X32">
            <v>-2.1499999999999998E-2</v>
          </cell>
          <cell r="Y32">
            <v>7.0000000000000007E-2</v>
          </cell>
          <cell r="Z32">
            <v>4.5000000000000005E-3</v>
          </cell>
          <cell r="AA32">
            <v>0.20300000000000001</v>
          </cell>
          <cell r="AB32">
            <v>0.18600000000000003</v>
          </cell>
          <cell r="AC32">
            <v>0.21300000000000002</v>
          </cell>
          <cell r="AD32">
            <v>0.2</v>
          </cell>
          <cell r="AE32">
            <v>0.19800000000000001</v>
          </cell>
          <cell r="AF32">
            <v>0.20300000000000001</v>
          </cell>
          <cell r="AG32">
            <v>0.20300000000000001</v>
          </cell>
          <cell r="AH32">
            <v>0.21300000000000002</v>
          </cell>
          <cell r="AI32">
            <v>0.20300000000000001</v>
          </cell>
        </row>
        <row r="33">
          <cell r="D33">
            <v>0.19750000000000001</v>
          </cell>
          <cell r="E33">
            <v>6.618657454787702E-2</v>
          </cell>
          <cell r="F33">
            <v>-0.11</v>
          </cell>
          <cell r="G33">
            <v>7.4999999999999997E-3</v>
          </cell>
          <cell r="H33">
            <v>-0.11</v>
          </cell>
          <cell r="I33">
            <v>4.2500000000000003E-2</v>
          </cell>
          <cell r="J33">
            <v>0.155</v>
          </cell>
          <cell r="K33">
            <v>-5.2999999999999999E-2</v>
          </cell>
          <cell r="L33">
            <v>-2.3000000000000003E-2</v>
          </cell>
          <cell r="M33">
            <v>-0.375</v>
          </cell>
          <cell r="N33">
            <v>5.0000000000000001E-3</v>
          </cell>
          <cell r="O33">
            <v>-0.02</v>
          </cell>
          <cell r="P33">
            <v>-2.75E-2</v>
          </cell>
          <cell r="Q33">
            <v>-5.7500000000000002E-2</v>
          </cell>
          <cell r="R33">
            <v>-3.0249999999999999E-2</v>
          </cell>
          <cell r="S33">
            <v>-7.0000000000000007E-2</v>
          </cell>
          <cell r="T33">
            <v>-0.16500000000000001</v>
          </cell>
          <cell r="U33">
            <v>0.2475</v>
          </cell>
          <cell r="V33">
            <v>5.0000000000000001E-3</v>
          </cell>
          <cell r="W33">
            <v>-0.26</v>
          </cell>
          <cell r="X33">
            <v>-1.6500000000000001E-2</v>
          </cell>
          <cell r="Y33">
            <v>7.0000000000000007E-2</v>
          </cell>
          <cell r="Z33">
            <v>4.5000000000000005E-3</v>
          </cell>
          <cell r="AA33">
            <v>0.19800000000000001</v>
          </cell>
          <cell r="AB33">
            <v>0.182</v>
          </cell>
          <cell r="AC33">
            <v>0.20699999999999999</v>
          </cell>
          <cell r="AD33">
            <v>0.19600000000000001</v>
          </cell>
          <cell r="AE33">
            <v>0.19400000000000003</v>
          </cell>
          <cell r="AF33">
            <v>0.19800000000000001</v>
          </cell>
          <cell r="AG33">
            <v>0.19800000000000001</v>
          </cell>
          <cell r="AH33">
            <v>0.20699999999999999</v>
          </cell>
          <cell r="AI33">
            <v>0.19800000000000001</v>
          </cell>
        </row>
        <row r="34">
          <cell r="D34">
            <v>0.19500000000000001</v>
          </cell>
          <cell r="E34">
            <v>6.6426480477606034E-2</v>
          </cell>
          <cell r="F34">
            <v>-0.11</v>
          </cell>
          <cell r="G34">
            <v>7.4999999999999997E-3</v>
          </cell>
          <cell r="H34">
            <v>-0.11</v>
          </cell>
          <cell r="I34">
            <v>3.5000000000000003E-2</v>
          </cell>
          <cell r="J34">
            <v>0.155</v>
          </cell>
          <cell r="K34">
            <v>-5.2999999999999999E-2</v>
          </cell>
          <cell r="L34">
            <v>-2.3000000000000003E-2</v>
          </cell>
          <cell r="M34">
            <v>-0.375</v>
          </cell>
          <cell r="N34">
            <v>5.0000000000000001E-3</v>
          </cell>
          <cell r="O34">
            <v>-0.02</v>
          </cell>
          <cell r="P34">
            <v>-2.75E-2</v>
          </cell>
          <cell r="Q34">
            <v>-5.7500000000000002E-2</v>
          </cell>
          <cell r="R34">
            <v>-3.0249999999999999E-2</v>
          </cell>
          <cell r="S34">
            <v>-7.0000000000000007E-2</v>
          </cell>
          <cell r="T34">
            <v>-0.16500000000000001</v>
          </cell>
          <cell r="U34">
            <v>0.2525</v>
          </cell>
          <cell r="V34">
            <v>5.0000000000000001E-3</v>
          </cell>
          <cell r="W34">
            <v>-0.26</v>
          </cell>
          <cell r="X34">
            <v>-1.6500000000000001E-2</v>
          </cell>
          <cell r="Y34">
            <v>7.0000000000000007E-2</v>
          </cell>
          <cell r="Z34">
            <v>4.5000000000000005E-3</v>
          </cell>
          <cell r="AA34">
            <v>0.19500000000000001</v>
          </cell>
          <cell r="AB34">
            <v>0.17900000000000002</v>
          </cell>
          <cell r="AC34">
            <v>0.20499999999999999</v>
          </cell>
          <cell r="AD34">
            <v>0.193</v>
          </cell>
          <cell r="AE34">
            <v>0.19100000000000003</v>
          </cell>
          <cell r="AF34">
            <v>0.19500000000000001</v>
          </cell>
          <cell r="AG34">
            <v>0.19500000000000001</v>
          </cell>
          <cell r="AH34">
            <v>0.20499999999999999</v>
          </cell>
          <cell r="AI34">
            <v>0.19500000000000001</v>
          </cell>
        </row>
        <row r="35">
          <cell r="D35">
            <v>0.19500000000000001</v>
          </cell>
          <cell r="E35">
            <v>6.6651610864198019E-2</v>
          </cell>
          <cell r="F35">
            <v>-0.11</v>
          </cell>
          <cell r="G35">
            <v>0.01</v>
          </cell>
          <cell r="H35">
            <v>-0.11</v>
          </cell>
          <cell r="I35">
            <v>3.2500000000000001E-2</v>
          </cell>
          <cell r="J35">
            <v>0.155</v>
          </cell>
          <cell r="K35">
            <v>-5.2999999999999999E-2</v>
          </cell>
          <cell r="L35">
            <v>-2.3000000000000003E-2</v>
          </cell>
          <cell r="M35">
            <v>-0.375</v>
          </cell>
          <cell r="N35">
            <v>5.0000000000000001E-3</v>
          </cell>
          <cell r="O35">
            <v>-0.02</v>
          </cell>
          <cell r="P35">
            <v>-2.75E-2</v>
          </cell>
          <cell r="Q35">
            <v>-5.7500000000000002E-2</v>
          </cell>
          <cell r="R35">
            <v>-3.0249999999999999E-2</v>
          </cell>
          <cell r="S35">
            <v>-7.0000000000000007E-2</v>
          </cell>
          <cell r="T35">
            <v>-0.16500000000000001</v>
          </cell>
          <cell r="U35">
            <v>0.2525</v>
          </cell>
          <cell r="V35">
            <v>5.0000000000000001E-3</v>
          </cell>
          <cell r="W35">
            <v>-0.26</v>
          </cell>
          <cell r="X35">
            <v>-1.6500000000000001E-2</v>
          </cell>
          <cell r="Y35">
            <v>7.0000000000000007E-2</v>
          </cell>
          <cell r="Z35">
            <v>4.5000000000000005E-3</v>
          </cell>
          <cell r="AA35">
            <v>0.19500000000000001</v>
          </cell>
          <cell r="AB35">
            <v>0.17900000000000002</v>
          </cell>
          <cell r="AC35">
            <v>0.20499999999999999</v>
          </cell>
          <cell r="AD35">
            <v>0.193</v>
          </cell>
          <cell r="AE35">
            <v>0.19100000000000003</v>
          </cell>
          <cell r="AF35">
            <v>0.19500000000000001</v>
          </cell>
          <cell r="AG35">
            <v>0.19500000000000001</v>
          </cell>
          <cell r="AH35">
            <v>0.20499999999999999</v>
          </cell>
          <cell r="AI35">
            <v>0.19500000000000001</v>
          </cell>
        </row>
        <row r="36">
          <cell r="D36">
            <v>0.19500000000000001</v>
          </cell>
          <cell r="E36">
            <v>6.6876741267575007E-2</v>
          </cell>
          <cell r="F36">
            <v>-0.11</v>
          </cell>
          <cell r="G36">
            <v>2.5000000000000001E-3</v>
          </cell>
          <cell r="H36">
            <v>-0.11</v>
          </cell>
          <cell r="I36">
            <v>3.2500000000000001E-2</v>
          </cell>
          <cell r="J36">
            <v>0.155</v>
          </cell>
          <cell r="K36">
            <v>-5.5500000000000001E-2</v>
          </cell>
          <cell r="L36">
            <v>-2.5500000000000002E-2</v>
          </cell>
          <cell r="M36">
            <v>-0.375</v>
          </cell>
          <cell r="N36">
            <v>5.0000000000000001E-3</v>
          </cell>
          <cell r="O36">
            <v>-0.02</v>
          </cell>
          <cell r="P36">
            <v>-3.2500000000000001E-2</v>
          </cell>
          <cell r="Q36">
            <v>-5.7500000000000002E-2</v>
          </cell>
          <cell r="R36">
            <v>-3.5249999999999997E-2</v>
          </cell>
          <cell r="S36">
            <v>-7.7499999999999999E-2</v>
          </cell>
          <cell r="T36">
            <v>-0.16500000000000001</v>
          </cell>
          <cell r="U36">
            <v>0.2475</v>
          </cell>
          <cell r="V36">
            <v>5.0000000000000001E-3</v>
          </cell>
          <cell r="W36">
            <v>-0.26</v>
          </cell>
          <cell r="X36">
            <v>-2.1499999999999998E-2</v>
          </cell>
          <cell r="Y36">
            <v>7.0000000000000007E-2</v>
          </cell>
          <cell r="Z36">
            <v>4.5000000000000005E-3</v>
          </cell>
          <cell r="AA36">
            <v>0.19500000000000001</v>
          </cell>
          <cell r="AB36">
            <v>0.17900000000000002</v>
          </cell>
          <cell r="AC36">
            <v>0.20499999999999999</v>
          </cell>
          <cell r="AD36">
            <v>0.193</v>
          </cell>
          <cell r="AE36">
            <v>0.19100000000000003</v>
          </cell>
          <cell r="AF36">
            <v>0.19500000000000001</v>
          </cell>
          <cell r="AG36">
            <v>0.19500000000000001</v>
          </cell>
          <cell r="AH36">
            <v>0.20499999999999999</v>
          </cell>
          <cell r="AI36">
            <v>0.19500000000000001</v>
          </cell>
        </row>
        <row r="37">
          <cell r="D37">
            <v>0.19750000000000001</v>
          </cell>
          <cell r="E37">
            <v>6.7079799203568005E-2</v>
          </cell>
          <cell r="F37">
            <v>-0.11</v>
          </cell>
          <cell r="G37">
            <v>2.5000000000000001E-3</v>
          </cell>
          <cell r="H37">
            <v>-0.11</v>
          </cell>
          <cell r="I37">
            <v>4.7500000000000001E-2</v>
          </cell>
          <cell r="J37">
            <v>0.1575</v>
          </cell>
          <cell r="K37">
            <v>-5.5500000000000001E-2</v>
          </cell>
          <cell r="L37">
            <v>-2.5500000000000002E-2</v>
          </cell>
          <cell r="M37">
            <v>-0.375</v>
          </cell>
          <cell r="N37">
            <v>5.0000000000000001E-3</v>
          </cell>
          <cell r="O37">
            <v>-0.02</v>
          </cell>
          <cell r="P37">
            <v>-3.2500000000000001E-2</v>
          </cell>
          <cell r="Q37">
            <v>-5.7500000000000002E-2</v>
          </cell>
          <cell r="R37">
            <v>-3.5249999999999997E-2</v>
          </cell>
          <cell r="S37">
            <v>-7.7499999999999999E-2</v>
          </cell>
          <cell r="T37">
            <v>-0.16500000000000001</v>
          </cell>
          <cell r="U37">
            <v>0.25</v>
          </cell>
          <cell r="V37">
            <v>5.0000000000000001E-3</v>
          </cell>
          <cell r="W37">
            <v>-0.26</v>
          </cell>
          <cell r="X37">
            <v>-2.1499999999999998E-2</v>
          </cell>
          <cell r="Y37">
            <v>7.0000000000000007E-2</v>
          </cell>
          <cell r="Z37">
            <v>4.5000000000000005E-3</v>
          </cell>
          <cell r="AA37">
            <v>0.19800000000000001</v>
          </cell>
          <cell r="AB37">
            <v>0.182</v>
          </cell>
          <cell r="AC37">
            <v>0.20699999999999999</v>
          </cell>
          <cell r="AD37">
            <v>0.19600000000000001</v>
          </cell>
          <cell r="AE37">
            <v>0.19400000000000003</v>
          </cell>
          <cell r="AF37">
            <v>0.19800000000000001</v>
          </cell>
          <cell r="AG37">
            <v>0.19800000000000001</v>
          </cell>
          <cell r="AH37">
            <v>0.20699999999999999</v>
          </cell>
          <cell r="AI37">
            <v>0.19800000000000001</v>
          </cell>
        </row>
        <row r="38">
          <cell r="D38">
            <v>0.20250000000000001</v>
          </cell>
          <cell r="E38">
            <v>6.7265254328661025E-2</v>
          </cell>
          <cell r="F38">
            <v>-0.12</v>
          </cell>
          <cell r="G38">
            <v>-4.2500000000000003E-2</v>
          </cell>
          <cell r="H38">
            <v>-0.12</v>
          </cell>
          <cell r="I38">
            <v>0.1225</v>
          </cell>
          <cell r="J38">
            <v>0.22750000000000001</v>
          </cell>
          <cell r="K38">
            <v>-6.6500000000000004E-2</v>
          </cell>
          <cell r="L38">
            <v>-2.8000000000000004E-2</v>
          </cell>
          <cell r="M38">
            <v>-0.27</v>
          </cell>
          <cell r="N38">
            <v>5.0000000000000001E-3</v>
          </cell>
          <cell r="O38">
            <v>-2.2499999999999999E-2</v>
          </cell>
          <cell r="P38">
            <v>-2.8000000000000004E-2</v>
          </cell>
          <cell r="Q38">
            <v>-0.06</v>
          </cell>
          <cell r="R38">
            <v>-4.4999999999999998E-2</v>
          </cell>
          <cell r="S38">
            <v>-0.10249999999999999</v>
          </cell>
          <cell r="T38">
            <v>-0.16500000000000001</v>
          </cell>
          <cell r="U38">
            <v>0.51749999999999996</v>
          </cell>
          <cell r="V38">
            <v>5.0000000000000001E-3</v>
          </cell>
          <cell r="W38">
            <v>-0.23499999999999999</v>
          </cell>
          <cell r="X38">
            <v>-2.4E-2</v>
          </cell>
          <cell r="Y38">
            <v>8.5000000000000006E-2</v>
          </cell>
          <cell r="Z38">
            <v>1.4000000000000002E-2</v>
          </cell>
          <cell r="AA38">
            <v>0.20300000000000001</v>
          </cell>
          <cell r="AB38">
            <v>0.182</v>
          </cell>
          <cell r="AC38">
            <v>0.21300000000000002</v>
          </cell>
          <cell r="AD38">
            <v>0.19800000000000001</v>
          </cell>
          <cell r="AE38">
            <v>0.20300000000000001</v>
          </cell>
          <cell r="AF38">
            <v>0.20300000000000001</v>
          </cell>
          <cell r="AG38">
            <v>0.20300000000000001</v>
          </cell>
          <cell r="AH38">
            <v>0.21300000000000002</v>
          </cell>
          <cell r="AI38">
            <v>0.20300000000000001</v>
          </cell>
        </row>
        <row r="39">
          <cell r="D39">
            <v>0.20749999999999999</v>
          </cell>
          <cell r="E39">
            <v>6.7444727041206035E-2</v>
          </cell>
          <cell r="F39">
            <v>-0.1225</v>
          </cell>
          <cell r="G39">
            <v>-7.7499999999999999E-2</v>
          </cell>
          <cell r="H39">
            <v>-0.1225</v>
          </cell>
          <cell r="I39">
            <v>0.16250000000000001</v>
          </cell>
          <cell r="J39">
            <v>0.28499999999999998</v>
          </cell>
          <cell r="K39">
            <v>-6.6500000000000004E-2</v>
          </cell>
          <cell r="L39">
            <v>-3.0500000000000003E-2</v>
          </cell>
          <cell r="M39">
            <v>-0.27</v>
          </cell>
          <cell r="N39">
            <v>5.0000000000000001E-3</v>
          </cell>
          <cell r="O39">
            <v>-2.2499999999999999E-2</v>
          </cell>
          <cell r="P39">
            <v>-3.3000000000000002E-2</v>
          </cell>
          <cell r="Q39">
            <v>-0.06</v>
          </cell>
          <cell r="R39">
            <v>-4.4999999999999998E-2</v>
          </cell>
          <cell r="S39">
            <v>-0.14000000000000001</v>
          </cell>
          <cell r="T39">
            <v>-0.16500000000000001</v>
          </cell>
          <cell r="U39">
            <v>0.75</v>
          </cell>
          <cell r="V39">
            <v>5.0000000000000001E-3</v>
          </cell>
          <cell r="W39">
            <v>-0.23499999999999999</v>
          </cell>
          <cell r="X39">
            <v>-2.4E-2</v>
          </cell>
          <cell r="Y39">
            <v>8.5000000000000006E-2</v>
          </cell>
          <cell r="Z39">
            <v>1.4000000000000002E-2</v>
          </cell>
          <cell r="AA39">
            <v>0.20800000000000002</v>
          </cell>
          <cell r="AB39">
            <v>0.187</v>
          </cell>
          <cell r="AC39">
            <v>0.218</v>
          </cell>
          <cell r="AD39">
            <v>0.20300000000000001</v>
          </cell>
          <cell r="AE39">
            <v>0.20800000000000002</v>
          </cell>
          <cell r="AF39">
            <v>0.20800000000000002</v>
          </cell>
          <cell r="AG39">
            <v>0.20800000000000002</v>
          </cell>
          <cell r="AH39">
            <v>0.218</v>
          </cell>
          <cell r="AI39">
            <v>0.20800000000000002</v>
          </cell>
        </row>
        <row r="40">
          <cell r="D40">
            <v>0.21249999999999999</v>
          </cell>
          <cell r="E40">
            <v>6.7623248927479007E-2</v>
          </cell>
          <cell r="F40">
            <v>-0.125</v>
          </cell>
          <cell r="G40">
            <v>-7.7499999999999999E-2</v>
          </cell>
          <cell r="H40">
            <v>-0.125</v>
          </cell>
          <cell r="I40">
            <v>0.17499999999999999</v>
          </cell>
          <cell r="J40">
            <v>0.34</v>
          </cell>
          <cell r="K40">
            <v>-7.1500000000000008E-2</v>
          </cell>
          <cell r="L40">
            <v>-2.8000000000000004E-2</v>
          </cell>
          <cell r="M40">
            <v>-0.27</v>
          </cell>
          <cell r="N40">
            <v>5.0000000000000001E-3</v>
          </cell>
          <cell r="O40">
            <v>-2.2499999999999999E-2</v>
          </cell>
          <cell r="P40">
            <v>-3.3000000000000002E-2</v>
          </cell>
          <cell r="Q40">
            <v>-0.06</v>
          </cell>
          <cell r="R40">
            <v>-4.4999999999999998E-2</v>
          </cell>
          <cell r="S40">
            <v>-0.14000000000000001</v>
          </cell>
          <cell r="T40">
            <v>-0.16500000000000001</v>
          </cell>
          <cell r="U40">
            <v>1.0774999999999999</v>
          </cell>
          <cell r="V40">
            <v>5.0000000000000001E-3</v>
          </cell>
          <cell r="W40">
            <v>-0.23499999999999999</v>
          </cell>
          <cell r="X40">
            <v>-2.4E-2</v>
          </cell>
          <cell r="Y40">
            <v>8.5000000000000006E-2</v>
          </cell>
          <cell r="Z40">
            <v>1.4000000000000002E-2</v>
          </cell>
          <cell r="AA40">
            <v>0.21300000000000002</v>
          </cell>
          <cell r="AB40">
            <v>0.19100000000000003</v>
          </cell>
          <cell r="AC40">
            <v>0.223</v>
          </cell>
          <cell r="AD40">
            <v>0.20800000000000002</v>
          </cell>
          <cell r="AE40">
            <v>0.21300000000000002</v>
          </cell>
          <cell r="AF40">
            <v>0.21300000000000002</v>
          </cell>
          <cell r="AG40">
            <v>0.21300000000000002</v>
          </cell>
          <cell r="AH40">
            <v>0.223</v>
          </cell>
          <cell r="AI40">
            <v>0.21300000000000002</v>
          </cell>
        </row>
        <row r="41">
          <cell r="D41">
            <v>0.21</v>
          </cell>
          <cell r="E41">
            <v>6.7792170923602013E-2</v>
          </cell>
          <cell r="F41">
            <v>-0.1275</v>
          </cell>
          <cell r="G41">
            <v>-6.5000000000000002E-2</v>
          </cell>
          <cell r="H41">
            <v>-0.1275</v>
          </cell>
          <cell r="I41">
            <v>0.1525</v>
          </cell>
          <cell r="J41">
            <v>0.33750000000000002</v>
          </cell>
          <cell r="K41">
            <v>-7.6499999999999999E-2</v>
          </cell>
          <cell r="L41">
            <v>-2.8000000000000004E-2</v>
          </cell>
          <cell r="M41">
            <v>-0.27</v>
          </cell>
          <cell r="N41">
            <v>5.0000000000000001E-3</v>
          </cell>
          <cell r="O41">
            <v>-2.2499999999999999E-2</v>
          </cell>
          <cell r="P41">
            <v>-3.3000000000000002E-2</v>
          </cell>
          <cell r="Q41">
            <v>-0.06</v>
          </cell>
          <cell r="R41">
            <v>-4.4999999999999998E-2</v>
          </cell>
          <cell r="S41">
            <v>-0.1225</v>
          </cell>
          <cell r="T41">
            <v>-0.16500000000000001</v>
          </cell>
          <cell r="U41">
            <v>1.0049999999999999</v>
          </cell>
          <cell r="V41">
            <v>5.0000000000000001E-3</v>
          </cell>
          <cell r="W41">
            <v>-0.23499999999999999</v>
          </cell>
          <cell r="X41">
            <v>-2.4E-2</v>
          </cell>
          <cell r="Y41">
            <v>8.5000000000000006E-2</v>
          </cell>
          <cell r="Z41">
            <v>1.4000000000000002E-2</v>
          </cell>
          <cell r="AA41">
            <v>0.21</v>
          </cell>
          <cell r="AB41">
            <v>0.18900000000000003</v>
          </cell>
          <cell r="AC41">
            <v>0.22100000000000003</v>
          </cell>
          <cell r="AD41">
            <v>0.20600000000000002</v>
          </cell>
          <cell r="AE41">
            <v>0.21</v>
          </cell>
          <cell r="AF41">
            <v>0.21</v>
          </cell>
          <cell r="AG41">
            <v>0.21</v>
          </cell>
          <cell r="AH41">
            <v>0.22100000000000003</v>
          </cell>
          <cell r="AI41">
            <v>0.21</v>
          </cell>
        </row>
        <row r="42">
          <cell r="D42">
            <v>0.2</v>
          </cell>
          <cell r="E42">
            <v>6.7944745637896015E-2</v>
          </cell>
          <cell r="F42">
            <v>-0.13</v>
          </cell>
          <cell r="G42">
            <v>-4.2500000000000003E-2</v>
          </cell>
          <cell r="H42">
            <v>-0.13</v>
          </cell>
          <cell r="I42">
            <v>0.15</v>
          </cell>
          <cell r="J42">
            <v>0.2475</v>
          </cell>
          <cell r="K42">
            <v>-7.6499999999999999E-2</v>
          </cell>
          <cell r="L42">
            <v>-2.8000000000000004E-2</v>
          </cell>
          <cell r="M42">
            <v>-0.27</v>
          </cell>
          <cell r="N42">
            <v>5.0000000000000001E-3</v>
          </cell>
          <cell r="O42">
            <v>-2.2499999999999999E-2</v>
          </cell>
          <cell r="P42">
            <v>-3.3000000000000002E-2</v>
          </cell>
          <cell r="Q42">
            <v>-0.06</v>
          </cell>
          <cell r="R42">
            <v>-4.4999999999999998E-2</v>
          </cell>
          <cell r="S42">
            <v>-0.105</v>
          </cell>
          <cell r="T42">
            <v>-0.16500000000000001</v>
          </cell>
          <cell r="U42">
            <v>0.625</v>
          </cell>
          <cell r="V42">
            <v>5.0000000000000001E-3</v>
          </cell>
          <cell r="W42">
            <v>-0.23499999999999999</v>
          </cell>
          <cell r="X42">
            <v>-2.4E-2</v>
          </cell>
          <cell r="Y42">
            <v>8.5000000000000006E-2</v>
          </cell>
          <cell r="Z42">
            <v>1.4000000000000002E-2</v>
          </cell>
          <cell r="AA42">
            <v>0.2</v>
          </cell>
          <cell r="AB42">
            <v>0.18</v>
          </cell>
          <cell r="AC42">
            <v>0.21</v>
          </cell>
          <cell r="AD42">
            <v>0.19600000000000001</v>
          </cell>
          <cell r="AE42">
            <v>0.2</v>
          </cell>
          <cell r="AF42">
            <v>0.2</v>
          </cell>
          <cell r="AG42">
            <v>0.2</v>
          </cell>
          <cell r="AH42">
            <v>0.21</v>
          </cell>
          <cell r="AI42">
            <v>0.2</v>
          </cell>
        </row>
        <row r="43">
          <cell r="D43">
            <v>0.18</v>
          </cell>
          <cell r="E43">
            <v>6.8091535574599016E-2</v>
          </cell>
          <cell r="F43">
            <v>-0.19500000000000001</v>
          </cell>
          <cell r="G43">
            <v>-5.0000000000000001E-3</v>
          </cell>
          <cell r="H43">
            <v>-0.19500000000000001</v>
          </cell>
          <cell r="I43">
            <v>5.7500000000000002E-2</v>
          </cell>
          <cell r="J43">
            <v>0.17</v>
          </cell>
          <cell r="K43">
            <v>-5.2999999999999999E-2</v>
          </cell>
          <cell r="L43">
            <v>-2.1000000000000001E-2</v>
          </cell>
          <cell r="M43">
            <v>-0.375</v>
          </cell>
          <cell r="N43">
            <v>6.0000000000000001E-3</v>
          </cell>
          <cell r="O43">
            <v>-0.02</v>
          </cell>
          <cell r="P43">
            <v>-0.03</v>
          </cell>
          <cell r="Q43">
            <v>-6.25E-2</v>
          </cell>
          <cell r="R43">
            <v>-3.2750000000000001E-2</v>
          </cell>
          <cell r="S43">
            <v>-7.7499999999999999E-2</v>
          </cell>
          <cell r="T43">
            <v>-0.16500000000000001</v>
          </cell>
          <cell r="U43">
            <v>0.28749999999999998</v>
          </cell>
          <cell r="V43">
            <v>6.0000000000000001E-3</v>
          </cell>
          <cell r="W43">
            <v>-0.23499999999999999</v>
          </cell>
          <cell r="X43">
            <v>-2.4E-2</v>
          </cell>
          <cell r="Y43">
            <v>9.5000000000000001E-2</v>
          </cell>
          <cell r="Z43">
            <v>6.5000000000000006E-3</v>
          </cell>
          <cell r="AA43">
            <v>0.18</v>
          </cell>
          <cell r="AB43">
            <v>0.16600000000000001</v>
          </cell>
          <cell r="AC43">
            <v>0.18900000000000003</v>
          </cell>
          <cell r="AD43">
            <v>0.17800000000000002</v>
          </cell>
          <cell r="AE43">
            <v>0.17600000000000002</v>
          </cell>
          <cell r="AF43">
            <v>0.18</v>
          </cell>
          <cell r="AG43">
            <v>0.18</v>
          </cell>
          <cell r="AH43">
            <v>0.18900000000000003</v>
          </cell>
          <cell r="AI43">
            <v>0.18</v>
          </cell>
        </row>
        <row r="44">
          <cell r="D44">
            <v>0.17749999999999999</v>
          </cell>
          <cell r="E44">
            <v>6.8201183332596019E-2</v>
          </cell>
          <cell r="F44">
            <v>-0.19500000000000001</v>
          </cell>
          <cell r="G44">
            <v>0</v>
          </cell>
          <cell r="H44">
            <v>-0.19500000000000001</v>
          </cell>
          <cell r="I44">
            <v>4.7500000000000001E-2</v>
          </cell>
          <cell r="J44">
            <v>0.155</v>
          </cell>
          <cell r="K44">
            <v>-5.2999999999999999E-2</v>
          </cell>
          <cell r="L44">
            <v>-2.1000000000000001E-2</v>
          </cell>
          <cell r="M44">
            <v>-0.375</v>
          </cell>
          <cell r="N44">
            <v>6.0000000000000001E-3</v>
          </cell>
          <cell r="O44">
            <v>-0.02</v>
          </cell>
          <cell r="P44">
            <v>-0.03</v>
          </cell>
          <cell r="Q44">
            <v>-6.25E-2</v>
          </cell>
          <cell r="R44">
            <v>-3.2750000000000001E-2</v>
          </cell>
          <cell r="S44">
            <v>-7.7499999999999999E-2</v>
          </cell>
          <cell r="T44">
            <v>-0.16250000000000001</v>
          </cell>
          <cell r="U44">
            <v>0.2475</v>
          </cell>
          <cell r="V44">
            <v>6.0000000000000001E-3</v>
          </cell>
          <cell r="W44">
            <v>-0.23499999999999999</v>
          </cell>
          <cell r="X44">
            <v>-2.0499999999999997E-2</v>
          </cell>
          <cell r="Y44">
            <v>9.5000000000000001E-2</v>
          </cell>
          <cell r="Z44">
            <v>6.5000000000000006E-3</v>
          </cell>
          <cell r="AA44">
            <v>0.17800000000000002</v>
          </cell>
          <cell r="AB44">
            <v>0.16300000000000001</v>
          </cell>
          <cell r="AC44">
            <v>0.18600000000000003</v>
          </cell>
          <cell r="AD44">
            <v>0.17600000000000002</v>
          </cell>
          <cell r="AE44">
            <v>0.17400000000000002</v>
          </cell>
          <cell r="AF44">
            <v>0.17800000000000002</v>
          </cell>
          <cell r="AG44">
            <v>0.17800000000000002</v>
          </cell>
          <cell r="AH44">
            <v>0.18600000000000003</v>
          </cell>
          <cell r="AI44">
            <v>0.17800000000000002</v>
          </cell>
        </row>
        <row r="45">
          <cell r="D45">
            <v>0.17650000000000002</v>
          </cell>
          <cell r="E45">
            <v>6.8314486020039006E-2</v>
          </cell>
          <cell r="F45">
            <v>-0.19500000000000001</v>
          </cell>
          <cell r="G45">
            <v>0</v>
          </cell>
          <cell r="H45">
            <v>-0.19500000000000001</v>
          </cell>
          <cell r="I45">
            <v>4.2500000000000003E-2</v>
          </cell>
          <cell r="J45">
            <v>0.155</v>
          </cell>
          <cell r="K45">
            <v>-5.2999999999999999E-2</v>
          </cell>
          <cell r="L45">
            <v>-2.1000000000000001E-2</v>
          </cell>
          <cell r="M45">
            <v>-0.375</v>
          </cell>
          <cell r="N45">
            <v>6.0000000000000001E-3</v>
          </cell>
          <cell r="O45">
            <v>-0.02</v>
          </cell>
          <cell r="P45">
            <v>-2.75E-2</v>
          </cell>
          <cell r="Q45">
            <v>-6.25E-2</v>
          </cell>
          <cell r="R45">
            <v>-2.775E-2</v>
          </cell>
          <cell r="S45">
            <v>-7.0000000000000007E-2</v>
          </cell>
          <cell r="T45">
            <v>-0.16250000000000001</v>
          </cell>
          <cell r="U45">
            <v>0.2475</v>
          </cell>
          <cell r="V45">
            <v>6.0000000000000001E-3</v>
          </cell>
          <cell r="W45">
            <v>-0.23499999999999999</v>
          </cell>
          <cell r="X45">
            <v>-1.5500000000000002E-2</v>
          </cell>
          <cell r="Y45">
            <v>9.5000000000000001E-2</v>
          </cell>
          <cell r="Z45">
            <v>6.5000000000000006E-3</v>
          </cell>
          <cell r="AA45">
            <v>0.17699999999999999</v>
          </cell>
          <cell r="AB45">
            <v>0.16200000000000001</v>
          </cell>
          <cell r="AC45">
            <v>0.185</v>
          </cell>
          <cell r="AD45">
            <v>0.17499999999999999</v>
          </cell>
          <cell r="AE45">
            <v>0.17300000000000001</v>
          </cell>
          <cell r="AF45">
            <v>0.17699999999999999</v>
          </cell>
          <cell r="AG45">
            <v>0.17699999999999999</v>
          </cell>
          <cell r="AH45">
            <v>0.185</v>
          </cell>
          <cell r="AI45">
            <v>0.17699999999999999</v>
          </cell>
        </row>
        <row r="46">
          <cell r="D46">
            <v>0.17550000000000002</v>
          </cell>
          <cell r="E46">
            <v>6.8417088036494017E-2</v>
          </cell>
          <cell r="F46">
            <v>-0.19500000000000001</v>
          </cell>
          <cell r="G46">
            <v>2.5000000000000001E-3</v>
          </cell>
          <cell r="H46">
            <v>-0.19500000000000001</v>
          </cell>
          <cell r="I46">
            <v>3.2500000000000001E-2</v>
          </cell>
          <cell r="J46">
            <v>0.155</v>
          </cell>
          <cell r="K46">
            <v>-5.2999999999999999E-2</v>
          </cell>
          <cell r="L46">
            <v>-2.1000000000000001E-2</v>
          </cell>
          <cell r="M46">
            <v>-0.375</v>
          </cell>
          <cell r="N46">
            <v>6.0000000000000001E-3</v>
          </cell>
          <cell r="O46">
            <v>-0.02</v>
          </cell>
          <cell r="P46">
            <v>-2.75E-2</v>
          </cell>
          <cell r="Q46">
            <v>-6.25E-2</v>
          </cell>
          <cell r="R46">
            <v>-2.775E-2</v>
          </cell>
          <cell r="S46">
            <v>-7.0000000000000007E-2</v>
          </cell>
          <cell r="T46">
            <v>-0.16250000000000001</v>
          </cell>
          <cell r="U46">
            <v>0.2525</v>
          </cell>
          <cell r="V46">
            <v>6.0000000000000001E-3</v>
          </cell>
          <cell r="W46">
            <v>-0.23499999999999999</v>
          </cell>
          <cell r="X46">
            <v>-1.5500000000000002E-2</v>
          </cell>
          <cell r="Y46">
            <v>9.5000000000000001E-2</v>
          </cell>
          <cell r="Z46">
            <v>6.5000000000000006E-3</v>
          </cell>
          <cell r="AA46">
            <v>0.17600000000000002</v>
          </cell>
          <cell r="AB46">
            <v>0.161</v>
          </cell>
          <cell r="AC46">
            <v>0.18400000000000002</v>
          </cell>
          <cell r="AD46">
            <v>0.17400000000000002</v>
          </cell>
          <cell r="AE46">
            <v>0.17199999999999999</v>
          </cell>
          <cell r="AF46">
            <v>0.17600000000000002</v>
          </cell>
          <cell r="AG46">
            <v>0.17600000000000002</v>
          </cell>
          <cell r="AH46">
            <v>0.18400000000000002</v>
          </cell>
          <cell r="AI46">
            <v>0.17600000000000002</v>
          </cell>
        </row>
        <row r="47">
          <cell r="D47">
            <v>0.17449999999999999</v>
          </cell>
          <cell r="E47">
            <v>6.8511485611977022E-2</v>
          </cell>
          <cell r="F47">
            <v>-0.19500000000000001</v>
          </cell>
          <cell r="G47">
            <v>2.5000000000000001E-3</v>
          </cell>
          <cell r="H47">
            <v>-0.19500000000000001</v>
          </cell>
          <cell r="I47">
            <v>0.03</v>
          </cell>
          <cell r="J47">
            <v>0.155</v>
          </cell>
          <cell r="K47">
            <v>-5.2999999999999999E-2</v>
          </cell>
          <cell r="L47">
            <v>-2.1000000000000001E-2</v>
          </cell>
          <cell r="M47">
            <v>-0.375</v>
          </cell>
          <cell r="N47">
            <v>6.0000000000000001E-3</v>
          </cell>
          <cell r="O47">
            <v>-0.02</v>
          </cell>
          <cell r="P47">
            <v>-2.75E-2</v>
          </cell>
          <cell r="Q47">
            <v>-6.25E-2</v>
          </cell>
          <cell r="R47">
            <v>-2.775E-2</v>
          </cell>
          <cell r="S47">
            <v>-7.0000000000000007E-2</v>
          </cell>
          <cell r="T47">
            <v>-0.16250000000000001</v>
          </cell>
          <cell r="U47">
            <v>0.2525</v>
          </cell>
          <cell r="V47">
            <v>6.0000000000000001E-3</v>
          </cell>
          <cell r="W47">
            <v>-0.23499999999999999</v>
          </cell>
          <cell r="X47">
            <v>-1.5500000000000002E-2</v>
          </cell>
          <cell r="Y47">
            <v>9.5000000000000001E-2</v>
          </cell>
          <cell r="Z47">
            <v>6.5000000000000006E-3</v>
          </cell>
          <cell r="AA47">
            <v>0.17499999999999999</v>
          </cell>
          <cell r="AB47">
            <v>0.161</v>
          </cell>
          <cell r="AC47">
            <v>0.18300000000000002</v>
          </cell>
          <cell r="AD47">
            <v>0.17300000000000001</v>
          </cell>
          <cell r="AE47">
            <v>0.17100000000000001</v>
          </cell>
          <cell r="AF47">
            <v>0.17499999999999999</v>
          </cell>
          <cell r="AG47">
            <v>0.17499999999999999</v>
          </cell>
          <cell r="AH47">
            <v>0.18300000000000002</v>
          </cell>
          <cell r="AI47">
            <v>0.17499999999999999</v>
          </cell>
        </row>
        <row r="48">
          <cell r="D48">
            <v>0.17350000000000002</v>
          </cell>
          <cell r="E48">
            <v>6.8605883190409028E-2</v>
          </cell>
          <cell r="F48">
            <v>-0.19500000000000001</v>
          </cell>
          <cell r="G48">
            <v>0</v>
          </cell>
          <cell r="H48">
            <v>-0.19500000000000001</v>
          </cell>
          <cell r="I48">
            <v>2.75E-2</v>
          </cell>
          <cell r="J48">
            <v>0.155</v>
          </cell>
          <cell r="K48">
            <v>-5.5500000000000001E-2</v>
          </cell>
          <cell r="L48">
            <v>-2.35E-2</v>
          </cell>
          <cell r="M48">
            <v>-0.375</v>
          </cell>
          <cell r="N48">
            <v>6.0000000000000001E-3</v>
          </cell>
          <cell r="O48">
            <v>-0.02</v>
          </cell>
          <cell r="P48">
            <v>-3.2500000000000001E-2</v>
          </cell>
          <cell r="Q48">
            <v>-6.25E-2</v>
          </cell>
          <cell r="R48">
            <v>-3.2750000000000001E-2</v>
          </cell>
          <cell r="S48">
            <v>-7.7499999999999999E-2</v>
          </cell>
          <cell r="T48">
            <v>-0.16250000000000001</v>
          </cell>
          <cell r="U48">
            <v>0.2475</v>
          </cell>
          <cell r="V48">
            <v>6.0000000000000001E-3</v>
          </cell>
          <cell r="W48">
            <v>-0.23499999999999999</v>
          </cell>
          <cell r="X48">
            <v>-2.0499999999999997E-2</v>
          </cell>
          <cell r="Y48">
            <v>9.5000000000000001E-2</v>
          </cell>
          <cell r="Z48">
            <v>6.5000000000000006E-3</v>
          </cell>
          <cell r="AA48">
            <v>0.17400000000000002</v>
          </cell>
          <cell r="AB48">
            <v>0.16</v>
          </cell>
          <cell r="AC48">
            <v>0.182</v>
          </cell>
          <cell r="AD48">
            <v>0.17199999999999999</v>
          </cell>
          <cell r="AE48">
            <v>0.17</v>
          </cell>
          <cell r="AF48">
            <v>0.17400000000000002</v>
          </cell>
          <cell r="AG48">
            <v>0.17400000000000002</v>
          </cell>
          <cell r="AH48">
            <v>0.182</v>
          </cell>
          <cell r="AI48">
            <v>0.17400000000000002</v>
          </cell>
        </row>
        <row r="49">
          <cell r="D49">
            <v>0.17350000000000002</v>
          </cell>
          <cell r="E49">
            <v>6.869090589358201E-2</v>
          </cell>
          <cell r="F49">
            <v>-0.19500000000000001</v>
          </cell>
          <cell r="G49">
            <v>0</v>
          </cell>
          <cell r="H49">
            <v>-0.19500000000000001</v>
          </cell>
          <cell r="I49">
            <v>4.2500000000000003E-2</v>
          </cell>
          <cell r="J49">
            <v>0.1575</v>
          </cell>
          <cell r="K49">
            <v>-5.5500000000000001E-2</v>
          </cell>
          <cell r="L49">
            <v>-2.35E-2</v>
          </cell>
          <cell r="M49">
            <v>-0.375</v>
          </cell>
          <cell r="N49">
            <v>6.0000000000000001E-3</v>
          </cell>
          <cell r="O49">
            <v>-0.02</v>
          </cell>
          <cell r="P49">
            <v>-3.2500000000000001E-2</v>
          </cell>
          <cell r="Q49">
            <v>-6.25E-2</v>
          </cell>
          <cell r="R49">
            <v>-3.2750000000000001E-2</v>
          </cell>
          <cell r="S49">
            <v>-7.7499999999999999E-2</v>
          </cell>
          <cell r="T49">
            <v>-0.16250000000000001</v>
          </cell>
          <cell r="U49">
            <v>0.25</v>
          </cell>
          <cell r="V49">
            <v>6.0000000000000001E-3</v>
          </cell>
          <cell r="W49">
            <v>-0.23499999999999999</v>
          </cell>
          <cell r="X49">
            <v>-2.0499999999999997E-2</v>
          </cell>
          <cell r="Y49">
            <v>9.5000000000000001E-2</v>
          </cell>
          <cell r="Z49">
            <v>6.5000000000000006E-3</v>
          </cell>
          <cell r="AA49">
            <v>0.17400000000000002</v>
          </cell>
          <cell r="AB49">
            <v>0.16</v>
          </cell>
          <cell r="AC49">
            <v>0.182</v>
          </cell>
          <cell r="AD49">
            <v>0.17199999999999999</v>
          </cell>
          <cell r="AE49">
            <v>0.17</v>
          </cell>
          <cell r="AF49">
            <v>0.17400000000000002</v>
          </cell>
          <cell r="AG49">
            <v>0.17400000000000002</v>
          </cell>
          <cell r="AH49">
            <v>0.182</v>
          </cell>
          <cell r="AI49">
            <v>0.17400000000000002</v>
          </cell>
        </row>
        <row r="50">
          <cell r="D50">
            <v>0.17449999999999999</v>
          </cell>
          <cell r="E50">
            <v>6.8769662539111001E-2</v>
          </cell>
          <cell r="F50">
            <v>-0.125</v>
          </cell>
          <cell r="G50">
            <v>-5.2499999999999998E-2</v>
          </cell>
          <cell r="H50">
            <v>-0.125</v>
          </cell>
          <cell r="I50">
            <v>0.12</v>
          </cell>
          <cell r="J50">
            <v>0.24</v>
          </cell>
          <cell r="K50">
            <v>-6.4500000000000002E-2</v>
          </cell>
          <cell r="L50">
            <v>-2.6000000000000002E-2</v>
          </cell>
          <cell r="M50">
            <v>-0.26500000000000001</v>
          </cell>
          <cell r="N50">
            <v>5.0000000000000001E-3</v>
          </cell>
          <cell r="O50">
            <v>-2.0499999999999997E-2</v>
          </cell>
          <cell r="P50">
            <v>-2.8000000000000004E-2</v>
          </cell>
          <cell r="Q50">
            <v>-0.11</v>
          </cell>
          <cell r="R50">
            <v>-4.4999999999999998E-2</v>
          </cell>
          <cell r="S50">
            <v>-0.10050000000000001</v>
          </cell>
          <cell r="T50">
            <v>-0.16250000000000001</v>
          </cell>
          <cell r="U50">
            <v>0.53749999999999998</v>
          </cell>
          <cell r="V50">
            <v>6.0000000000000001E-3</v>
          </cell>
          <cell r="W50">
            <v>-0.23499999999999999</v>
          </cell>
          <cell r="X50">
            <v>-2.3000000000000003E-2</v>
          </cell>
          <cell r="Y50">
            <v>8.5000000000000006E-2</v>
          </cell>
          <cell r="Z50">
            <v>1.6E-2</v>
          </cell>
          <cell r="AA50">
            <v>0.17499999999999999</v>
          </cell>
          <cell r="AB50">
            <v>0.157</v>
          </cell>
          <cell r="AC50">
            <v>0.18300000000000002</v>
          </cell>
          <cell r="AD50">
            <v>0.17100000000000001</v>
          </cell>
          <cell r="AE50">
            <v>0.17499999999999999</v>
          </cell>
          <cell r="AF50">
            <v>0.17499999999999999</v>
          </cell>
          <cell r="AG50">
            <v>0.17499999999999999</v>
          </cell>
          <cell r="AH50">
            <v>0.18300000000000002</v>
          </cell>
          <cell r="AI50">
            <v>0.17499999999999999</v>
          </cell>
        </row>
        <row r="51">
          <cell r="D51">
            <v>0.17550000000000002</v>
          </cell>
          <cell r="E51">
            <v>6.8845878649641021E-2</v>
          </cell>
          <cell r="F51">
            <v>-0.1275</v>
          </cell>
          <cell r="G51">
            <v>-7.7499999999999999E-2</v>
          </cell>
          <cell r="H51">
            <v>-0.1275</v>
          </cell>
          <cell r="I51">
            <v>0.16</v>
          </cell>
          <cell r="J51">
            <v>0.29499999999999998</v>
          </cell>
          <cell r="K51">
            <v>-6.4500000000000002E-2</v>
          </cell>
          <cell r="L51">
            <v>-2.8500000000000001E-2</v>
          </cell>
          <cell r="M51">
            <v>-0.26500000000000001</v>
          </cell>
          <cell r="N51">
            <v>5.0000000000000001E-3</v>
          </cell>
          <cell r="O51">
            <v>-2.0499999999999997E-2</v>
          </cell>
          <cell r="P51">
            <v>-2.8000000000000004E-2</v>
          </cell>
          <cell r="Q51">
            <v>-0.11</v>
          </cell>
          <cell r="R51">
            <v>-4.4999999999999998E-2</v>
          </cell>
          <cell r="S51">
            <v>-0.13800000000000001</v>
          </cell>
          <cell r="T51">
            <v>-0.16250000000000001</v>
          </cell>
          <cell r="U51">
            <v>0.77749999999999997</v>
          </cell>
          <cell r="V51">
            <v>6.0000000000000001E-3</v>
          </cell>
          <cell r="W51">
            <v>-0.23499999999999999</v>
          </cell>
          <cell r="X51">
            <v>-2.3000000000000003E-2</v>
          </cell>
          <cell r="Y51">
            <v>8.5000000000000006E-2</v>
          </cell>
          <cell r="Z51">
            <v>1.6E-2</v>
          </cell>
          <cell r="AA51">
            <v>0.17600000000000002</v>
          </cell>
          <cell r="AB51">
            <v>0.158</v>
          </cell>
          <cell r="AC51">
            <v>0.18400000000000002</v>
          </cell>
          <cell r="AD51">
            <v>0.17199999999999999</v>
          </cell>
          <cell r="AE51">
            <v>0.17600000000000002</v>
          </cell>
          <cell r="AF51">
            <v>0.17600000000000002</v>
          </cell>
          <cell r="AG51">
            <v>0.17600000000000002</v>
          </cell>
          <cell r="AH51">
            <v>0.18400000000000002</v>
          </cell>
          <cell r="AI51">
            <v>0.17600000000000002</v>
          </cell>
        </row>
        <row r="52">
          <cell r="D52">
            <v>0.17800000000000002</v>
          </cell>
          <cell r="E52">
            <v>6.8925295148352009E-2</v>
          </cell>
          <cell r="F52">
            <v>-0.13</v>
          </cell>
          <cell r="G52">
            <v>-7.7499999999999999E-2</v>
          </cell>
          <cell r="H52">
            <v>-0.13</v>
          </cell>
          <cell r="I52">
            <v>0.17249999999999999</v>
          </cell>
          <cell r="J52">
            <v>0.34250000000000003</v>
          </cell>
          <cell r="K52">
            <v>-6.9500000000000006E-2</v>
          </cell>
          <cell r="L52">
            <v>-2.6000000000000002E-2</v>
          </cell>
          <cell r="M52">
            <v>-0.26500000000000001</v>
          </cell>
          <cell r="N52">
            <v>5.0000000000000001E-3</v>
          </cell>
          <cell r="O52">
            <v>-2.0499999999999997E-2</v>
          </cell>
          <cell r="P52">
            <v>-3.3000000000000002E-2</v>
          </cell>
          <cell r="Q52">
            <v>-5.7500000000000002E-2</v>
          </cell>
          <cell r="R52">
            <v>-4.4999999999999998E-2</v>
          </cell>
          <cell r="S52">
            <v>-0.13800000000000001</v>
          </cell>
          <cell r="T52">
            <v>-0.16250000000000001</v>
          </cell>
          <cell r="U52">
            <v>1.1225000000000001</v>
          </cell>
          <cell r="V52">
            <v>5.0000000000000001E-3</v>
          </cell>
          <cell r="W52">
            <v>-0.22</v>
          </cell>
          <cell r="X52">
            <v>-2.3000000000000003E-2</v>
          </cell>
          <cell r="Y52">
            <v>0.1</v>
          </cell>
          <cell r="Z52">
            <v>1.6E-2</v>
          </cell>
          <cell r="AA52">
            <v>0.17800000000000002</v>
          </cell>
          <cell r="AB52">
            <v>0.16</v>
          </cell>
          <cell r="AC52">
            <v>0.187</v>
          </cell>
          <cell r="AD52">
            <v>0.17400000000000002</v>
          </cell>
          <cell r="AE52">
            <v>0.17800000000000002</v>
          </cell>
          <cell r="AF52">
            <v>0.17800000000000002</v>
          </cell>
          <cell r="AG52">
            <v>0.17800000000000002</v>
          </cell>
          <cell r="AH52">
            <v>0.187</v>
          </cell>
          <cell r="AI52">
            <v>0.17800000000000002</v>
          </cell>
        </row>
        <row r="53">
          <cell r="D53">
            <v>0.17650000000000002</v>
          </cell>
          <cell r="E53">
            <v>6.9005512894560014E-2</v>
          </cell>
          <cell r="F53">
            <v>-0.13250000000000001</v>
          </cell>
          <cell r="G53">
            <v>-7.0000000000000007E-2</v>
          </cell>
          <cell r="H53">
            <v>-0.13250000000000001</v>
          </cell>
          <cell r="I53">
            <v>0.15</v>
          </cell>
          <cell r="J53">
            <v>0.33750000000000002</v>
          </cell>
          <cell r="K53">
            <v>-7.4499999999999997E-2</v>
          </cell>
          <cell r="L53">
            <v>-2.6000000000000002E-2</v>
          </cell>
          <cell r="M53">
            <v>-0.26500000000000001</v>
          </cell>
          <cell r="N53">
            <v>5.0000000000000001E-3</v>
          </cell>
          <cell r="O53">
            <v>-2.0499999999999997E-2</v>
          </cell>
          <cell r="P53">
            <v>-3.3000000000000002E-2</v>
          </cell>
          <cell r="Q53">
            <v>-5.7500000000000002E-2</v>
          </cell>
          <cell r="R53">
            <v>-4.4999999999999998E-2</v>
          </cell>
          <cell r="S53">
            <v>-0.12050000000000001</v>
          </cell>
          <cell r="T53">
            <v>-0.16250000000000001</v>
          </cell>
          <cell r="U53">
            <v>1.0449999999999999</v>
          </cell>
          <cell r="V53">
            <v>5.0000000000000001E-3</v>
          </cell>
          <cell r="W53">
            <v>-0.22</v>
          </cell>
          <cell r="X53">
            <v>-2.3000000000000003E-2</v>
          </cell>
          <cell r="Y53">
            <v>0.1</v>
          </cell>
          <cell r="Z53">
            <v>1.6E-2</v>
          </cell>
          <cell r="AA53">
            <v>0.17699999999999999</v>
          </cell>
          <cell r="AB53">
            <v>0.159</v>
          </cell>
          <cell r="AC53">
            <v>0.185</v>
          </cell>
          <cell r="AD53">
            <v>0.17300000000000001</v>
          </cell>
          <cell r="AE53">
            <v>0.17699999999999999</v>
          </cell>
          <cell r="AF53">
            <v>0.17699999999999999</v>
          </cell>
          <cell r="AG53">
            <v>0.17699999999999999</v>
          </cell>
          <cell r="AH53">
            <v>0.185</v>
          </cell>
          <cell r="AI53">
            <v>0.17699999999999999</v>
          </cell>
        </row>
        <row r="54">
          <cell r="D54">
            <v>0.17150000000000001</v>
          </cell>
          <cell r="E54">
            <v>6.9077967634901025E-2</v>
          </cell>
          <cell r="F54">
            <v>-0.13500000000000001</v>
          </cell>
          <cell r="G54">
            <v>-4.7500000000000001E-2</v>
          </cell>
          <cell r="H54">
            <v>-0.13500000000000001</v>
          </cell>
          <cell r="I54">
            <v>0.14749999999999999</v>
          </cell>
          <cell r="J54">
            <v>0.26</v>
          </cell>
          <cell r="K54">
            <v>-7.4499999999999997E-2</v>
          </cell>
          <cell r="L54">
            <v>-2.6000000000000002E-2</v>
          </cell>
          <cell r="M54">
            <v>-0.26500000000000001</v>
          </cell>
          <cell r="N54">
            <v>5.0000000000000001E-3</v>
          </cell>
          <cell r="O54">
            <v>-2.0499999999999997E-2</v>
          </cell>
          <cell r="P54">
            <v>-3.3000000000000002E-2</v>
          </cell>
          <cell r="Q54">
            <v>-5.7500000000000002E-2</v>
          </cell>
          <cell r="R54">
            <v>-4.4999999999999998E-2</v>
          </cell>
          <cell r="S54">
            <v>-0.10300000000000001</v>
          </cell>
          <cell r="T54">
            <v>-0.16250000000000001</v>
          </cell>
          <cell r="U54">
            <v>0.65500000000000003</v>
          </cell>
          <cell r="V54">
            <v>5.0000000000000001E-3</v>
          </cell>
          <cell r="W54">
            <v>-0.22</v>
          </cell>
          <cell r="X54">
            <v>-2.3000000000000003E-2</v>
          </cell>
          <cell r="Y54">
            <v>0.1</v>
          </cell>
          <cell r="Z54">
            <v>1.6E-2</v>
          </cell>
          <cell r="AA54">
            <v>0.17199999999999999</v>
          </cell>
          <cell r="AB54">
            <v>0.154</v>
          </cell>
          <cell r="AC54">
            <v>0.18</v>
          </cell>
          <cell r="AD54">
            <v>0.16800000000000001</v>
          </cell>
          <cell r="AE54">
            <v>0.17199999999999999</v>
          </cell>
          <cell r="AF54">
            <v>0.17199999999999999</v>
          </cell>
          <cell r="AG54">
            <v>0.17199999999999999</v>
          </cell>
          <cell r="AH54">
            <v>0.18</v>
          </cell>
          <cell r="AI54">
            <v>0.17199999999999999</v>
          </cell>
        </row>
        <row r="55">
          <cell r="D55">
            <v>0.16899999999999998</v>
          </cell>
          <cell r="E55">
            <v>6.914891027167501E-2</v>
          </cell>
          <cell r="F55">
            <v>-0.19500000000000001</v>
          </cell>
          <cell r="G55">
            <v>-2.5000000000000001E-3</v>
          </cell>
          <cell r="H55">
            <v>-0.19500000000000001</v>
          </cell>
          <cell r="I55">
            <v>5.5E-2</v>
          </cell>
          <cell r="J55">
            <v>0.17</v>
          </cell>
          <cell r="K55">
            <v>-5.1000000000000004E-2</v>
          </cell>
          <cell r="L55">
            <v>-1.9000000000000003E-2</v>
          </cell>
          <cell r="M55">
            <v>-0.375</v>
          </cell>
          <cell r="N55">
            <v>6.0000000000000001E-3</v>
          </cell>
          <cell r="O55">
            <v>-1.8000000000000002E-2</v>
          </cell>
          <cell r="P55">
            <v>-0.03</v>
          </cell>
          <cell r="Q55">
            <v>-0.06</v>
          </cell>
          <cell r="R55">
            <v>-3.0249999999999999E-2</v>
          </cell>
          <cell r="S55">
            <v>-7.5499999999999998E-2</v>
          </cell>
          <cell r="T55">
            <v>-0.16250000000000001</v>
          </cell>
          <cell r="U55">
            <v>0.28749999999999998</v>
          </cell>
          <cell r="V55">
            <v>5.0000000000000001E-3</v>
          </cell>
          <cell r="W55">
            <v>-0.22</v>
          </cell>
          <cell r="X55">
            <v>-2.3000000000000003E-2</v>
          </cell>
          <cell r="Y55">
            <v>0.08</v>
          </cell>
          <cell r="Z55">
            <v>8.5000000000000006E-3</v>
          </cell>
          <cell r="AA55">
            <v>0.16899999999999998</v>
          </cell>
          <cell r="AB55">
            <v>0.155</v>
          </cell>
          <cell r="AC55">
            <v>0.17699999999999999</v>
          </cell>
          <cell r="AD55">
            <v>0.16700000000000001</v>
          </cell>
          <cell r="AE55">
            <v>0.16600000000000001</v>
          </cell>
          <cell r="AF55">
            <v>0.16899999999999998</v>
          </cell>
          <cell r="AG55">
            <v>0.16899999999999998</v>
          </cell>
          <cell r="AH55">
            <v>0.17699999999999999</v>
          </cell>
          <cell r="AI55">
            <v>0.16899999999999998</v>
          </cell>
        </row>
        <row r="56">
          <cell r="D56">
            <v>0.16649999999999998</v>
          </cell>
          <cell r="E56">
            <v>6.9205195429507996E-2</v>
          </cell>
          <cell r="F56">
            <v>-0.19500000000000001</v>
          </cell>
          <cell r="G56">
            <v>2.5000000000000001E-3</v>
          </cell>
          <cell r="H56">
            <v>-0.19500000000000001</v>
          </cell>
          <cell r="I56">
            <v>4.4999999999999998E-2</v>
          </cell>
          <cell r="J56">
            <v>0.155</v>
          </cell>
          <cell r="K56">
            <v>-5.1000000000000004E-2</v>
          </cell>
          <cell r="L56">
            <v>-1.9000000000000003E-2</v>
          </cell>
          <cell r="M56">
            <v>-0.375</v>
          </cell>
          <cell r="N56">
            <v>6.0000000000000001E-3</v>
          </cell>
          <cell r="O56">
            <v>-1.8000000000000002E-2</v>
          </cell>
          <cell r="P56">
            <v>-0.03</v>
          </cell>
          <cell r="Q56">
            <v>-0.06</v>
          </cell>
          <cell r="R56">
            <v>-3.0249999999999999E-2</v>
          </cell>
          <cell r="S56">
            <v>-7.5499999999999998E-2</v>
          </cell>
          <cell r="T56">
            <v>-0.16</v>
          </cell>
          <cell r="U56">
            <v>0.2475</v>
          </cell>
          <cell r="V56">
            <v>5.0000000000000001E-3</v>
          </cell>
          <cell r="W56">
            <v>-0.22</v>
          </cell>
          <cell r="X56">
            <v>-1.95E-2</v>
          </cell>
          <cell r="Y56">
            <v>0.08</v>
          </cell>
          <cell r="Z56">
            <v>8.5000000000000006E-3</v>
          </cell>
          <cell r="AA56">
            <v>0.16700000000000001</v>
          </cell>
          <cell r="AB56">
            <v>0.153</v>
          </cell>
          <cell r="AC56">
            <v>0.17499999999999999</v>
          </cell>
          <cell r="AD56">
            <v>0.16500000000000001</v>
          </cell>
          <cell r="AE56">
            <v>0.16300000000000001</v>
          </cell>
          <cell r="AF56">
            <v>0.16700000000000001</v>
          </cell>
          <cell r="AG56">
            <v>0.16700000000000001</v>
          </cell>
          <cell r="AH56">
            <v>0.17499999999999999</v>
          </cell>
          <cell r="AI56">
            <v>0.16700000000000001</v>
          </cell>
        </row>
        <row r="57">
          <cell r="D57">
            <v>0.16649999999999998</v>
          </cell>
          <cell r="E57">
            <v>6.9263356760370001E-2</v>
          </cell>
          <cell r="F57">
            <v>-0.19500000000000001</v>
          </cell>
          <cell r="G57">
            <v>2.5000000000000001E-3</v>
          </cell>
          <cell r="H57">
            <v>-0.19500000000000001</v>
          </cell>
          <cell r="I57">
            <v>0.04</v>
          </cell>
          <cell r="J57">
            <v>0.155</v>
          </cell>
          <cell r="K57">
            <v>-5.1000000000000004E-2</v>
          </cell>
          <cell r="L57">
            <v>-1.9000000000000003E-2</v>
          </cell>
          <cell r="M57">
            <v>-0.375</v>
          </cell>
          <cell r="N57">
            <v>6.0000000000000001E-3</v>
          </cell>
          <cell r="O57">
            <v>-1.8000000000000002E-2</v>
          </cell>
          <cell r="P57">
            <v>-2.75E-2</v>
          </cell>
          <cell r="Q57">
            <v>-0.06</v>
          </cell>
          <cell r="R57">
            <v>-2.5249999999999998E-2</v>
          </cell>
          <cell r="S57">
            <v>-6.8000000000000005E-2</v>
          </cell>
          <cell r="T57">
            <v>-0.16</v>
          </cell>
          <cell r="U57">
            <v>0.2475</v>
          </cell>
          <cell r="V57">
            <v>5.0000000000000001E-3</v>
          </cell>
          <cell r="W57">
            <v>-0.22</v>
          </cell>
          <cell r="X57">
            <v>-1.4499999999999999E-2</v>
          </cell>
          <cell r="Y57">
            <v>0.08</v>
          </cell>
          <cell r="Z57">
            <v>8.5000000000000006E-3</v>
          </cell>
          <cell r="AA57">
            <v>0.16700000000000001</v>
          </cell>
          <cell r="AB57">
            <v>0.153</v>
          </cell>
          <cell r="AC57">
            <v>0.17499999999999999</v>
          </cell>
          <cell r="AD57">
            <v>0.16500000000000001</v>
          </cell>
          <cell r="AE57">
            <v>0.16300000000000001</v>
          </cell>
          <cell r="AF57">
            <v>0.16700000000000001</v>
          </cell>
          <cell r="AG57">
            <v>0.16700000000000001</v>
          </cell>
          <cell r="AH57">
            <v>0.17499999999999999</v>
          </cell>
          <cell r="AI57">
            <v>0.16700000000000001</v>
          </cell>
        </row>
        <row r="58">
          <cell r="D58">
            <v>0.16649999999999998</v>
          </cell>
          <cell r="E58">
            <v>6.9318104813526016E-2</v>
          </cell>
          <cell r="F58">
            <v>-0.19500000000000001</v>
          </cell>
          <cell r="G58">
            <v>5.0000000000000001E-3</v>
          </cell>
          <cell r="H58">
            <v>-0.19500000000000001</v>
          </cell>
          <cell r="I58">
            <v>0.03</v>
          </cell>
          <cell r="J58">
            <v>0.155</v>
          </cell>
          <cell r="K58">
            <v>-5.1000000000000004E-2</v>
          </cell>
          <cell r="L58">
            <v>-1.9000000000000003E-2</v>
          </cell>
          <cell r="M58">
            <v>-0.375</v>
          </cell>
          <cell r="N58">
            <v>6.0000000000000001E-3</v>
          </cell>
          <cell r="O58">
            <v>-1.8000000000000002E-2</v>
          </cell>
          <cell r="P58">
            <v>-2.75E-2</v>
          </cell>
          <cell r="Q58">
            <v>-0.06</v>
          </cell>
          <cell r="R58">
            <v>-2.5249999999999998E-2</v>
          </cell>
          <cell r="S58">
            <v>-6.8000000000000005E-2</v>
          </cell>
          <cell r="T58">
            <v>-0.16</v>
          </cell>
          <cell r="U58">
            <v>0.2525</v>
          </cell>
          <cell r="V58">
            <v>5.0000000000000001E-3</v>
          </cell>
          <cell r="W58">
            <v>-0.22</v>
          </cell>
          <cell r="X58">
            <v>-1.4499999999999999E-2</v>
          </cell>
          <cell r="Y58">
            <v>0.08</v>
          </cell>
          <cell r="Z58">
            <v>8.5000000000000006E-3</v>
          </cell>
          <cell r="AA58">
            <v>0.16700000000000001</v>
          </cell>
          <cell r="AB58">
            <v>0.153</v>
          </cell>
          <cell r="AC58">
            <v>0.17499999999999999</v>
          </cell>
          <cell r="AD58">
            <v>0.16500000000000001</v>
          </cell>
          <cell r="AE58">
            <v>0.16300000000000001</v>
          </cell>
          <cell r="AF58">
            <v>0.16700000000000001</v>
          </cell>
          <cell r="AG58">
            <v>0.16700000000000001</v>
          </cell>
          <cell r="AH58">
            <v>0.17499999999999999</v>
          </cell>
          <cell r="AI58">
            <v>0.16700000000000001</v>
          </cell>
        </row>
        <row r="59">
          <cell r="D59">
            <v>0.16649999999999998</v>
          </cell>
          <cell r="E59">
            <v>6.9372466337692007E-2</v>
          </cell>
          <cell r="F59">
            <v>-0.19500000000000001</v>
          </cell>
          <cell r="G59">
            <v>5.0000000000000001E-3</v>
          </cell>
          <cell r="H59">
            <v>-0.19500000000000001</v>
          </cell>
          <cell r="I59">
            <v>2.75E-2</v>
          </cell>
          <cell r="J59">
            <v>0.155</v>
          </cell>
          <cell r="K59">
            <v>-5.1000000000000004E-2</v>
          </cell>
          <cell r="L59">
            <v>-1.9000000000000003E-2</v>
          </cell>
          <cell r="M59">
            <v>-0.375</v>
          </cell>
          <cell r="N59">
            <v>6.0000000000000001E-3</v>
          </cell>
          <cell r="O59">
            <v>-1.8000000000000002E-2</v>
          </cell>
          <cell r="P59">
            <v>-2.75E-2</v>
          </cell>
          <cell r="Q59">
            <v>-0.06</v>
          </cell>
          <cell r="R59">
            <v>-2.5249999999999998E-2</v>
          </cell>
          <cell r="S59">
            <v>-6.8000000000000005E-2</v>
          </cell>
          <cell r="T59">
            <v>-0.16</v>
          </cell>
          <cell r="U59">
            <v>0.2525</v>
          </cell>
          <cell r="V59">
            <v>5.0000000000000001E-3</v>
          </cell>
          <cell r="W59">
            <v>-0.22</v>
          </cell>
          <cell r="X59">
            <v>-1.4499999999999999E-2</v>
          </cell>
          <cell r="Y59">
            <v>0.08</v>
          </cell>
          <cell r="Z59">
            <v>8.5000000000000006E-3</v>
          </cell>
          <cell r="AA59">
            <v>0.16700000000000001</v>
          </cell>
          <cell r="AB59">
            <v>0.153</v>
          </cell>
          <cell r="AC59">
            <v>0.17499999999999999</v>
          </cell>
          <cell r="AD59">
            <v>0.16500000000000001</v>
          </cell>
          <cell r="AE59">
            <v>0.16300000000000001</v>
          </cell>
          <cell r="AF59">
            <v>0.16700000000000001</v>
          </cell>
          <cell r="AG59">
            <v>0.16700000000000001</v>
          </cell>
          <cell r="AH59">
            <v>0.17499999999999999</v>
          </cell>
          <cell r="AI59">
            <v>0.16700000000000001</v>
          </cell>
        </row>
        <row r="60">
          <cell r="D60">
            <v>0.16600000000000001</v>
          </cell>
          <cell r="E60">
            <v>6.9426827862836021E-2</v>
          </cell>
          <cell r="F60">
            <v>-0.19500000000000001</v>
          </cell>
          <cell r="G60">
            <v>2.5000000000000001E-3</v>
          </cell>
          <cell r="H60">
            <v>-0.19500000000000001</v>
          </cell>
          <cell r="I60">
            <v>2.5000000000000001E-2</v>
          </cell>
          <cell r="J60">
            <v>0.155</v>
          </cell>
          <cell r="K60">
            <v>-5.3500000000000006E-2</v>
          </cell>
          <cell r="L60">
            <v>-2.1499999999999998E-2</v>
          </cell>
          <cell r="M60">
            <v>-0.375</v>
          </cell>
          <cell r="N60">
            <v>6.0000000000000001E-3</v>
          </cell>
          <cell r="O60">
            <v>-1.8000000000000002E-2</v>
          </cell>
          <cell r="P60">
            <v>-3.2500000000000001E-2</v>
          </cell>
          <cell r="Q60">
            <v>-0.06</v>
          </cell>
          <cell r="R60">
            <v>-3.0249999999999999E-2</v>
          </cell>
          <cell r="S60">
            <v>-7.5499999999999998E-2</v>
          </cell>
          <cell r="T60">
            <v>-0.16</v>
          </cell>
          <cell r="U60">
            <v>0.2475</v>
          </cell>
          <cell r="V60">
            <v>5.0000000000000001E-3</v>
          </cell>
          <cell r="W60">
            <v>-0.22</v>
          </cell>
          <cell r="X60">
            <v>-1.95E-2</v>
          </cell>
          <cell r="Y60">
            <v>0.08</v>
          </cell>
          <cell r="Z60">
            <v>8.5000000000000006E-3</v>
          </cell>
          <cell r="AA60">
            <v>0.16600000000000001</v>
          </cell>
          <cell r="AB60">
            <v>0.153</v>
          </cell>
          <cell r="AC60">
            <v>0.17400000000000002</v>
          </cell>
          <cell r="AD60">
            <v>0.16399999999999998</v>
          </cell>
          <cell r="AE60">
            <v>0.16300000000000001</v>
          </cell>
          <cell r="AF60">
            <v>0.16600000000000001</v>
          </cell>
          <cell r="AG60">
            <v>0.16600000000000001</v>
          </cell>
          <cell r="AH60">
            <v>0.17400000000000002</v>
          </cell>
          <cell r="AI60">
            <v>0.16600000000000001</v>
          </cell>
        </row>
        <row r="61">
          <cell r="D61">
            <v>0.16600000000000001</v>
          </cell>
          <cell r="E61">
            <v>6.9477292000957008E-2</v>
          </cell>
          <cell r="F61">
            <v>-0.19500000000000001</v>
          </cell>
          <cell r="G61">
            <v>2.5000000000000001E-3</v>
          </cell>
          <cell r="H61">
            <v>-0.19500000000000001</v>
          </cell>
          <cell r="I61">
            <v>0.04</v>
          </cell>
          <cell r="J61">
            <v>0.1575</v>
          </cell>
          <cell r="K61">
            <v>-5.3500000000000006E-2</v>
          </cell>
          <cell r="L61">
            <v>-2.1499999999999998E-2</v>
          </cell>
          <cell r="M61">
            <v>-0.375</v>
          </cell>
          <cell r="N61">
            <v>6.0000000000000001E-3</v>
          </cell>
          <cell r="O61">
            <v>-1.8000000000000002E-2</v>
          </cell>
          <cell r="P61">
            <v>-3.2500000000000001E-2</v>
          </cell>
          <cell r="Q61">
            <v>-0.06</v>
          </cell>
          <cell r="R61">
            <v>-3.0249999999999999E-2</v>
          </cell>
          <cell r="S61">
            <v>-7.5499999999999998E-2</v>
          </cell>
          <cell r="T61">
            <v>-0.16</v>
          </cell>
          <cell r="U61">
            <v>0.25</v>
          </cell>
          <cell r="V61">
            <v>5.0000000000000001E-3</v>
          </cell>
          <cell r="W61">
            <v>-0.22</v>
          </cell>
          <cell r="X61">
            <v>-1.95E-2</v>
          </cell>
          <cell r="Y61">
            <v>0.08</v>
          </cell>
          <cell r="Z61">
            <v>8.5000000000000006E-3</v>
          </cell>
          <cell r="AA61">
            <v>0.16600000000000001</v>
          </cell>
          <cell r="AB61">
            <v>0.153</v>
          </cell>
          <cell r="AC61">
            <v>0.17400000000000002</v>
          </cell>
          <cell r="AD61">
            <v>0.16399999999999998</v>
          </cell>
          <cell r="AE61">
            <v>0.16300000000000001</v>
          </cell>
          <cell r="AF61">
            <v>0.16600000000000001</v>
          </cell>
          <cell r="AG61">
            <v>0.16600000000000001</v>
          </cell>
          <cell r="AH61">
            <v>0.17400000000000002</v>
          </cell>
          <cell r="AI61">
            <v>0.16600000000000001</v>
          </cell>
        </row>
        <row r="62">
          <cell r="D62">
            <v>0.16600000000000001</v>
          </cell>
          <cell r="E62">
            <v>6.9526742871235017E-2</v>
          </cell>
          <cell r="F62">
            <v>-0.19</v>
          </cell>
          <cell r="G62">
            <v>-5.2499999999999998E-2</v>
          </cell>
          <cell r="H62">
            <v>-0.19</v>
          </cell>
          <cell r="I62">
            <v>0.105</v>
          </cell>
          <cell r="J62">
            <v>0.24</v>
          </cell>
          <cell r="K62">
            <v>-6.25E-2</v>
          </cell>
          <cell r="L62">
            <v>-2.4E-2</v>
          </cell>
          <cell r="M62">
            <v>-0.27</v>
          </cell>
          <cell r="N62">
            <v>5.0000000000000001E-3</v>
          </cell>
          <cell r="O62">
            <v>-1.8500000000000003E-2</v>
          </cell>
          <cell r="P62">
            <v>-2.8000000000000004E-2</v>
          </cell>
          <cell r="Q62">
            <v>-0.1075</v>
          </cell>
          <cell r="R62">
            <v>-3.95E-2</v>
          </cell>
          <cell r="S62">
            <v>-9.8500000000000004E-2</v>
          </cell>
          <cell r="T62">
            <v>-0.16</v>
          </cell>
          <cell r="U62">
            <v>0.54249999999999998</v>
          </cell>
          <cell r="V62">
            <v>5.0000000000000001E-3</v>
          </cell>
          <cell r="W62">
            <v>-0.22</v>
          </cell>
          <cell r="X62">
            <v>-2.2000000000000002E-2</v>
          </cell>
          <cell r="Y62">
            <v>0.08</v>
          </cell>
          <cell r="Z62">
            <v>1.8000000000000002E-2</v>
          </cell>
          <cell r="AA62">
            <v>0.16600000000000001</v>
          </cell>
          <cell r="AB62">
            <v>0.14899999999999999</v>
          </cell>
          <cell r="AC62">
            <v>0.17400000000000002</v>
          </cell>
          <cell r="AD62">
            <v>0.16300000000000001</v>
          </cell>
          <cell r="AE62">
            <v>0.16600000000000001</v>
          </cell>
          <cell r="AF62">
            <v>0.16600000000000001</v>
          </cell>
          <cell r="AG62">
            <v>0.16600000000000001</v>
          </cell>
          <cell r="AH62">
            <v>0.17400000000000002</v>
          </cell>
          <cell r="AI62">
            <v>0.16600000000000001</v>
          </cell>
        </row>
        <row r="63">
          <cell r="D63">
            <v>0.16649999999999998</v>
          </cell>
          <cell r="E63">
            <v>6.9574598552919018E-2</v>
          </cell>
          <cell r="F63">
            <v>-0.19750000000000001</v>
          </cell>
          <cell r="G63">
            <v>-7.7499999999999999E-2</v>
          </cell>
          <cell r="H63">
            <v>-0.19750000000000001</v>
          </cell>
          <cell r="I63">
            <v>0.14499999999999999</v>
          </cell>
          <cell r="J63">
            <v>0.29499999999999998</v>
          </cell>
          <cell r="K63">
            <v>-6.25E-2</v>
          </cell>
          <cell r="L63">
            <v>-2.6499999999999999E-2</v>
          </cell>
          <cell r="M63">
            <v>-0.27</v>
          </cell>
          <cell r="N63">
            <v>5.0000000000000001E-3</v>
          </cell>
          <cell r="O63">
            <v>-1.8500000000000003E-2</v>
          </cell>
          <cell r="P63">
            <v>-2.8000000000000004E-2</v>
          </cell>
          <cell r="Q63">
            <v>-0.1075</v>
          </cell>
          <cell r="R63">
            <v>-3.95E-2</v>
          </cell>
          <cell r="S63">
            <v>-0.13600000000000001</v>
          </cell>
          <cell r="T63">
            <v>-0.16</v>
          </cell>
          <cell r="U63">
            <v>0.78749999999999998</v>
          </cell>
          <cell r="V63">
            <v>5.0000000000000001E-3</v>
          </cell>
          <cell r="W63">
            <v>-0.22</v>
          </cell>
          <cell r="X63">
            <v>-2.2000000000000002E-2</v>
          </cell>
          <cell r="Y63">
            <v>0.08</v>
          </cell>
          <cell r="Z63">
            <v>1.8000000000000002E-2</v>
          </cell>
          <cell r="AA63">
            <v>0.16700000000000001</v>
          </cell>
          <cell r="AB63">
            <v>0.15</v>
          </cell>
          <cell r="AC63">
            <v>0.17499999999999999</v>
          </cell>
          <cell r="AD63">
            <v>0.16300000000000001</v>
          </cell>
          <cell r="AE63">
            <v>0.16700000000000001</v>
          </cell>
          <cell r="AF63">
            <v>0.16700000000000001</v>
          </cell>
          <cell r="AG63">
            <v>0.16700000000000001</v>
          </cell>
          <cell r="AH63">
            <v>0.17499999999999999</v>
          </cell>
          <cell r="AI63">
            <v>0.16700000000000001</v>
          </cell>
        </row>
        <row r="64">
          <cell r="D64">
            <v>0.16700000000000001</v>
          </cell>
          <cell r="E64">
            <v>6.9627968436034027E-2</v>
          </cell>
          <cell r="F64">
            <v>-0.2</v>
          </cell>
          <cell r="G64">
            <v>-7.7499999999999999E-2</v>
          </cell>
          <cell r="H64">
            <v>-0.2</v>
          </cell>
          <cell r="I64">
            <v>0.18</v>
          </cell>
          <cell r="J64">
            <v>0.34250000000000003</v>
          </cell>
          <cell r="K64">
            <v>-6.7500000000000004E-2</v>
          </cell>
          <cell r="L64">
            <v>-2.4E-2</v>
          </cell>
          <cell r="M64">
            <v>-0.27</v>
          </cell>
          <cell r="N64">
            <v>5.0000000000000001E-3</v>
          </cell>
          <cell r="O64">
            <v>-1.8500000000000003E-2</v>
          </cell>
          <cell r="P64">
            <v>-3.3000000000000002E-2</v>
          </cell>
          <cell r="Q64">
            <v>-5.5E-2</v>
          </cell>
          <cell r="R64">
            <v>-3.95E-2</v>
          </cell>
          <cell r="S64">
            <v>-0.13600000000000001</v>
          </cell>
          <cell r="T64">
            <v>-0.16</v>
          </cell>
          <cell r="U64">
            <v>1.1375</v>
          </cell>
          <cell r="V64">
            <v>5.0000000000000001E-3</v>
          </cell>
          <cell r="W64">
            <v>-0.2</v>
          </cell>
          <cell r="X64">
            <v>-2.2000000000000002E-2</v>
          </cell>
          <cell r="Y64">
            <v>0.1</v>
          </cell>
          <cell r="Z64">
            <v>1.8000000000000002E-2</v>
          </cell>
          <cell r="AA64">
            <v>0.16700000000000001</v>
          </cell>
          <cell r="AB64">
            <v>0.15</v>
          </cell>
          <cell r="AC64">
            <v>0.17499999999999999</v>
          </cell>
          <cell r="AD64">
            <v>0.16399999999999998</v>
          </cell>
          <cell r="AE64">
            <v>0.16700000000000001</v>
          </cell>
          <cell r="AF64">
            <v>0.16700000000000001</v>
          </cell>
          <cell r="AG64">
            <v>0.16700000000000001</v>
          </cell>
          <cell r="AH64">
            <v>0.17499999999999999</v>
          </cell>
          <cell r="AI64">
            <v>0.16700000000000001</v>
          </cell>
        </row>
        <row r="65">
          <cell r="D65">
            <v>0.16550000000000001</v>
          </cell>
          <cell r="E65">
            <v>6.9685518598832014E-2</v>
          </cell>
          <cell r="F65">
            <v>-0.20250000000000001</v>
          </cell>
          <cell r="G65">
            <v>-7.0000000000000007E-2</v>
          </cell>
          <cell r="H65">
            <v>-0.20250000000000001</v>
          </cell>
          <cell r="I65">
            <v>0.155</v>
          </cell>
          <cell r="J65">
            <v>0.33750000000000002</v>
          </cell>
          <cell r="K65">
            <v>-7.2499999999999995E-2</v>
          </cell>
          <cell r="L65">
            <v>-2.4E-2</v>
          </cell>
          <cell r="M65">
            <v>-0.27</v>
          </cell>
          <cell r="N65">
            <v>5.0000000000000001E-3</v>
          </cell>
          <cell r="O65">
            <v>-1.8500000000000003E-2</v>
          </cell>
          <cell r="P65">
            <v>-3.3000000000000002E-2</v>
          </cell>
          <cell r="Q65">
            <v>-5.5E-2</v>
          </cell>
          <cell r="R65">
            <v>-3.95E-2</v>
          </cell>
          <cell r="S65">
            <v>-0.11849999999999999</v>
          </cell>
          <cell r="T65">
            <v>-0.16</v>
          </cell>
          <cell r="U65">
            <v>1.06</v>
          </cell>
          <cell r="V65">
            <v>5.0000000000000001E-3</v>
          </cell>
          <cell r="W65">
            <v>-0.2</v>
          </cell>
          <cell r="X65">
            <v>-2.2000000000000002E-2</v>
          </cell>
          <cell r="Y65">
            <v>0.1</v>
          </cell>
          <cell r="Z65">
            <v>1.8000000000000002E-2</v>
          </cell>
          <cell r="AA65">
            <v>0.16600000000000001</v>
          </cell>
          <cell r="AB65">
            <v>0.14899999999999999</v>
          </cell>
          <cell r="AC65">
            <v>0.17400000000000002</v>
          </cell>
          <cell r="AD65">
            <v>0.16200000000000001</v>
          </cell>
          <cell r="AE65">
            <v>0.16600000000000001</v>
          </cell>
          <cell r="AF65">
            <v>0.16600000000000001</v>
          </cell>
          <cell r="AG65">
            <v>0.16600000000000001</v>
          </cell>
          <cell r="AH65">
            <v>0.17400000000000002</v>
          </cell>
          <cell r="AI65">
            <v>0.16600000000000001</v>
          </cell>
        </row>
        <row r="66">
          <cell r="D66">
            <v>0.16300000000000001</v>
          </cell>
          <cell r="E66">
            <v>6.9739355848894027E-2</v>
          </cell>
          <cell r="F66">
            <v>-0.20499999999999999</v>
          </cell>
          <cell r="G66">
            <v>-4.7500000000000001E-2</v>
          </cell>
          <cell r="H66">
            <v>-0.20499999999999999</v>
          </cell>
          <cell r="I66">
            <v>0.1525</v>
          </cell>
          <cell r="J66">
            <v>0.26</v>
          </cell>
          <cell r="K66">
            <v>-7.2499999999999995E-2</v>
          </cell>
          <cell r="L66">
            <v>-2.4E-2</v>
          </cell>
          <cell r="M66">
            <v>-0.27</v>
          </cell>
          <cell r="N66">
            <v>5.0000000000000001E-3</v>
          </cell>
          <cell r="O66">
            <v>-1.8500000000000003E-2</v>
          </cell>
          <cell r="P66">
            <v>-3.3000000000000002E-2</v>
          </cell>
          <cell r="Q66">
            <v>-5.5E-2</v>
          </cell>
          <cell r="R66">
            <v>-3.95E-2</v>
          </cell>
          <cell r="S66">
            <v>-0.10099999999999999</v>
          </cell>
          <cell r="T66">
            <v>-0.16</v>
          </cell>
          <cell r="U66">
            <v>0.66</v>
          </cell>
          <cell r="V66">
            <v>5.0000000000000001E-3</v>
          </cell>
          <cell r="W66">
            <v>-0.2</v>
          </cell>
          <cell r="X66">
            <v>-2.2000000000000002E-2</v>
          </cell>
          <cell r="Y66">
            <v>0.1</v>
          </cell>
          <cell r="Z66">
            <v>1.8000000000000002E-2</v>
          </cell>
          <cell r="AA66">
            <v>0.16300000000000001</v>
          </cell>
          <cell r="AB66">
            <v>0.14700000000000002</v>
          </cell>
          <cell r="AC66">
            <v>0.17100000000000001</v>
          </cell>
          <cell r="AD66">
            <v>0.16</v>
          </cell>
          <cell r="AE66">
            <v>0.16300000000000001</v>
          </cell>
          <cell r="AF66">
            <v>0.16300000000000001</v>
          </cell>
          <cell r="AG66">
            <v>0.16300000000000001</v>
          </cell>
          <cell r="AH66">
            <v>0.17100000000000001</v>
          </cell>
          <cell r="AI66">
            <v>0.16300000000000001</v>
          </cell>
        </row>
        <row r="67">
          <cell r="D67">
            <v>0.1605</v>
          </cell>
          <cell r="E67">
            <v>6.9782945277236025E-2</v>
          </cell>
          <cell r="F67">
            <v>-0.19500000000000001</v>
          </cell>
          <cell r="G67">
            <v>0</v>
          </cell>
          <cell r="H67">
            <v>-0.19500000000000001</v>
          </cell>
          <cell r="I67">
            <v>5.7500000000000002E-2</v>
          </cell>
          <cell r="J67">
            <v>0.17</v>
          </cell>
          <cell r="K67">
            <v>-4.9000000000000002E-2</v>
          </cell>
          <cell r="L67">
            <v>-1.7000000000000001E-2</v>
          </cell>
          <cell r="M67">
            <v>-0.375</v>
          </cell>
          <cell r="N67">
            <v>6.0000000000000001E-3</v>
          </cell>
          <cell r="O67">
            <v>-1.6E-2</v>
          </cell>
          <cell r="P67">
            <v>-2.8000000000000004E-2</v>
          </cell>
          <cell r="Q67">
            <v>-5.7500000000000002E-2</v>
          </cell>
          <cell r="R67">
            <v>-2.375E-2</v>
          </cell>
          <cell r="S67">
            <v>-7.350000000000001E-2</v>
          </cell>
          <cell r="T67">
            <v>-0.16</v>
          </cell>
          <cell r="U67">
            <v>0.28749999999999998</v>
          </cell>
          <cell r="V67">
            <v>5.0000000000000001E-3</v>
          </cell>
          <cell r="W67">
            <v>-0.2</v>
          </cell>
          <cell r="X67">
            <v>-2.2000000000000002E-2</v>
          </cell>
          <cell r="Y67">
            <v>0.1</v>
          </cell>
          <cell r="Z67">
            <v>1.0500000000000001E-2</v>
          </cell>
          <cell r="AA67">
            <v>0.161</v>
          </cell>
          <cell r="AB67">
            <v>0.14800000000000002</v>
          </cell>
          <cell r="AC67">
            <v>0.16899999999999998</v>
          </cell>
          <cell r="AD67">
            <v>0.159</v>
          </cell>
          <cell r="AE67">
            <v>0.157</v>
          </cell>
          <cell r="AF67">
            <v>0.161</v>
          </cell>
          <cell r="AG67">
            <v>0.161</v>
          </cell>
          <cell r="AH67">
            <v>0.16899999999999998</v>
          </cell>
          <cell r="AI67">
            <v>0.161</v>
          </cell>
        </row>
        <row r="68">
          <cell r="D68">
            <v>0.1585</v>
          </cell>
          <cell r="E68">
            <v>6.9810717512535009E-2</v>
          </cell>
          <cell r="F68">
            <v>-0.19500000000000001</v>
          </cell>
          <cell r="G68">
            <v>5.0000000000000001E-3</v>
          </cell>
          <cell r="H68">
            <v>-0.19500000000000001</v>
          </cell>
          <cell r="I68">
            <v>4.7500000000000001E-2</v>
          </cell>
          <cell r="J68">
            <v>0.155</v>
          </cell>
          <cell r="K68">
            <v>-4.9000000000000002E-2</v>
          </cell>
          <cell r="L68">
            <v>-1.7000000000000001E-2</v>
          </cell>
          <cell r="M68">
            <v>-0.375</v>
          </cell>
          <cell r="N68">
            <v>6.0000000000000001E-3</v>
          </cell>
          <cell r="O68">
            <v>-1.6E-2</v>
          </cell>
          <cell r="P68">
            <v>-2.8000000000000004E-2</v>
          </cell>
          <cell r="Q68">
            <v>-5.7500000000000002E-2</v>
          </cell>
          <cell r="R68">
            <v>-2.375E-2</v>
          </cell>
          <cell r="S68">
            <v>-7.350000000000001E-2</v>
          </cell>
          <cell r="T68">
            <v>-0.1575</v>
          </cell>
          <cell r="U68">
            <v>0.2475</v>
          </cell>
          <cell r="V68">
            <v>5.0000000000000001E-3</v>
          </cell>
          <cell r="W68">
            <v>-0.2</v>
          </cell>
          <cell r="X68">
            <v>-1.8500000000000003E-2</v>
          </cell>
          <cell r="Y68">
            <v>0.1</v>
          </cell>
          <cell r="Z68">
            <v>1.0500000000000001E-2</v>
          </cell>
          <cell r="AA68">
            <v>0.159</v>
          </cell>
          <cell r="AB68">
            <v>0.14599999999999999</v>
          </cell>
          <cell r="AC68">
            <v>0.16600000000000001</v>
          </cell>
          <cell r="AD68">
            <v>0.157</v>
          </cell>
          <cell r="AE68">
            <v>0.155</v>
          </cell>
          <cell r="AF68">
            <v>0.159</v>
          </cell>
          <cell r="AG68">
            <v>0.159</v>
          </cell>
          <cell r="AH68">
            <v>0.16600000000000001</v>
          </cell>
          <cell r="AI68">
            <v>0.159</v>
          </cell>
        </row>
        <row r="69">
          <cell r="D69">
            <v>0.15820000000000001</v>
          </cell>
          <cell r="E69">
            <v>6.9839415489279008E-2</v>
          </cell>
          <cell r="F69">
            <v>-0.19500000000000001</v>
          </cell>
          <cell r="G69">
            <v>5.0000000000000001E-3</v>
          </cell>
          <cell r="H69">
            <v>-0.19500000000000001</v>
          </cell>
          <cell r="I69">
            <v>4.2500000000000003E-2</v>
          </cell>
          <cell r="J69">
            <v>0.155</v>
          </cell>
          <cell r="K69">
            <v>-4.9000000000000002E-2</v>
          </cell>
          <cell r="L69">
            <v>-1.7000000000000001E-2</v>
          </cell>
          <cell r="M69">
            <v>-0.375</v>
          </cell>
          <cell r="N69">
            <v>6.0000000000000001E-3</v>
          </cell>
          <cell r="O69">
            <v>-1.6E-2</v>
          </cell>
          <cell r="P69">
            <v>-2.5500000000000002E-2</v>
          </cell>
          <cell r="Q69">
            <v>-5.7500000000000002E-2</v>
          </cell>
          <cell r="R69">
            <v>-1.8749999999999999E-2</v>
          </cell>
          <cell r="S69">
            <v>-6.6000000000000003E-2</v>
          </cell>
          <cell r="T69">
            <v>-0.1575</v>
          </cell>
          <cell r="U69">
            <v>0.2475</v>
          </cell>
          <cell r="V69">
            <v>5.0000000000000001E-3</v>
          </cell>
          <cell r="W69">
            <v>-0.2</v>
          </cell>
          <cell r="X69">
            <v>-1.3500000000000002E-2</v>
          </cell>
          <cell r="Y69">
            <v>0.1</v>
          </cell>
          <cell r="Z69">
            <v>1.0500000000000001E-2</v>
          </cell>
          <cell r="AA69">
            <v>0.158</v>
          </cell>
          <cell r="AB69">
            <v>0.14599999999999999</v>
          </cell>
          <cell r="AC69">
            <v>0.16600000000000001</v>
          </cell>
          <cell r="AD69">
            <v>0.157</v>
          </cell>
          <cell r="AE69">
            <v>0.155</v>
          </cell>
          <cell r="AF69">
            <v>0.158</v>
          </cell>
          <cell r="AG69">
            <v>0.158</v>
          </cell>
          <cell r="AH69">
            <v>0.16600000000000001</v>
          </cell>
          <cell r="AI69">
            <v>0.158</v>
          </cell>
        </row>
        <row r="70">
          <cell r="D70">
            <v>0.15790000000000001</v>
          </cell>
          <cell r="E70">
            <v>6.9867187725097021E-2</v>
          </cell>
          <cell r="F70">
            <v>-0.19500000000000001</v>
          </cell>
          <cell r="G70">
            <v>7.4999999999999997E-3</v>
          </cell>
          <cell r="H70">
            <v>-0.19500000000000001</v>
          </cell>
          <cell r="I70">
            <v>3.2500000000000001E-2</v>
          </cell>
          <cell r="J70">
            <v>0.155</v>
          </cell>
          <cell r="K70">
            <v>-4.9000000000000002E-2</v>
          </cell>
          <cell r="L70">
            <v>-1.7000000000000001E-2</v>
          </cell>
          <cell r="M70">
            <v>-0.375</v>
          </cell>
          <cell r="N70">
            <v>6.0000000000000001E-3</v>
          </cell>
          <cell r="O70">
            <v>-1.6E-2</v>
          </cell>
          <cell r="P70">
            <v>-2.5500000000000002E-2</v>
          </cell>
          <cell r="Q70">
            <v>-5.7500000000000002E-2</v>
          </cell>
          <cell r="R70">
            <v>-1.8749999999999999E-2</v>
          </cell>
          <cell r="S70">
            <v>-6.6000000000000003E-2</v>
          </cell>
          <cell r="T70">
            <v>-0.1575</v>
          </cell>
          <cell r="U70">
            <v>0.2525</v>
          </cell>
          <cell r="V70">
            <v>5.0000000000000001E-3</v>
          </cell>
          <cell r="W70">
            <v>-0.2</v>
          </cell>
          <cell r="X70">
            <v>-1.3500000000000002E-2</v>
          </cell>
          <cell r="Y70">
            <v>0.1</v>
          </cell>
          <cell r="Z70">
            <v>1.0500000000000001E-2</v>
          </cell>
          <cell r="AA70">
            <v>0.158</v>
          </cell>
          <cell r="AB70">
            <v>0.14499999999999999</v>
          </cell>
          <cell r="AC70">
            <v>0.16600000000000001</v>
          </cell>
          <cell r="AD70">
            <v>0.156</v>
          </cell>
          <cell r="AE70">
            <v>0.155</v>
          </cell>
          <cell r="AF70">
            <v>0.158</v>
          </cell>
          <cell r="AG70">
            <v>0.158</v>
          </cell>
          <cell r="AH70">
            <v>0.16600000000000001</v>
          </cell>
          <cell r="AI70">
            <v>0.158</v>
          </cell>
        </row>
        <row r="71">
          <cell r="D71">
            <v>0.15759999999999999</v>
          </cell>
          <cell r="E71">
            <v>6.9895885702376009E-2</v>
          </cell>
          <cell r="F71">
            <v>-0.19500000000000001</v>
          </cell>
          <cell r="G71">
            <v>7.4999999999999997E-3</v>
          </cell>
          <cell r="H71">
            <v>-0.19500000000000001</v>
          </cell>
          <cell r="I71">
            <v>0.03</v>
          </cell>
          <cell r="J71">
            <v>0.155</v>
          </cell>
          <cell r="K71">
            <v>-4.9000000000000002E-2</v>
          </cell>
          <cell r="L71">
            <v>-1.7000000000000001E-2</v>
          </cell>
          <cell r="M71">
            <v>-0.375</v>
          </cell>
          <cell r="N71">
            <v>6.0000000000000001E-3</v>
          </cell>
          <cell r="O71">
            <v>-1.6E-2</v>
          </cell>
          <cell r="P71">
            <v>-2.5500000000000002E-2</v>
          </cell>
          <cell r="Q71">
            <v>-5.7500000000000002E-2</v>
          </cell>
          <cell r="R71">
            <v>-1.8749999999999999E-2</v>
          </cell>
          <cell r="S71">
            <v>-6.6000000000000003E-2</v>
          </cell>
          <cell r="T71">
            <v>-0.1575</v>
          </cell>
          <cell r="U71">
            <v>0.2525</v>
          </cell>
          <cell r="V71">
            <v>5.0000000000000001E-3</v>
          </cell>
          <cell r="W71">
            <v>-0.2</v>
          </cell>
          <cell r="X71">
            <v>-1.3500000000000002E-2</v>
          </cell>
          <cell r="Y71">
            <v>0.1</v>
          </cell>
          <cell r="Z71">
            <v>1.0500000000000001E-2</v>
          </cell>
          <cell r="AA71">
            <v>0.158</v>
          </cell>
          <cell r="AB71">
            <v>0.14499999999999999</v>
          </cell>
          <cell r="AC71">
            <v>0.16500000000000001</v>
          </cell>
          <cell r="AD71">
            <v>0.156</v>
          </cell>
          <cell r="AE71">
            <v>0.154</v>
          </cell>
          <cell r="AF71">
            <v>0.158</v>
          </cell>
          <cell r="AG71">
            <v>0.158</v>
          </cell>
          <cell r="AH71">
            <v>0.16500000000000001</v>
          </cell>
          <cell r="AI71">
            <v>0.158</v>
          </cell>
        </row>
        <row r="72">
          <cell r="D72">
            <v>0.1573</v>
          </cell>
          <cell r="E72">
            <v>6.9924583679927987E-2</v>
          </cell>
          <cell r="F72">
            <v>-0.19500000000000001</v>
          </cell>
          <cell r="G72">
            <v>5.0000000000000001E-3</v>
          </cell>
          <cell r="H72">
            <v>-0.19500000000000001</v>
          </cell>
          <cell r="I72">
            <v>2.75E-2</v>
          </cell>
          <cell r="J72">
            <v>0.155</v>
          </cell>
          <cell r="K72">
            <v>-5.1500000000000004E-2</v>
          </cell>
          <cell r="L72">
            <v>-1.95E-2</v>
          </cell>
          <cell r="M72">
            <v>-0.375</v>
          </cell>
          <cell r="N72">
            <v>6.0000000000000001E-3</v>
          </cell>
          <cell r="O72">
            <v>-1.6E-2</v>
          </cell>
          <cell r="P72">
            <v>-3.0500000000000003E-2</v>
          </cell>
          <cell r="Q72">
            <v>-5.7500000000000002E-2</v>
          </cell>
          <cell r="R72">
            <v>-2.375E-2</v>
          </cell>
          <cell r="S72">
            <v>-7.350000000000001E-2</v>
          </cell>
          <cell r="T72">
            <v>-0.1575</v>
          </cell>
          <cell r="U72">
            <v>0.2475</v>
          </cell>
          <cell r="V72">
            <v>5.0000000000000001E-3</v>
          </cell>
          <cell r="W72">
            <v>-0.2</v>
          </cell>
          <cell r="X72">
            <v>-1.8500000000000003E-2</v>
          </cell>
          <cell r="Y72">
            <v>0.1</v>
          </cell>
          <cell r="Z72">
            <v>1.0500000000000001E-2</v>
          </cell>
          <cell r="AA72">
            <v>0.157</v>
          </cell>
          <cell r="AB72">
            <v>0.14499999999999999</v>
          </cell>
          <cell r="AC72">
            <v>0.16500000000000001</v>
          </cell>
          <cell r="AD72">
            <v>0.156</v>
          </cell>
          <cell r="AE72">
            <v>0.154</v>
          </cell>
          <cell r="AF72">
            <v>0.157</v>
          </cell>
          <cell r="AG72">
            <v>0.157</v>
          </cell>
          <cell r="AH72">
            <v>0.16500000000000001</v>
          </cell>
          <cell r="AI72">
            <v>0.157</v>
          </cell>
        </row>
        <row r="73">
          <cell r="D73">
            <v>0.157</v>
          </cell>
          <cell r="E73">
            <v>6.9952355916527029E-2</v>
          </cell>
          <cell r="F73">
            <v>-0.19500000000000001</v>
          </cell>
          <cell r="G73">
            <v>5.0000000000000001E-3</v>
          </cell>
          <cell r="H73">
            <v>-0.19500000000000001</v>
          </cell>
          <cell r="I73">
            <v>4.2500000000000003E-2</v>
          </cell>
          <cell r="J73">
            <v>0.1575</v>
          </cell>
          <cell r="K73">
            <v>-5.1500000000000004E-2</v>
          </cell>
          <cell r="L73">
            <v>-1.95E-2</v>
          </cell>
          <cell r="M73">
            <v>-0.375</v>
          </cell>
          <cell r="N73">
            <v>6.0000000000000001E-3</v>
          </cell>
          <cell r="O73">
            <v>-1.6E-2</v>
          </cell>
          <cell r="P73">
            <v>-3.0500000000000003E-2</v>
          </cell>
          <cell r="Q73">
            <v>-5.7500000000000002E-2</v>
          </cell>
          <cell r="R73">
            <v>-2.375E-2</v>
          </cell>
          <cell r="S73">
            <v>-7.350000000000001E-2</v>
          </cell>
          <cell r="T73">
            <v>-0.1575</v>
          </cell>
          <cell r="U73">
            <v>0.25</v>
          </cell>
          <cell r="V73">
            <v>5.0000000000000001E-3</v>
          </cell>
          <cell r="W73">
            <v>-0.2</v>
          </cell>
          <cell r="X73">
            <v>-1.8500000000000003E-2</v>
          </cell>
          <cell r="Y73">
            <v>0.1</v>
          </cell>
          <cell r="Z73">
            <v>1.0500000000000001E-2</v>
          </cell>
          <cell r="AA73">
            <v>0.157</v>
          </cell>
          <cell r="AB73">
            <v>0.14400000000000002</v>
          </cell>
          <cell r="AC73">
            <v>0.16500000000000001</v>
          </cell>
          <cell r="AD73">
            <v>0.155</v>
          </cell>
          <cell r="AE73">
            <v>0.154</v>
          </cell>
          <cell r="AF73">
            <v>0.157</v>
          </cell>
          <cell r="AG73">
            <v>0.157</v>
          </cell>
          <cell r="AH73">
            <v>0.16500000000000001</v>
          </cell>
          <cell r="AI73">
            <v>0.157</v>
          </cell>
        </row>
        <row r="74">
          <cell r="D74">
            <v>0.157</v>
          </cell>
          <cell r="E74">
            <v>6.9981053894615008E-2</v>
          </cell>
          <cell r="F74">
            <v>-0.19</v>
          </cell>
          <cell r="G74">
            <v>-5.2499999999999998E-2</v>
          </cell>
          <cell r="H74">
            <v>-0.19</v>
          </cell>
          <cell r="I74">
            <v>0.115</v>
          </cell>
          <cell r="J74">
            <v>0.24</v>
          </cell>
          <cell r="K74">
            <v>-6.0499999999999998E-2</v>
          </cell>
          <cell r="L74">
            <v>-2.2000000000000002E-2</v>
          </cell>
          <cell r="M74">
            <v>-0.26500000000000001</v>
          </cell>
          <cell r="N74">
            <v>5.0000000000000001E-3</v>
          </cell>
          <cell r="O74">
            <v>-1.6500000000000001E-2</v>
          </cell>
          <cell r="P74">
            <v>-2.6000000000000002E-2</v>
          </cell>
          <cell r="Q74">
            <v>-0.105</v>
          </cell>
          <cell r="R74">
            <v>-3.6000000000000004E-2</v>
          </cell>
          <cell r="S74">
            <v>-9.6500000000000002E-2</v>
          </cell>
          <cell r="T74">
            <v>-0.1575</v>
          </cell>
          <cell r="U74">
            <v>0.54749999999999999</v>
          </cell>
          <cell r="V74">
            <v>5.0000000000000001E-3</v>
          </cell>
          <cell r="W74">
            <v>-0.2</v>
          </cell>
          <cell r="X74">
            <v>-2.1000000000000001E-2</v>
          </cell>
          <cell r="Y74">
            <v>0.1</v>
          </cell>
          <cell r="Z74">
            <v>0.02</v>
          </cell>
          <cell r="AA74">
            <v>0.157</v>
          </cell>
          <cell r="AB74">
            <v>0.14099999999999999</v>
          </cell>
          <cell r="AC74">
            <v>0.16500000000000001</v>
          </cell>
          <cell r="AD74">
            <v>0.154</v>
          </cell>
          <cell r="AE74">
            <v>0.157</v>
          </cell>
          <cell r="AF74">
            <v>0.157</v>
          </cell>
          <cell r="AG74">
            <v>0.157</v>
          </cell>
          <cell r="AH74">
            <v>0.16500000000000001</v>
          </cell>
          <cell r="AI74">
            <v>0.157</v>
          </cell>
        </row>
        <row r="75">
          <cell r="D75">
            <v>0.157</v>
          </cell>
          <cell r="E75">
            <v>7.0008826131734023E-2</v>
          </cell>
          <cell r="F75">
            <v>-0.19750000000000001</v>
          </cell>
          <cell r="G75">
            <v>-7.7499999999999999E-2</v>
          </cell>
          <cell r="H75">
            <v>-0.19750000000000001</v>
          </cell>
          <cell r="I75">
            <v>0.155</v>
          </cell>
          <cell r="J75">
            <v>0.29499999999999998</v>
          </cell>
          <cell r="K75">
            <v>-6.0499999999999998E-2</v>
          </cell>
          <cell r="L75">
            <v>-2.4500000000000001E-2</v>
          </cell>
          <cell r="M75">
            <v>-0.26500000000000001</v>
          </cell>
          <cell r="N75">
            <v>5.0000000000000001E-3</v>
          </cell>
          <cell r="O75">
            <v>-1.6500000000000001E-2</v>
          </cell>
          <cell r="P75">
            <v>-2.6000000000000002E-2</v>
          </cell>
          <cell r="Q75">
            <v>-0.105</v>
          </cell>
          <cell r="R75">
            <v>-3.6000000000000004E-2</v>
          </cell>
          <cell r="S75">
            <v>-0.13400000000000001</v>
          </cell>
          <cell r="T75">
            <v>-0.1575</v>
          </cell>
          <cell r="U75">
            <v>0.79749999999999999</v>
          </cell>
          <cell r="V75">
            <v>5.0000000000000001E-3</v>
          </cell>
          <cell r="W75">
            <v>-0.2</v>
          </cell>
          <cell r="X75">
            <v>-2.1000000000000001E-2</v>
          </cell>
          <cell r="Y75">
            <v>0.1</v>
          </cell>
          <cell r="Z75">
            <v>0.02</v>
          </cell>
          <cell r="AA75">
            <v>0.157</v>
          </cell>
          <cell r="AB75">
            <v>0.14099999999999999</v>
          </cell>
          <cell r="AC75">
            <v>0.16500000000000001</v>
          </cell>
          <cell r="AD75">
            <v>0.154</v>
          </cell>
          <cell r="AE75">
            <v>0.157</v>
          </cell>
          <cell r="AF75">
            <v>0.157</v>
          </cell>
          <cell r="AG75">
            <v>0.157</v>
          </cell>
          <cell r="AH75">
            <v>0.16500000000000001</v>
          </cell>
          <cell r="AI75">
            <v>0.157</v>
          </cell>
        </row>
        <row r="76">
          <cell r="D76">
            <v>0.1585</v>
          </cell>
          <cell r="E76">
            <v>7.0037524110357019E-2</v>
          </cell>
          <cell r="F76">
            <v>-0.2</v>
          </cell>
          <cell r="G76">
            <v>-7.7499999999999999E-2</v>
          </cell>
          <cell r="H76">
            <v>-0.2</v>
          </cell>
          <cell r="I76">
            <v>0.19500000000000001</v>
          </cell>
          <cell r="J76">
            <v>0.34250000000000003</v>
          </cell>
          <cell r="K76">
            <v>-6.5500000000000003E-2</v>
          </cell>
          <cell r="L76">
            <v>-2.2000000000000002E-2</v>
          </cell>
          <cell r="M76">
            <v>-0.26500000000000001</v>
          </cell>
          <cell r="N76">
            <v>5.0000000000000001E-3</v>
          </cell>
          <cell r="O76">
            <v>-1.6500000000000001E-2</v>
          </cell>
          <cell r="P76">
            <v>-3.1000000000000003E-2</v>
          </cell>
          <cell r="Q76">
            <v>-5.2499999999999998E-2</v>
          </cell>
          <cell r="R76">
            <v>-3.6000000000000004E-2</v>
          </cell>
          <cell r="S76">
            <v>-0.13400000000000001</v>
          </cell>
          <cell r="T76">
            <v>-0.1575</v>
          </cell>
          <cell r="U76">
            <v>1.1525000000000001</v>
          </cell>
          <cell r="V76">
            <v>5.0000000000000001E-3</v>
          </cell>
          <cell r="W76">
            <v>-0.19</v>
          </cell>
          <cell r="X76">
            <v>-2.1000000000000001E-2</v>
          </cell>
          <cell r="Y76">
            <v>0.11</v>
          </cell>
          <cell r="Z76">
            <v>0.02</v>
          </cell>
          <cell r="AA76">
            <v>0.159</v>
          </cell>
          <cell r="AB76">
            <v>0.14300000000000002</v>
          </cell>
          <cell r="AC76">
            <v>0.16600000000000001</v>
          </cell>
          <cell r="AD76">
            <v>0.155</v>
          </cell>
          <cell r="AE76">
            <v>0.159</v>
          </cell>
          <cell r="AF76">
            <v>0.159</v>
          </cell>
          <cell r="AG76">
            <v>0.159</v>
          </cell>
          <cell r="AH76">
            <v>0.16600000000000001</v>
          </cell>
          <cell r="AI76">
            <v>0.159</v>
          </cell>
        </row>
        <row r="77">
          <cell r="D77">
            <v>0.1585</v>
          </cell>
          <cell r="E77">
            <v>7.008104095496602E-2</v>
          </cell>
          <cell r="F77">
            <v>-0.20250000000000001</v>
          </cell>
          <cell r="G77">
            <v>-7.0000000000000007E-2</v>
          </cell>
          <cell r="H77">
            <v>-0.20250000000000001</v>
          </cell>
          <cell r="I77">
            <v>0.17</v>
          </cell>
          <cell r="J77">
            <v>0.33750000000000002</v>
          </cell>
          <cell r="K77">
            <v>-7.0499999999999993E-2</v>
          </cell>
          <cell r="L77">
            <v>-2.2000000000000002E-2</v>
          </cell>
          <cell r="M77">
            <v>-0.26500000000000001</v>
          </cell>
          <cell r="N77">
            <v>5.0000000000000001E-3</v>
          </cell>
          <cell r="O77">
            <v>-1.6500000000000001E-2</v>
          </cell>
          <cell r="P77">
            <v>-3.1000000000000003E-2</v>
          </cell>
          <cell r="Q77">
            <v>-5.2499999999999998E-2</v>
          </cell>
          <cell r="R77">
            <v>-3.6000000000000004E-2</v>
          </cell>
          <cell r="S77">
            <v>-0.11650000000000001</v>
          </cell>
          <cell r="T77">
            <v>-0.1575</v>
          </cell>
          <cell r="U77">
            <v>1.075</v>
          </cell>
          <cell r="V77">
            <v>5.0000000000000001E-3</v>
          </cell>
          <cell r="W77">
            <v>-0.19</v>
          </cell>
          <cell r="X77">
            <v>-2.1000000000000001E-2</v>
          </cell>
          <cell r="Y77">
            <v>0.11</v>
          </cell>
          <cell r="Z77">
            <v>0.02</v>
          </cell>
          <cell r="AA77">
            <v>0.159</v>
          </cell>
          <cell r="AB77">
            <v>0.14300000000000002</v>
          </cell>
          <cell r="AC77">
            <v>0.16600000000000001</v>
          </cell>
          <cell r="AD77">
            <v>0.155</v>
          </cell>
          <cell r="AE77">
            <v>0.159</v>
          </cell>
          <cell r="AF77">
            <v>0.159</v>
          </cell>
          <cell r="AG77">
            <v>0.159</v>
          </cell>
          <cell r="AH77">
            <v>0.16600000000000001</v>
          </cell>
          <cell r="AI77">
            <v>0.159</v>
          </cell>
        </row>
        <row r="78">
          <cell r="D78">
            <v>0.1565</v>
          </cell>
          <cell r="E78">
            <v>7.0122329423257995E-2</v>
          </cell>
          <cell r="F78">
            <v>-0.20499999999999999</v>
          </cell>
          <cell r="G78">
            <v>-4.7500000000000001E-2</v>
          </cell>
          <cell r="H78">
            <v>-0.20499999999999999</v>
          </cell>
          <cell r="I78">
            <v>0.16750000000000001</v>
          </cell>
          <cell r="J78">
            <v>0.26</v>
          </cell>
          <cell r="K78">
            <v>-7.0499999999999993E-2</v>
          </cell>
          <cell r="L78">
            <v>-2.2000000000000002E-2</v>
          </cell>
          <cell r="M78">
            <v>-0.26500000000000001</v>
          </cell>
          <cell r="N78">
            <v>5.0000000000000001E-3</v>
          </cell>
          <cell r="O78">
            <v>-1.6500000000000001E-2</v>
          </cell>
          <cell r="P78">
            <v>-3.1000000000000003E-2</v>
          </cell>
          <cell r="Q78">
            <v>-5.2499999999999998E-2</v>
          </cell>
          <cell r="R78">
            <v>-3.6000000000000004E-2</v>
          </cell>
          <cell r="S78">
            <v>-9.9000000000000005E-2</v>
          </cell>
          <cell r="T78">
            <v>-0.1575</v>
          </cell>
          <cell r="U78">
            <v>0.66500000000000004</v>
          </cell>
          <cell r="V78">
            <v>5.0000000000000001E-3</v>
          </cell>
          <cell r="W78">
            <v>-0.19</v>
          </cell>
          <cell r="X78">
            <v>-2.1000000000000001E-2</v>
          </cell>
          <cell r="Y78">
            <v>0.11</v>
          </cell>
          <cell r="Z78">
            <v>0.02</v>
          </cell>
          <cell r="AA78">
            <v>0.157</v>
          </cell>
          <cell r="AB78">
            <v>0.14099999999999999</v>
          </cell>
          <cell r="AC78">
            <v>0.16399999999999998</v>
          </cell>
          <cell r="AD78">
            <v>0.153</v>
          </cell>
          <cell r="AE78">
            <v>0.157</v>
          </cell>
          <cell r="AF78">
            <v>0.157</v>
          </cell>
          <cell r="AG78">
            <v>0.157</v>
          </cell>
          <cell r="AH78">
            <v>0.16399999999999998</v>
          </cell>
          <cell r="AI78">
            <v>0.157</v>
          </cell>
        </row>
        <row r="79">
          <cell r="D79">
            <v>0.15450000000000003</v>
          </cell>
          <cell r="E79">
            <v>7.0168041656668012E-2</v>
          </cell>
          <cell r="F79">
            <v>-0.19500000000000001</v>
          </cell>
          <cell r="G79">
            <v>2.5000000000000001E-3</v>
          </cell>
          <cell r="H79">
            <v>-0.19500000000000001</v>
          </cell>
          <cell r="I79">
            <v>0.06</v>
          </cell>
          <cell r="J79">
            <v>0.17</v>
          </cell>
          <cell r="K79">
            <v>-4.7E-2</v>
          </cell>
          <cell r="L79">
            <v>-1.4999999999999999E-2</v>
          </cell>
          <cell r="M79">
            <v>-0.375</v>
          </cell>
          <cell r="N79">
            <v>6.0000000000000001E-3</v>
          </cell>
          <cell r="O79">
            <v>-1.4000000000000002E-2</v>
          </cell>
          <cell r="P79">
            <v>-2.6000000000000002E-2</v>
          </cell>
          <cell r="Q79">
            <v>-5.5E-2</v>
          </cell>
          <cell r="R79">
            <v>-2.2749999999999999E-2</v>
          </cell>
          <cell r="S79">
            <v>-7.1500000000000008E-2</v>
          </cell>
          <cell r="T79">
            <v>-0.1575</v>
          </cell>
          <cell r="U79">
            <v>0.28749999999999998</v>
          </cell>
          <cell r="V79">
            <v>5.0000000000000001E-3</v>
          </cell>
          <cell r="W79">
            <v>-0.19</v>
          </cell>
          <cell r="X79">
            <v>-2.1000000000000001E-2</v>
          </cell>
          <cell r="Y79">
            <v>0.11</v>
          </cell>
          <cell r="Z79">
            <v>1.2500000000000001E-2</v>
          </cell>
          <cell r="AA79">
            <v>0.155</v>
          </cell>
          <cell r="AB79">
            <v>0.14200000000000002</v>
          </cell>
          <cell r="AC79">
            <v>0.16200000000000001</v>
          </cell>
          <cell r="AD79">
            <v>0.153</v>
          </cell>
          <cell r="AE79">
            <v>0.151</v>
          </cell>
          <cell r="AF79">
            <v>0.155</v>
          </cell>
          <cell r="AG79">
            <v>0.155</v>
          </cell>
          <cell r="AH79">
            <v>0.16200000000000001</v>
          </cell>
          <cell r="AI79">
            <v>0.155</v>
          </cell>
        </row>
        <row r="80">
          <cell r="D80">
            <v>0.1535</v>
          </cell>
          <cell r="E80">
            <v>7.0212279302562006E-2</v>
          </cell>
          <cell r="F80">
            <v>-0.19500000000000001</v>
          </cell>
          <cell r="G80">
            <v>7.4999999999999997E-3</v>
          </cell>
          <cell r="H80">
            <v>-0.19500000000000001</v>
          </cell>
          <cell r="I80">
            <v>6.25E-2</v>
          </cell>
          <cell r="J80">
            <v>0.155</v>
          </cell>
          <cell r="K80">
            <v>-4.7E-2</v>
          </cell>
          <cell r="L80">
            <v>-1.4999999999999999E-2</v>
          </cell>
          <cell r="M80">
            <v>-0.375</v>
          </cell>
          <cell r="N80">
            <v>6.0000000000000001E-3</v>
          </cell>
          <cell r="O80">
            <v>-1.4000000000000002E-2</v>
          </cell>
          <cell r="P80">
            <v>-2.6000000000000002E-2</v>
          </cell>
          <cell r="Q80">
            <v>-5.5E-2</v>
          </cell>
          <cell r="R80">
            <v>-2.2749999999999999E-2</v>
          </cell>
          <cell r="S80">
            <v>-7.1500000000000008E-2</v>
          </cell>
          <cell r="T80">
            <v>-0.155</v>
          </cell>
          <cell r="U80">
            <v>0.2475</v>
          </cell>
          <cell r="V80">
            <v>5.0000000000000001E-3</v>
          </cell>
          <cell r="W80">
            <v>-0.19</v>
          </cell>
          <cell r="X80">
            <v>-1.7500000000000002E-2</v>
          </cell>
          <cell r="Y80">
            <v>0.11</v>
          </cell>
          <cell r="Z80">
            <v>1.2500000000000001E-2</v>
          </cell>
          <cell r="AA80">
            <v>0.154</v>
          </cell>
          <cell r="AB80">
            <v>0.14099999999999999</v>
          </cell>
          <cell r="AC80">
            <v>0.161</v>
          </cell>
          <cell r="AD80">
            <v>0.15200000000000002</v>
          </cell>
          <cell r="AE80">
            <v>0.15</v>
          </cell>
          <cell r="AF80">
            <v>0.154</v>
          </cell>
          <cell r="AG80">
            <v>0.154</v>
          </cell>
          <cell r="AH80">
            <v>0.161</v>
          </cell>
          <cell r="AI80">
            <v>0.154</v>
          </cell>
        </row>
        <row r="81">
          <cell r="D81">
            <v>0.1532</v>
          </cell>
          <cell r="E81">
            <v>7.0257991537331019E-2</v>
          </cell>
          <cell r="F81">
            <v>-0.19500000000000001</v>
          </cell>
          <cell r="G81">
            <v>7.4999999999999997E-3</v>
          </cell>
          <cell r="H81">
            <v>-0.19500000000000001</v>
          </cell>
          <cell r="I81">
            <v>5.7500000000000002E-2</v>
          </cell>
          <cell r="J81">
            <v>0.155</v>
          </cell>
          <cell r="K81">
            <v>-4.7E-2</v>
          </cell>
          <cell r="L81">
            <v>-1.4999999999999999E-2</v>
          </cell>
          <cell r="M81">
            <v>-0.375</v>
          </cell>
          <cell r="N81">
            <v>6.0000000000000001E-3</v>
          </cell>
          <cell r="O81">
            <v>-1.4000000000000002E-2</v>
          </cell>
          <cell r="P81">
            <v>-2.35E-2</v>
          </cell>
          <cell r="Q81">
            <v>-5.5E-2</v>
          </cell>
          <cell r="R81">
            <v>-1.7750000000000002E-2</v>
          </cell>
          <cell r="S81">
            <v>-6.4000000000000001E-2</v>
          </cell>
          <cell r="T81">
            <v>-0.155</v>
          </cell>
          <cell r="U81">
            <v>0.2475</v>
          </cell>
          <cell r="V81">
            <v>5.0000000000000001E-3</v>
          </cell>
          <cell r="W81">
            <v>-0.19</v>
          </cell>
          <cell r="X81">
            <v>-1.2500000000000001E-2</v>
          </cell>
          <cell r="Y81">
            <v>0.11</v>
          </cell>
          <cell r="Z81">
            <v>1.2500000000000001E-2</v>
          </cell>
          <cell r="AA81">
            <v>0.153</v>
          </cell>
          <cell r="AB81">
            <v>0.14099999999999999</v>
          </cell>
          <cell r="AC81">
            <v>0.161</v>
          </cell>
          <cell r="AD81">
            <v>0.15200000000000002</v>
          </cell>
          <cell r="AE81">
            <v>0.15</v>
          </cell>
          <cell r="AF81">
            <v>0.153</v>
          </cell>
          <cell r="AG81">
            <v>0.153</v>
          </cell>
          <cell r="AH81">
            <v>0.161</v>
          </cell>
          <cell r="AI81">
            <v>0.153</v>
          </cell>
        </row>
        <row r="82">
          <cell r="D82">
            <v>0.15290000000000001</v>
          </cell>
          <cell r="E82">
            <v>7.0302229184540002E-2</v>
          </cell>
          <cell r="F82">
            <v>-0.19500000000000001</v>
          </cell>
          <cell r="G82">
            <v>0.01</v>
          </cell>
          <cell r="H82">
            <v>-0.19500000000000001</v>
          </cell>
          <cell r="I82">
            <v>4.7500000000000001E-2</v>
          </cell>
          <cell r="J82">
            <v>0.155</v>
          </cell>
          <cell r="K82">
            <v>-4.7E-2</v>
          </cell>
          <cell r="L82">
            <v>-1.4999999999999999E-2</v>
          </cell>
          <cell r="M82">
            <v>-0.375</v>
          </cell>
          <cell r="N82">
            <v>6.0000000000000001E-3</v>
          </cell>
          <cell r="O82">
            <v>-1.4000000000000002E-2</v>
          </cell>
          <cell r="P82">
            <v>-2.35E-2</v>
          </cell>
          <cell r="Q82">
            <v>-5.5E-2</v>
          </cell>
          <cell r="R82">
            <v>-1.7750000000000002E-2</v>
          </cell>
          <cell r="S82">
            <v>-6.4000000000000001E-2</v>
          </cell>
          <cell r="T82">
            <v>-0.155</v>
          </cell>
          <cell r="U82">
            <v>0.2525</v>
          </cell>
          <cell r="V82">
            <v>5.0000000000000001E-3</v>
          </cell>
          <cell r="W82">
            <v>-0.19</v>
          </cell>
          <cell r="X82">
            <v>-1.2500000000000001E-2</v>
          </cell>
          <cell r="Y82">
            <v>0.11</v>
          </cell>
          <cell r="Z82">
            <v>1.2500000000000001E-2</v>
          </cell>
          <cell r="AA82">
            <v>0.153</v>
          </cell>
          <cell r="AB82">
            <v>0.14099999999999999</v>
          </cell>
          <cell r="AC82">
            <v>0.161</v>
          </cell>
          <cell r="AD82">
            <v>0.151</v>
          </cell>
          <cell r="AE82">
            <v>0.15</v>
          </cell>
          <cell r="AF82">
            <v>0.153</v>
          </cell>
          <cell r="AG82">
            <v>0.153</v>
          </cell>
          <cell r="AH82">
            <v>0.161</v>
          </cell>
          <cell r="AI82">
            <v>0.153</v>
          </cell>
        </row>
        <row r="83">
          <cell r="D83">
            <v>0.15260000000000001</v>
          </cell>
          <cell r="E83">
            <v>7.0347941420668011E-2</v>
          </cell>
          <cell r="F83">
            <v>-0.19500000000000001</v>
          </cell>
          <cell r="G83">
            <v>0.01</v>
          </cell>
          <cell r="H83">
            <v>-0.19500000000000001</v>
          </cell>
          <cell r="I83">
            <v>4.4999999999999998E-2</v>
          </cell>
          <cell r="J83">
            <v>0.155</v>
          </cell>
          <cell r="K83">
            <v>-4.7E-2</v>
          </cell>
          <cell r="L83">
            <v>-1.4999999999999999E-2</v>
          </cell>
          <cell r="M83">
            <v>-0.375</v>
          </cell>
          <cell r="N83">
            <v>6.0000000000000001E-3</v>
          </cell>
          <cell r="O83">
            <v>-1.4000000000000002E-2</v>
          </cell>
          <cell r="P83">
            <v>-2.35E-2</v>
          </cell>
          <cell r="Q83">
            <v>-5.5E-2</v>
          </cell>
          <cell r="R83">
            <v>-1.7750000000000002E-2</v>
          </cell>
          <cell r="S83">
            <v>-6.4000000000000001E-2</v>
          </cell>
          <cell r="T83">
            <v>-0.155</v>
          </cell>
          <cell r="U83">
            <v>0.2525</v>
          </cell>
          <cell r="V83">
            <v>5.0000000000000001E-3</v>
          </cell>
          <cell r="W83">
            <v>-0.19</v>
          </cell>
          <cell r="X83">
            <v>-1.2500000000000001E-2</v>
          </cell>
          <cell r="Y83">
            <v>0.11</v>
          </cell>
          <cell r="Z83">
            <v>1.2500000000000001E-2</v>
          </cell>
          <cell r="AA83">
            <v>0.153</v>
          </cell>
          <cell r="AB83">
            <v>0.14000000000000001</v>
          </cell>
          <cell r="AC83">
            <v>0.16</v>
          </cell>
          <cell r="AD83">
            <v>0.151</v>
          </cell>
          <cell r="AE83">
            <v>0.15</v>
          </cell>
          <cell r="AF83">
            <v>0.153</v>
          </cell>
          <cell r="AG83">
            <v>0.153</v>
          </cell>
          <cell r="AH83">
            <v>0.16</v>
          </cell>
          <cell r="AI83">
            <v>0.153</v>
          </cell>
        </row>
        <row r="84">
          <cell r="D84">
            <v>0.15230000000000002</v>
          </cell>
          <cell r="E84">
            <v>7.0393653657488023E-2</v>
          </cell>
          <cell r="F84">
            <v>-0.19500000000000001</v>
          </cell>
          <cell r="G84">
            <v>7.4999999999999997E-3</v>
          </cell>
          <cell r="H84">
            <v>-0.19500000000000001</v>
          </cell>
          <cell r="I84">
            <v>4.2500000000000003E-2</v>
          </cell>
          <cell r="J84">
            <v>0.155</v>
          </cell>
          <cell r="K84">
            <v>-4.9500000000000002E-2</v>
          </cell>
          <cell r="L84">
            <v>-1.7500000000000002E-2</v>
          </cell>
          <cell r="M84">
            <v>-0.375</v>
          </cell>
          <cell r="N84">
            <v>6.0000000000000001E-3</v>
          </cell>
          <cell r="O84">
            <v>-1.4000000000000002E-2</v>
          </cell>
          <cell r="P84">
            <v>-2.8500000000000001E-2</v>
          </cell>
          <cell r="Q84">
            <v>-5.5E-2</v>
          </cell>
          <cell r="R84">
            <v>-2.2749999999999999E-2</v>
          </cell>
          <cell r="S84">
            <v>-7.1500000000000008E-2</v>
          </cell>
          <cell r="T84">
            <v>-0.155</v>
          </cell>
          <cell r="U84">
            <v>0.2475</v>
          </cell>
          <cell r="V84">
            <v>5.0000000000000001E-3</v>
          </cell>
          <cell r="W84">
            <v>-0.19</v>
          </cell>
          <cell r="X84">
            <v>-1.7500000000000002E-2</v>
          </cell>
          <cell r="Y84">
            <v>0.11</v>
          </cell>
          <cell r="Z84">
            <v>1.2500000000000001E-2</v>
          </cell>
          <cell r="AA84">
            <v>0.15200000000000002</v>
          </cell>
          <cell r="AB84">
            <v>0.14000000000000001</v>
          </cell>
          <cell r="AC84">
            <v>0.16</v>
          </cell>
          <cell r="AD84">
            <v>0.151</v>
          </cell>
          <cell r="AE84">
            <v>0.14899999999999999</v>
          </cell>
          <cell r="AF84">
            <v>0.15200000000000002</v>
          </cell>
          <cell r="AG84">
            <v>0.15200000000000002</v>
          </cell>
          <cell r="AH84">
            <v>0.16</v>
          </cell>
          <cell r="AI84">
            <v>0.15200000000000002</v>
          </cell>
        </row>
        <row r="85">
          <cell r="D85">
            <v>0.15200000000000002</v>
          </cell>
          <cell r="E85">
            <v>7.0437891306681003E-2</v>
          </cell>
          <cell r="F85">
            <v>-0.19500000000000001</v>
          </cell>
          <cell r="G85">
            <v>7.4999999999999997E-3</v>
          </cell>
          <cell r="H85">
            <v>-0.19500000000000001</v>
          </cell>
          <cell r="I85">
            <v>5.7500000000000002E-2</v>
          </cell>
          <cell r="J85">
            <v>0.1575</v>
          </cell>
          <cell r="K85">
            <v>-4.9500000000000002E-2</v>
          </cell>
          <cell r="L85">
            <v>-1.7500000000000002E-2</v>
          </cell>
          <cell r="M85">
            <v>-0.375</v>
          </cell>
          <cell r="N85">
            <v>6.0000000000000001E-3</v>
          </cell>
          <cell r="O85">
            <v>-1.4000000000000002E-2</v>
          </cell>
          <cell r="P85">
            <v>-2.8500000000000001E-2</v>
          </cell>
          <cell r="Q85">
            <v>-5.5E-2</v>
          </cell>
          <cell r="R85">
            <v>-2.2749999999999999E-2</v>
          </cell>
          <cell r="S85">
            <v>-7.1500000000000008E-2</v>
          </cell>
          <cell r="T85">
            <v>-0.155</v>
          </cell>
          <cell r="U85">
            <v>0.25</v>
          </cell>
          <cell r="V85">
            <v>5.0000000000000001E-3</v>
          </cell>
          <cell r="W85">
            <v>-0.19</v>
          </cell>
          <cell r="X85">
            <v>-1.7500000000000002E-2</v>
          </cell>
          <cell r="Y85">
            <v>0.11</v>
          </cell>
          <cell r="Z85">
            <v>1.2500000000000001E-2</v>
          </cell>
          <cell r="AA85">
            <v>0.15200000000000002</v>
          </cell>
          <cell r="AB85">
            <v>0.14000000000000001</v>
          </cell>
          <cell r="AC85">
            <v>0.16</v>
          </cell>
          <cell r="AD85">
            <v>0.15</v>
          </cell>
          <cell r="AE85">
            <v>0.14899999999999999</v>
          </cell>
          <cell r="AF85">
            <v>0.15200000000000002</v>
          </cell>
          <cell r="AG85">
            <v>0.15200000000000002</v>
          </cell>
          <cell r="AH85">
            <v>0.16</v>
          </cell>
          <cell r="AI85">
            <v>0.15200000000000002</v>
          </cell>
        </row>
        <row r="86">
          <cell r="D86">
            <v>0.15200000000000002</v>
          </cell>
          <cell r="E86">
            <v>7.0483603544860024E-2</v>
          </cell>
          <cell r="F86">
            <v>-0.19</v>
          </cell>
          <cell r="G86">
            <v>-5.2499999999999998E-2</v>
          </cell>
          <cell r="H86">
            <v>-0.19</v>
          </cell>
          <cell r="I86">
            <v>0.13</v>
          </cell>
          <cell r="J86">
            <v>0.24</v>
          </cell>
          <cell r="K86">
            <v>-5.8500000000000003E-2</v>
          </cell>
          <cell r="L86">
            <v>-0.02</v>
          </cell>
          <cell r="M86">
            <v>-0.245</v>
          </cell>
          <cell r="N86">
            <v>6.0000000000000001E-3</v>
          </cell>
          <cell r="O86">
            <v>-1.4499999999999999E-2</v>
          </cell>
          <cell r="P86">
            <v>-2.4E-2</v>
          </cell>
          <cell r="Q86">
            <v>-0.10249999999999999</v>
          </cell>
          <cell r="R86">
            <v>-3.6000000000000004E-2</v>
          </cell>
          <cell r="S86">
            <v>-9.4500000000000015E-2</v>
          </cell>
          <cell r="T86">
            <v>-0.155</v>
          </cell>
          <cell r="U86">
            <v>0.55249999999999999</v>
          </cell>
          <cell r="V86">
            <v>5.0000000000000001E-3</v>
          </cell>
          <cell r="W86">
            <v>-0.19</v>
          </cell>
          <cell r="X86">
            <v>-0.02</v>
          </cell>
          <cell r="Y86">
            <v>0.11</v>
          </cell>
          <cell r="Z86">
            <v>2.2000000000000002E-2</v>
          </cell>
          <cell r="AA86">
            <v>0.15200000000000002</v>
          </cell>
          <cell r="AB86">
            <v>0.13700000000000001</v>
          </cell>
          <cell r="AC86">
            <v>0.16</v>
          </cell>
          <cell r="AD86">
            <v>0.14899999999999999</v>
          </cell>
          <cell r="AE86">
            <v>0.15200000000000002</v>
          </cell>
          <cell r="AF86">
            <v>0.15200000000000002</v>
          </cell>
          <cell r="AG86">
            <v>0.15200000000000002</v>
          </cell>
          <cell r="AH86">
            <v>0.16</v>
          </cell>
          <cell r="AI86">
            <v>0.15200000000000002</v>
          </cell>
        </row>
        <row r="87">
          <cell r="D87">
            <v>0.15200000000000002</v>
          </cell>
          <cell r="E87">
            <v>7.052784119536902E-2</v>
          </cell>
          <cell r="F87">
            <v>-0.19750000000000001</v>
          </cell>
          <cell r="G87">
            <v>-7.7499999999999999E-2</v>
          </cell>
          <cell r="H87">
            <v>-0.19750000000000001</v>
          </cell>
          <cell r="I87">
            <v>0.17</v>
          </cell>
          <cell r="J87">
            <v>0.29499999999999998</v>
          </cell>
          <cell r="K87">
            <v>-5.8500000000000003E-2</v>
          </cell>
          <cell r="L87">
            <v>-2.2499999999999999E-2</v>
          </cell>
          <cell r="M87">
            <v>-0.245</v>
          </cell>
          <cell r="N87">
            <v>6.0000000000000001E-3</v>
          </cell>
          <cell r="O87">
            <v>-1.4499999999999999E-2</v>
          </cell>
          <cell r="P87">
            <v>-2.4E-2</v>
          </cell>
          <cell r="Q87">
            <v>-0.10249999999999999</v>
          </cell>
          <cell r="R87">
            <v>-3.6000000000000004E-2</v>
          </cell>
          <cell r="S87">
            <v>-0.13200000000000001</v>
          </cell>
          <cell r="T87">
            <v>-0.155</v>
          </cell>
          <cell r="U87">
            <v>0.8075</v>
          </cell>
          <cell r="V87">
            <v>5.0000000000000001E-3</v>
          </cell>
          <cell r="W87">
            <v>-0.19</v>
          </cell>
          <cell r="X87">
            <v>-0.02</v>
          </cell>
          <cell r="Y87">
            <v>0.11</v>
          </cell>
          <cell r="Z87">
            <v>2.2000000000000002E-2</v>
          </cell>
          <cell r="AA87">
            <v>0.15200000000000002</v>
          </cell>
          <cell r="AB87">
            <v>0.13700000000000001</v>
          </cell>
          <cell r="AC87">
            <v>0.16</v>
          </cell>
          <cell r="AD87">
            <v>0.14899999999999999</v>
          </cell>
          <cell r="AE87">
            <v>0.15200000000000002</v>
          </cell>
          <cell r="AF87">
            <v>0.15200000000000002</v>
          </cell>
          <cell r="AG87">
            <v>0.15200000000000002</v>
          </cell>
          <cell r="AH87">
            <v>0.16</v>
          </cell>
          <cell r="AI87">
            <v>0.15200000000000002</v>
          </cell>
        </row>
        <row r="88">
          <cell r="D88">
            <v>0.15200000000000002</v>
          </cell>
          <cell r="E88">
            <v>7.0573553434905997E-2</v>
          </cell>
          <cell r="F88">
            <v>-0.2</v>
          </cell>
          <cell r="G88">
            <v>-7.7499999999999999E-2</v>
          </cell>
          <cell r="H88">
            <v>-0.2</v>
          </cell>
          <cell r="I88">
            <v>0.215</v>
          </cell>
          <cell r="J88">
            <v>0.34250000000000003</v>
          </cell>
          <cell r="K88">
            <v>-6.3500000000000001E-2</v>
          </cell>
          <cell r="L88">
            <v>-0.02</v>
          </cell>
          <cell r="M88">
            <v>-0.245</v>
          </cell>
          <cell r="N88">
            <v>6.0000000000000001E-3</v>
          </cell>
          <cell r="O88">
            <v>-1.4499999999999999E-2</v>
          </cell>
          <cell r="P88">
            <v>-2.8999999999999998E-2</v>
          </cell>
          <cell r="Q88">
            <v>-0.05</v>
          </cell>
          <cell r="R88">
            <v>-3.6000000000000004E-2</v>
          </cell>
          <cell r="S88">
            <v>-0.13200000000000001</v>
          </cell>
          <cell r="T88">
            <v>-0.155</v>
          </cell>
          <cell r="U88">
            <v>1.1675</v>
          </cell>
          <cell r="V88">
            <v>5.0000000000000001E-3</v>
          </cell>
          <cell r="W88">
            <v>-0.19</v>
          </cell>
          <cell r="X88">
            <v>-0.02</v>
          </cell>
          <cell r="Y88">
            <v>0.11</v>
          </cell>
          <cell r="Z88">
            <v>2.2000000000000002E-2</v>
          </cell>
          <cell r="AA88">
            <v>0.15200000000000002</v>
          </cell>
          <cell r="AB88">
            <v>0.13700000000000001</v>
          </cell>
          <cell r="AC88">
            <v>0.16</v>
          </cell>
          <cell r="AD88">
            <v>0.14899999999999999</v>
          </cell>
          <cell r="AE88">
            <v>0.15200000000000002</v>
          </cell>
          <cell r="AF88">
            <v>0.15200000000000002</v>
          </cell>
          <cell r="AG88">
            <v>0.15200000000000002</v>
          </cell>
          <cell r="AH88">
            <v>0.16</v>
          </cell>
          <cell r="AI88">
            <v>0.15200000000000002</v>
          </cell>
        </row>
        <row r="89">
          <cell r="D89">
            <v>0.15200000000000002</v>
          </cell>
          <cell r="E89">
            <v>7.0619265675135004E-2</v>
          </cell>
          <cell r="F89">
            <v>-0.20250000000000001</v>
          </cell>
          <cell r="G89">
            <v>-7.0000000000000007E-2</v>
          </cell>
          <cell r="H89">
            <v>-0.20250000000000001</v>
          </cell>
          <cell r="I89">
            <v>0.19</v>
          </cell>
          <cell r="J89">
            <v>0.33750000000000002</v>
          </cell>
          <cell r="K89">
            <v>-6.8500000000000005E-2</v>
          </cell>
          <cell r="L89">
            <v>-0.02</v>
          </cell>
          <cell r="M89">
            <v>-0.245</v>
          </cell>
          <cell r="N89">
            <v>6.0000000000000001E-3</v>
          </cell>
          <cell r="O89">
            <v>-1.4499999999999999E-2</v>
          </cell>
          <cell r="P89">
            <v>-2.8999999999999998E-2</v>
          </cell>
          <cell r="Q89">
            <v>-0.05</v>
          </cell>
          <cell r="R89">
            <v>-3.6000000000000004E-2</v>
          </cell>
          <cell r="S89">
            <v>-0.11450000000000002</v>
          </cell>
          <cell r="T89">
            <v>-0.155</v>
          </cell>
          <cell r="U89">
            <v>1.0900000000000001</v>
          </cell>
          <cell r="V89">
            <v>5.0000000000000001E-3</v>
          </cell>
          <cell r="W89">
            <v>-0.19</v>
          </cell>
          <cell r="X89">
            <v>-0.02</v>
          </cell>
          <cell r="Y89">
            <v>0.11</v>
          </cell>
          <cell r="Z89">
            <v>2.2000000000000002E-2</v>
          </cell>
          <cell r="AA89">
            <v>0.15200000000000002</v>
          </cell>
          <cell r="AB89">
            <v>0.13700000000000001</v>
          </cell>
          <cell r="AC89">
            <v>0.16</v>
          </cell>
          <cell r="AD89">
            <v>0.14899999999999999</v>
          </cell>
          <cell r="AE89">
            <v>0.15200000000000002</v>
          </cell>
          <cell r="AF89">
            <v>0.15200000000000002</v>
          </cell>
          <cell r="AG89">
            <v>0.15200000000000002</v>
          </cell>
          <cell r="AH89">
            <v>0.16</v>
          </cell>
          <cell r="AI89">
            <v>0.15200000000000002</v>
          </cell>
        </row>
        <row r="90">
          <cell r="D90">
            <v>0.151</v>
          </cell>
          <cell r="E90">
            <v>7.066055415077499E-2</v>
          </cell>
          <cell r="F90">
            <v>-0.20499999999999999</v>
          </cell>
          <cell r="G90">
            <v>-4.7500000000000001E-2</v>
          </cell>
          <cell r="H90">
            <v>-0.20499999999999999</v>
          </cell>
          <cell r="I90">
            <v>0.1875</v>
          </cell>
          <cell r="J90">
            <v>0.26</v>
          </cell>
          <cell r="K90">
            <v>-6.8500000000000005E-2</v>
          </cell>
          <cell r="L90">
            <v>-0.02</v>
          </cell>
          <cell r="M90">
            <v>-0.245</v>
          </cell>
          <cell r="N90">
            <v>6.0000000000000001E-3</v>
          </cell>
          <cell r="O90">
            <v>-1.4499999999999999E-2</v>
          </cell>
          <cell r="P90">
            <v>-2.8999999999999998E-2</v>
          </cell>
          <cell r="Q90">
            <v>-0.05</v>
          </cell>
          <cell r="R90">
            <v>-2.2749999999999999E-2</v>
          </cell>
          <cell r="S90">
            <v>-9.7000000000000017E-2</v>
          </cell>
          <cell r="T90">
            <v>-0.155</v>
          </cell>
          <cell r="U90">
            <v>0.67</v>
          </cell>
          <cell r="V90">
            <v>5.0000000000000001E-3</v>
          </cell>
          <cell r="W90">
            <v>-0.19</v>
          </cell>
          <cell r="X90">
            <v>-0.02</v>
          </cell>
          <cell r="Y90">
            <v>0.11</v>
          </cell>
          <cell r="Z90">
            <v>2.2000000000000002E-2</v>
          </cell>
          <cell r="AA90">
            <v>0.151</v>
          </cell>
          <cell r="AB90">
            <v>0.13600000000000001</v>
          </cell>
          <cell r="AC90">
            <v>0.159</v>
          </cell>
          <cell r="AD90">
            <v>0.14800000000000002</v>
          </cell>
          <cell r="AE90">
            <v>0.151</v>
          </cell>
          <cell r="AF90">
            <v>0.151</v>
          </cell>
          <cell r="AG90">
            <v>0.151</v>
          </cell>
          <cell r="AH90">
            <v>0.159</v>
          </cell>
          <cell r="AI90">
            <v>0.151</v>
          </cell>
        </row>
        <row r="91">
          <cell r="D91">
            <v>0.15</v>
          </cell>
          <cell r="E91">
            <v>7.0706266392319E-2</v>
          </cell>
          <cell r="F91">
            <v>-0.19500000000000001</v>
          </cell>
          <cell r="G91">
            <v>5.0000000000000001E-3</v>
          </cell>
          <cell r="H91">
            <v>-0.19500000000000001</v>
          </cell>
          <cell r="I91">
            <v>0.08</v>
          </cell>
          <cell r="J91">
            <v>0.17</v>
          </cell>
          <cell r="K91">
            <v>-4.4999999999999998E-2</v>
          </cell>
          <cell r="L91">
            <v>-1.3000000000000001E-2</v>
          </cell>
          <cell r="M91">
            <v>-0.35499999999999998</v>
          </cell>
          <cell r="N91">
            <v>6.5000000000000006E-3</v>
          </cell>
          <cell r="O91">
            <v>-1.2E-2</v>
          </cell>
          <cell r="P91">
            <v>-2.4E-2</v>
          </cell>
          <cell r="Q91">
            <v>-5.2499999999999998E-2</v>
          </cell>
          <cell r="R91">
            <v>-2.2749999999999999E-2</v>
          </cell>
          <cell r="S91">
            <v>-6.9500000000000006E-2</v>
          </cell>
          <cell r="T91">
            <v>-0.1575</v>
          </cell>
          <cell r="U91">
            <v>0.28749999999999998</v>
          </cell>
          <cell r="V91">
            <v>5.0000000000000001E-3</v>
          </cell>
          <cell r="W91">
            <v>-0.19</v>
          </cell>
          <cell r="X91">
            <v>-0.02</v>
          </cell>
          <cell r="Y91">
            <v>0.11</v>
          </cell>
          <cell r="Z91">
            <v>1.4499999999999999E-2</v>
          </cell>
          <cell r="AA91">
            <v>0.15</v>
          </cell>
          <cell r="AB91">
            <v>0.13800000000000001</v>
          </cell>
          <cell r="AC91">
            <v>0.158</v>
          </cell>
          <cell r="AD91">
            <v>0.14899999999999999</v>
          </cell>
          <cell r="AE91">
            <v>0.14700000000000002</v>
          </cell>
          <cell r="AF91">
            <v>0.15</v>
          </cell>
          <cell r="AG91">
            <v>0.15</v>
          </cell>
          <cell r="AH91">
            <v>0.158</v>
          </cell>
          <cell r="AI91">
            <v>0.15</v>
          </cell>
        </row>
        <row r="92">
          <cell r="D92">
            <v>0.15</v>
          </cell>
          <cell r="E92">
            <v>7.0750504046083004E-2</v>
          </cell>
          <cell r="F92">
            <v>-0.19500000000000001</v>
          </cell>
          <cell r="G92">
            <v>0.01</v>
          </cell>
          <cell r="H92">
            <v>-0.19500000000000001</v>
          </cell>
          <cell r="I92">
            <v>8.2500000000000004E-2</v>
          </cell>
          <cell r="J92">
            <v>0.155</v>
          </cell>
          <cell r="K92">
            <v>-4.4999999999999998E-2</v>
          </cell>
          <cell r="L92">
            <v>-1.3000000000000001E-2</v>
          </cell>
          <cell r="M92">
            <v>-0.35499999999999998</v>
          </cell>
          <cell r="N92">
            <v>6.5000000000000006E-3</v>
          </cell>
          <cell r="O92">
            <v>-1.2E-2</v>
          </cell>
          <cell r="P92">
            <v>-2.4E-2</v>
          </cell>
          <cell r="Q92">
            <v>-5.2499999999999998E-2</v>
          </cell>
          <cell r="R92">
            <v>-1.7750000000000002E-2</v>
          </cell>
          <cell r="S92">
            <v>-6.9500000000000006E-2</v>
          </cell>
          <cell r="T92">
            <v>-0.155</v>
          </cell>
          <cell r="U92">
            <v>0.2475</v>
          </cell>
          <cell r="V92">
            <v>5.0000000000000001E-3</v>
          </cell>
          <cell r="W92">
            <v>-0.19</v>
          </cell>
          <cell r="X92">
            <v>-1.6500000000000001E-2</v>
          </cell>
          <cell r="Y92">
            <v>0.11</v>
          </cell>
          <cell r="Z92">
            <v>1.4499999999999999E-2</v>
          </cell>
          <cell r="AA92">
            <v>0.15</v>
          </cell>
          <cell r="AB92">
            <v>0.13800000000000001</v>
          </cell>
          <cell r="AC92">
            <v>0.158</v>
          </cell>
          <cell r="AD92">
            <v>0.14899999999999999</v>
          </cell>
          <cell r="AE92">
            <v>0.14700000000000002</v>
          </cell>
          <cell r="AF92">
            <v>0.15</v>
          </cell>
          <cell r="AG92">
            <v>0.15</v>
          </cell>
          <cell r="AH92">
            <v>0.158</v>
          </cell>
          <cell r="AI92">
            <v>0.15</v>
          </cell>
        </row>
        <row r="93">
          <cell r="D93">
            <v>0.15</v>
          </cell>
          <cell r="E93">
            <v>7.0796216288986011E-2</v>
          </cell>
          <cell r="F93">
            <v>-0.19500000000000001</v>
          </cell>
          <cell r="G93">
            <v>0.01</v>
          </cell>
          <cell r="H93">
            <v>-0.19500000000000001</v>
          </cell>
          <cell r="I93">
            <v>7.7499999999999999E-2</v>
          </cell>
          <cell r="J93">
            <v>0.155</v>
          </cell>
          <cell r="K93">
            <v>-4.4999999999999998E-2</v>
          </cell>
          <cell r="L93">
            <v>-1.3000000000000001E-2</v>
          </cell>
          <cell r="M93">
            <v>-0.35499999999999998</v>
          </cell>
          <cell r="N93">
            <v>6.5000000000000006E-3</v>
          </cell>
          <cell r="O93">
            <v>-1.2E-2</v>
          </cell>
          <cell r="P93">
            <v>-2.1499999999999998E-2</v>
          </cell>
          <cell r="Q93">
            <v>-5.2499999999999998E-2</v>
          </cell>
          <cell r="R93">
            <v>-1.7750000000000002E-2</v>
          </cell>
          <cell r="S93">
            <v>-6.2000000000000006E-2</v>
          </cell>
          <cell r="T93">
            <v>-0.155</v>
          </cell>
          <cell r="U93">
            <v>0.2475</v>
          </cell>
          <cell r="V93">
            <v>5.0000000000000001E-3</v>
          </cell>
          <cell r="W93">
            <v>-0.19</v>
          </cell>
          <cell r="X93">
            <v>-1.1500000000000002E-2</v>
          </cell>
          <cell r="Y93">
            <v>0.11</v>
          </cell>
          <cell r="Z93">
            <v>1.4499999999999999E-2</v>
          </cell>
          <cell r="AA93">
            <v>0.15</v>
          </cell>
          <cell r="AB93">
            <v>0.13800000000000001</v>
          </cell>
          <cell r="AC93">
            <v>0.158</v>
          </cell>
          <cell r="AD93">
            <v>0.14899999999999999</v>
          </cell>
          <cell r="AE93">
            <v>0.14700000000000002</v>
          </cell>
          <cell r="AF93">
            <v>0.15</v>
          </cell>
          <cell r="AG93">
            <v>0.15</v>
          </cell>
          <cell r="AH93">
            <v>0.158</v>
          </cell>
          <cell r="AI93">
            <v>0.15</v>
          </cell>
        </row>
        <row r="94">
          <cell r="D94">
            <v>0.15</v>
          </cell>
          <cell r="E94">
            <v>7.0840453944065018E-2</v>
          </cell>
          <cell r="F94">
            <v>-0.19500000000000001</v>
          </cell>
          <cell r="G94">
            <v>1.2500000000000001E-2</v>
          </cell>
          <cell r="H94">
            <v>-0.19500000000000001</v>
          </cell>
          <cell r="I94">
            <v>6.7500000000000004E-2</v>
          </cell>
          <cell r="J94">
            <v>0.155</v>
          </cell>
          <cell r="K94">
            <v>-4.4999999999999998E-2</v>
          </cell>
          <cell r="L94">
            <v>-1.3000000000000001E-2</v>
          </cell>
          <cell r="M94">
            <v>-0.35499999999999998</v>
          </cell>
          <cell r="N94">
            <v>6.5000000000000006E-3</v>
          </cell>
          <cell r="O94">
            <v>-1.2E-2</v>
          </cell>
          <cell r="P94">
            <v>-2.1499999999999998E-2</v>
          </cell>
          <cell r="Q94">
            <v>-5.2499999999999998E-2</v>
          </cell>
          <cell r="R94">
            <v>-1.7750000000000002E-2</v>
          </cell>
          <cell r="S94">
            <v>-6.2000000000000006E-2</v>
          </cell>
          <cell r="T94">
            <v>-0.155</v>
          </cell>
          <cell r="U94">
            <v>0.2525</v>
          </cell>
          <cell r="V94">
            <v>5.0000000000000001E-3</v>
          </cell>
          <cell r="W94">
            <v>-0.19</v>
          </cell>
          <cell r="X94">
            <v>-1.1500000000000002E-2</v>
          </cell>
          <cell r="Y94">
            <v>0.11</v>
          </cell>
          <cell r="Z94">
            <v>1.4499999999999999E-2</v>
          </cell>
          <cell r="AA94">
            <v>0.15</v>
          </cell>
          <cell r="AB94">
            <v>0.13800000000000001</v>
          </cell>
          <cell r="AC94">
            <v>0.158</v>
          </cell>
          <cell r="AD94">
            <v>0.14899999999999999</v>
          </cell>
          <cell r="AE94">
            <v>0.14700000000000002</v>
          </cell>
          <cell r="AF94">
            <v>0.15</v>
          </cell>
          <cell r="AG94">
            <v>0.15</v>
          </cell>
          <cell r="AH94">
            <v>0.158</v>
          </cell>
          <cell r="AI94">
            <v>0.15</v>
          </cell>
        </row>
        <row r="95">
          <cell r="D95">
            <v>0.15</v>
          </cell>
          <cell r="E95">
            <v>7.0886166188327007E-2</v>
          </cell>
          <cell r="F95">
            <v>-0.19500000000000001</v>
          </cell>
          <cell r="G95">
            <v>1.2500000000000001E-2</v>
          </cell>
          <cell r="H95">
            <v>-0.19500000000000001</v>
          </cell>
          <cell r="I95">
            <v>6.5000000000000002E-2</v>
          </cell>
          <cell r="J95">
            <v>0.155</v>
          </cell>
          <cell r="K95">
            <v>-4.4999999999999998E-2</v>
          </cell>
          <cell r="L95">
            <v>-1.3000000000000001E-2</v>
          </cell>
          <cell r="M95">
            <v>-0.35499999999999998</v>
          </cell>
          <cell r="N95">
            <v>6.5000000000000006E-3</v>
          </cell>
          <cell r="O95">
            <v>-1.2E-2</v>
          </cell>
          <cell r="P95">
            <v>-2.1499999999999998E-2</v>
          </cell>
          <cell r="Q95">
            <v>-5.2499999999999998E-2</v>
          </cell>
          <cell r="R95">
            <v>-2.2749999999999999E-2</v>
          </cell>
          <cell r="S95">
            <v>-6.2000000000000006E-2</v>
          </cell>
          <cell r="T95">
            <v>-0.155</v>
          </cell>
          <cell r="U95">
            <v>0.2525</v>
          </cell>
          <cell r="V95">
            <v>5.0000000000000001E-3</v>
          </cell>
          <cell r="W95">
            <v>-0.19</v>
          </cell>
          <cell r="X95">
            <v>-1.1500000000000002E-2</v>
          </cell>
          <cell r="Y95">
            <v>0.11</v>
          </cell>
          <cell r="Z95">
            <v>1.4499999999999999E-2</v>
          </cell>
          <cell r="AA95">
            <v>0.15</v>
          </cell>
          <cell r="AB95">
            <v>0.13800000000000001</v>
          </cell>
          <cell r="AC95">
            <v>0.158</v>
          </cell>
          <cell r="AD95">
            <v>0.14899999999999999</v>
          </cell>
          <cell r="AE95">
            <v>0.14700000000000002</v>
          </cell>
          <cell r="AF95">
            <v>0.15</v>
          </cell>
          <cell r="AG95">
            <v>0.15</v>
          </cell>
          <cell r="AH95">
            <v>0.158</v>
          </cell>
          <cell r="AI95">
            <v>0.15</v>
          </cell>
        </row>
        <row r="96">
          <cell r="D96">
            <v>0.15</v>
          </cell>
          <cell r="E96">
            <v>7.0931878433279999E-2</v>
          </cell>
          <cell r="F96">
            <v>-0.19500000000000001</v>
          </cell>
          <cell r="G96">
            <v>0.01</v>
          </cell>
          <cell r="H96">
            <v>-0.19500000000000001</v>
          </cell>
          <cell r="I96">
            <v>6.25E-2</v>
          </cell>
          <cell r="J96">
            <v>0.155</v>
          </cell>
          <cell r="K96">
            <v>-4.7500000000000001E-2</v>
          </cell>
          <cell r="L96">
            <v>-1.5500000000000002E-2</v>
          </cell>
          <cell r="M96">
            <v>-0.35499999999999998</v>
          </cell>
          <cell r="N96">
            <v>6.5000000000000006E-3</v>
          </cell>
          <cell r="O96">
            <v>-1.2E-2</v>
          </cell>
          <cell r="P96">
            <v>-2.6499999999999999E-2</v>
          </cell>
          <cell r="Q96">
            <v>-5.2499999999999998E-2</v>
          </cell>
          <cell r="R96">
            <v>-2.2749999999999999E-2</v>
          </cell>
          <cell r="S96">
            <v>-6.9500000000000006E-2</v>
          </cell>
          <cell r="T96">
            <v>-0.155</v>
          </cell>
          <cell r="U96">
            <v>0.2475</v>
          </cell>
          <cell r="V96">
            <v>5.0000000000000001E-3</v>
          </cell>
          <cell r="W96">
            <v>-0.19</v>
          </cell>
          <cell r="X96">
            <v>-1.6500000000000001E-2</v>
          </cell>
          <cell r="Y96">
            <v>0.11</v>
          </cell>
          <cell r="Z96">
            <v>1.4499999999999999E-2</v>
          </cell>
          <cell r="AA96">
            <v>0.15</v>
          </cell>
          <cell r="AB96">
            <v>0.13800000000000001</v>
          </cell>
          <cell r="AC96">
            <v>0.158</v>
          </cell>
          <cell r="AD96">
            <v>0.14899999999999999</v>
          </cell>
          <cell r="AE96">
            <v>0.14700000000000002</v>
          </cell>
          <cell r="AF96">
            <v>0.15</v>
          </cell>
          <cell r="AG96">
            <v>0.15</v>
          </cell>
          <cell r="AH96">
            <v>0.158</v>
          </cell>
          <cell r="AI96">
            <v>0.15</v>
          </cell>
        </row>
        <row r="97">
          <cell r="D97">
            <v>0.15</v>
          </cell>
          <cell r="E97">
            <v>7.0976116090343003E-2</v>
          </cell>
          <cell r="F97">
            <v>-0.19500000000000001</v>
          </cell>
          <cell r="G97">
            <v>0.01</v>
          </cell>
          <cell r="H97">
            <v>-0.19500000000000001</v>
          </cell>
          <cell r="I97">
            <v>7.7499999999999999E-2</v>
          </cell>
          <cell r="J97">
            <v>0.1575</v>
          </cell>
          <cell r="K97">
            <v>-4.7500000000000001E-2</v>
          </cell>
          <cell r="L97">
            <v>-1.5500000000000002E-2</v>
          </cell>
          <cell r="M97">
            <v>-0.35499999999999998</v>
          </cell>
          <cell r="N97">
            <v>6.5000000000000006E-3</v>
          </cell>
          <cell r="O97">
            <v>-1.2E-2</v>
          </cell>
          <cell r="P97">
            <v>-2.6499999999999999E-2</v>
          </cell>
          <cell r="Q97">
            <v>-5.2499999999999998E-2</v>
          </cell>
          <cell r="R97">
            <v>-3.6000000000000004E-2</v>
          </cell>
          <cell r="S97">
            <v>-6.9500000000000006E-2</v>
          </cell>
          <cell r="T97">
            <v>-0.155</v>
          </cell>
          <cell r="U97">
            <v>0.25</v>
          </cell>
          <cell r="V97">
            <v>5.0000000000000001E-3</v>
          </cell>
          <cell r="W97">
            <v>-0.19</v>
          </cell>
          <cell r="X97">
            <v>-1.6500000000000001E-2</v>
          </cell>
          <cell r="Y97">
            <v>0.11</v>
          </cell>
          <cell r="Z97">
            <v>1.4499999999999999E-2</v>
          </cell>
          <cell r="AA97">
            <v>0.15</v>
          </cell>
          <cell r="AB97">
            <v>0.13800000000000001</v>
          </cell>
          <cell r="AC97">
            <v>0.158</v>
          </cell>
          <cell r="AD97">
            <v>0.14899999999999999</v>
          </cell>
          <cell r="AE97">
            <v>0.14700000000000002</v>
          </cell>
          <cell r="AF97">
            <v>0.15</v>
          </cell>
          <cell r="AG97">
            <v>0.15</v>
          </cell>
          <cell r="AH97">
            <v>0.158</v>
          </cell>
          <cell r="AI97">
            <v>0.15</v>
          </cell>
        </row>
        <row r="98">
          <cell r="D98">
            <v>0.15</v>
          </cell>
          <cell r="E98">
            <v>7.1021828336654019E-2</v>
          </cell>
          <cell r="F98">
            <v>-0.19</v>
          </cell>
          <cell r="G98">
            <v>-5.2499999999999998E-2</v>
          </cell>
          <cell r="H98">
            <v>-0.19</v>
          </cell>
          <cell r="I98">
            <v>0.13500000000000001</v>
          </cell>
          <cell r="J98">
            <v>0.24</v>
          </cell>
          <cell r="K98">
            <v>-5.6500000000000002E-2</v>
          </cell>
          <cell r="L98">
            <v>-1.8000000000000002E-2</v>
          </cell>
          <cell r="M98">
            <v>-0.23</v>
          </cell>
          <cell r="N98">
            <v>6.5000000000000006E-3</v>
          </cell>
          <cell r="O98">
            <v>-1.2500000000000001E-2</v>
          </cell>
          <cell r="P98">
            <v>-2.2000000000000002E-2</v>
          </cell>
          <cell r="Q98">
            <v>-0.1</v>
          </cell>
          <cell r="R98">
            <v>-3.5000000000000003E-2</v>
          </cell>
          <cell r="S98">
            <v>-9.2499999999999999E-2</v>
          </cell>
          <cell r="T98">
            <v>-0.155</v>
          </cell>
          <cell r="U98">
            <v>0.55249999999999999</v>
          </cell>
          <cell r="V98">
            <v>5.0000000000000001E-3</v>
          </cell>
          <cell r="W98">
            <v>-0.19</v>
          </cell>
          <cell r="X98">
            <v>-1.9000000000000003E-2</v>
          </cell>
          <cell r="Y98">
            <v>0.11</v>
          </cell>
          <cell r="Z98">
            <v>2.4E-2</v>
          </cell>
          <cell r="AA98">
            <v>0.15</v>
          </cell>
          <cell r="AB98">
            <v>0.13500000000000001</v>
          </cell>
          <cell r="AC98">
            <v>0.158</v>
          </cell>
          <cell r="AD98">
            <v>0.14700000000000002</v>
          </cell>
          <cell r="AE98">
            <v>0.15</v>
          </cell>
          <cell r="AF98">
            <v>0.15</v>
          </cell>
          <cell r="AG98">
            <v>0.15</v>
          </cell>
          <cell r="AH98">
            <v>0.158</v>
          </cell>
          <cell r="AI98">
            <v>0.15</v>
          </cell>
        </row>
        <row r="99">
          <cell r="D99">
            <v>0.15</v>
          </cell>
          <cell r="E99">
            <v>7.1066065995032013E-2</v>
          </cell>
          <cell r="F99">
            <v>-0.19750000000000001</v>
          </cell>
          <cell r="G99">
            <v>-7.7499999999999999E-2</v>
          </cell>
          <cell r="H99">
            <v>-0.19750000000000001</v>
          </cell>
          <cell r="I99">
            <v>0.17499999999999999</v>
          </cell>
          <cell r="J99">
            <v>0.29499999999999998</v>
          </cell>
          <cell r="K99">
            <v>-5.6500000000000002E-2</v>
          </cell>
          <cell r="L99">
            <v>-2.0499999999999997E-2</v>
          </cell>
          <cell r="M99">
            <v>-0.23</v>
          </cell>
          <cell r="N99">
            <v>6.5000000000000006E-3</v>
          </cell>
          <cell r="O99">
            <v>-1.2500000000000001E-2</v>
          </cell>
          <cell r="P99">
            <v>-2.2000000000000002E-2</v>
          </cell>
          <cell r="Q99">
            <v>-0.1</v>
          </cell>
          <cell r="R99">
            <v>-3.5000000000000003E-2</v>
          </cell>
          <cell r="S99">
            <v>-0.13</v>
          </cell>
          <cell r="T99">
            <v>-0.155</v>
          </cell>
          <cell r="U99">
            <v>0.8075</v>
          </cell>
          <cell r="V99">
            <v>5.0000000000000001E-3</v>
          </cell>
          <cell r="W99">
            <v>-0.19</v>
          </cell>
          <cell r="X99">
            <v>-1.9000000000000003E-2</v>
          </cell>
          <cell r="Y99">
            <v>0.11</v>
          </cell>
          <cell r="Z99">
            <v>2.4E-2</v>
          </cell>
          <cell r="AA99">
            <v>0.15</v>
          </cell>
          <cell r="AB99">
            <v>0.13500000000000001</v>
          </cell>
          <cell r="AC99">
            <v>0.158</v>
          </cell>
          <cell r="AD99">
            <v>0.14700000000000002</v>
          </cell>
          <cell r="AE99">
            <v>0.15</v>
          </cell>
          <cell r="AF99">
            <v>0.15</v>
          </cell>
          <cell r="AG99">
            <v>0.15</v>
          </cell>
          <cell r="AH99">
            <v>0.158</v>
          </cell>
          <cell r="AI99">
            <v>0.15</v>
          </cell>
        </row>
        <row r="100">
          <cell r="D100">
            <v>0.15</v>
          </cell>
          <cell r="E100">
            <v>7.1111778242703011E-2</v>
          </cell>
          <cell r="F100">
            <v>-0.2</v>
          </cell>
          <cell r="G100">
            <v>-7.7499999999999999E-2</v>
          </cell>
          <cell r="H100">
            <v>-0.2</v>
          </cell>
          <cell r="I100">
            <v>0.22</v>
          </cell>
          <cell r="J100">
            <v>0.34250000000000003</v>
          </cell>
          <cell r="K100">
            <v>-6.1500000000000006E-2</v>
          </cell>
          <cell r="L100">
            <v>-1.8000000000000002E-2</v>
          </cell>
          <cell r="M100">
            <v>-0.23</v>
          </cell>
          <cell r="N100">
            <v>6.5000000000000006E-3</v>
          </cell>
          <cell r="O100">
            <v>-1.2500000000000001E-2</v>
          </cell>
          <cell r="P100">
            <v>-2.7000000000000003E-2</v>
          </cell>
          <cell r="Q100">
            <v>-4.7500000000000001E-2</v>
          </cell>
          <cell r="R100">
            <v>-3.5000000000000003E-2</v>
          </cell>
          <cell r="S100">
            <v>-0.13</v>
          </cell>
          <cell r="T100">
            <v>-0.155</v>
          </cell>
          <cell r="U100">
            <v>1.1675</v>
          </cell>
          <cell r="V100">
            <v>5.0000000000000001E-3</v>
          </cell>
          <cell r="W100">
            <v>-0.19</v>
          </cell>
          <cell r="X100">
            <v>-1.9000000000000003E-2</v>
          </cell>
          <cell r="Y100">
            <v>0.11</v>
          </cell>
          <cell r="Z100">
            <v>2.4E-2</v>
          </cell>
          <cell r="AA100">
            <v>0.15</v>
          </cell>
          <cell r="AB100">
            <v>0.13500000000000001</v>
          </cell>
          <cell r="AC100">
            <v>0.158</v>
          </cell>
          <cell r="AD100">
            <v>0.14700000000000002</v>
          </cell>
          <cell r="AE100">
            <v>0.15</v>
          </cell>
          <cell r="AF100">
            <v>0.15</v>
          </cell>
          <cell r="AG100">
            <v>0.15</v>
          </cell>
          <cell r="AH100">
            <v>0.158</v>
          </cell>
          <cell r="AI100">
            <v>0.15</v>
          </cell>
        </row>
        <row r="101">
          <cell r="D101">
            <v>0.15</v>
          </cell>
          <cell r="E101">
            <v>7.1148073299877004E-2</v>
          </cell>
          <cell r="F101">
            <v>-0.20250000000000001</v>
          </cell>
          <cell r="G101">
            <v>-7.0000000000000007E-2</v>
          </cell>
          <cell r="H101">
            <v>-0.20250000000000001</v>
          </cell>
          <cell r="I101">
            <v>0.19500000000000001</v>
          </cell>
          <cell r="J101">
            <v>0.33750000000000002</v>
          </cell>
          <cell r="K101">
            <v>-6.6500000000000004E-2</v>
          </cell>
          <cell r="L101">
            <v>-1.8000000000000002E-2</v>
          </cell>
          <cell r="M101">
            <v>-0.23</v>
          </cell>
          <cell r="N101">
            <v>6.5000000000000006E-3</v>
          </cell>
          <cell r="O101">
            <v>-1.2500000000000001E-2</v>
          </cell>
          <cell r="P101">
            <v>-2.7000000000000003E-2</v>
          </cell>
          <cell r="Q101">
            <v>-4.7500000000000001E-2</v>
          </cell>
          <cell r="R101">
            <v>-3.5000000000000003E-2</v>
          </cell>
          <cell r="S101">
            <v>-0.1125</v>
          </cell>
          <cell r="T101">
            <v>-0.155</v>
          </cell>
          <cell r="U101">
            <v>1.0900000000000001</v>
          </cell>
          <cell r="V101">
            <v>5.0000000000000001E-3</v>
          </cell>
          <cell r="W101">
            <v>-0.19</v>
          </cell>
          <cell r="X101">
            <v>-1.9000000000000003E-2</v>
          </cell>
          <cell r="Y101">
            <v>0.11</v>
          </cell>
          <cell r="Z101">
            <v>2.4E-2</v>
          </cell>
          <cell r="AA101">
            <v>0.15</v>
          </cell>
          <cell r="AB101">
            <v>0.13500000000000001</v>
          </cell>
          <cell r="AC101">
            <v>0.158</v>
          </cell>
          <cell r="AD101">
            <v>0.14700000000000002</v>
          </cell>
          <cell r="AE101">
            <v>0.15</v>
          </cell>
          <cell r="AF101">
            <v>0.15</v>
          </cell>
          <cell r="AG101">
            <v>0.15</v>
          </cell>
          <cell r="AH101">
            <v>0.158</v>
          </cell>
          <cell r="AI101">
            <v>0.15</v>
          </cell>
        </row>
        <row r="102">
          <cell r="D102">
            <v>0.15</v>
          </cell>
          <cell r="E102">
            <v>7.1179595806585033E-2</v>
          </cell>
          <cell r="F102">
            <v>-0.20499999999999999</v>
          </cell>
          <cell r="G102">
            <v>-4.7500000000000001E-2</v>
          </cell>
          <cell r="H102">
            <v>-0.20499999999999999</v>
          </cell>
          <cell r="I102">
            <v>0.1925</v>
          </cell>
          <cell r="J102">
            <v>0.26</v>
          </cell>
          <cell r="K102">
            <v>-6.6500000000000004E-2</v>
          </cell>
          <cell r="L102">
            <v>-1.8000000000000002E-2</v>
          </cell>
          <cell r="M102">
            <v>-0.23</v>
          </cell>
          <cell r="N102">
            <v>6.5000000000000006E-3</v>
          </cell>
          <cell r="O102">
            <v>-1.2500000000000001E-2</v>
          </cell>
          <cell r="P102">
            <v>-2.7000000000000003E-2</v>
          </cell>
          <cell r="Q102">
            <v>-4.7500000000000001E-2</v>
          </cell>
          <cell r="R102">
            <v>-2.1750000000000002E-2</v>
          </cell>
          <cell r="S102">
            <v>-9.5000000000000001E-2</v>
          </cell>
          <cell r="T102">
            <v>-0.155</v>
          </cell>
          <cell r="U102">
            <v>0.67</v>
          </cell>
          <cell r="V102">
            <v>5.0000000000000001E-3</v>
          </cell>
          <cell r="W102">
            <v>-0.19</v>
          </cell>
          <cell r="X102">
            <v>-1.9000000000000003E-2</v>
          </cell>
          <cell r="Y102">
            <v>0.11</v>
          </cell>
          <cell r="Z102">
            <v>2.4E-2</v>
          </cell>
          <cell r="AA102">
            <v>0.15</v>
          </cell>
          <cell r="AB102">
            <v>0.13500000000000001</v>
          </cell>
          <cell r="AC102">
            <v>0.158</v>
          </cell>
          <cell r="AD102">
            <v>0.14700000000000002</v>
          </cell>
          <cell r="AE102">
            <v>0.15</v>
          </cell>
          <cell r="AF102">
            <v>0.15</v>
          </cell>
          <cell r="AG102">
            <v>0.15</v>
          </cell>
          <cell r="AH102">
            <v>0.158</v>
          </cell>
          <cell r="AI102">
            <v>0.15</v>
          </cell>
        </row>
        <row r="103">
          <cell r="D103">
            <v>0.15</v>
          </cell>
          <cell r="E103">
            <v>7.1214495725108004E-2</v>
          </cell>
          <cell r="F103">
            <v>-0.19500000000000001</v>
          </cell>
          <cell r="G103">
            <v>9.9766390000000024E-3</v>
          </cell>
          <cell r="H103">
            <v>-0.19500000000000001</v>
          </cell>
          <cell r="I103">
            <v>0.09</v>
          </cell>
          <cell r="J103">
            <v>0.17</v>
          </cell>
          <cell r="K103">
            <v>-4.2999999999999997E-2</v>
          </cell>
          <cell r="L103">
            <v>-1.1000000000000001E-2</v>
          </cell>
          <cell r="M103">
            <v>-0.34</v>
          </cell>
          <cell r="N103">
            <v>6.5000000000000006E-3</v>
          </cell>
          <cell r="O103">
            <v>-0.01</v>
          </cell>
          <cell r="P103">
            <v>-2.2000000000000002E-2</v>
          </cell>
          <cell r="Q103">
            <v>-0.05</v>
          </cell>
          <cell r="R103">
            <v>-2.1750000000000002E-2</v>
          </cell>
          <cell r="S103">
            <v>-6.7500000000000004E-2</v>
          </cell>
          <cell r="T103">
            <v>-0.1575</v>
          </cell>
          <cell r="U103">
            <v>0.28749999999999998</v>
          </cell>
          <cell r="V103">
            <v>5.0000000000000001E-3</v>
          </cell>
          <cell r="W103">
            <v>-0.19</v>
          </cell>
          <cell r="X103">
            <v>-1.9000000000000003E-2</v>
          </cell>
          <cell r="Y103">
            <v>0.11</v>
          </cell>
          <cell r="Z103">
            <v>1.6500000000000001E-2</v>
          </cell>
          <cell r="AA103">
            <v>0.15</v>
          </cell>
          <cell r="AB103">
            <v>0.13800000000000001</v>
          </cell>
          <cell r="AC103">
            <v>0.158</v>
          </cell>
          <cell r="AD103">
            <v>0.14899999999999999</v>
          </cell>
          <cell r="AE103">
            <v>0.14700000000000002</v>
          </cell>
          <cell r="AF103">
            <v>0.15</v>
          </cell>
          <cell r="AG103">
            <v>0.15</v>
          </cell>
          <cell r="AH103">
            <v>0.158</v>
          </cell>
          <cell r="AI103">
            <v>0.15</v>
          </cell>
        </row>
        <row r="104">
          <cell r="D104">
            <v>0.15</v>
          </cell>
          <cell r="E104">
            <v>7.1248269840192016E-2</v>
          </cell>
          <cell r="F104">
            <v>-0.19500000000000001</v>
          </cell>
          <cell r="G104">
            <v>9.9681240000000001E-3</v>
          </cell>
          <cell r="H104">
            <v>-0.19500000000000001</v>
          </cell>
          <cell r="I104">
            <v>9.2499999999999999E-2</v>
          </cell>
          <cell r="J104">
            <v>0.155</v>
          </cell>
          <cell r="K104">
            <v>-4.2999999999999997E-2</v>
          </cell>
          <cell r="L104">
            <v>-1.1000000000000001E-2</v>
          </cell>
          <cell r="M104">
            <v>-0.34</v>
          </cell>
          <cell r="N104">
            <v>6.5000000000000006E-3</v>
          </cell>
          <cell r="O104">
            <v>-0.01</v>
          </cell>
          <cell r="P104">
            <v>-2.2000000000000002E-2</v>
          </cell>
          <cell r="Q104">
            <v>-0.05</v>
          </cell>
          <cell r="R104">
            <v>-1.6750000000000001E-2</v>
          </cell>
          <cell r="S104">
            <v>-6.7500000000000004E-2</v>
          </cell>
          <cell r="T104">
            <v>-0.155</v>
          </cell>
          <cell r="U104">
            <v>0.2475</v>
          </cell>
          <cell r="V104">
            <v>5.0000000000000001E-3</v>
          </cell>
          <cell r="W104">
            <v>-0.19</v>
          </cell>
          <cell r="X104">
            <v>-1.5500000000000002E-2</v>
          </cell>
          <cell r="Y104">
            <v>0.11</v>
          </cell>
          <cell r="Z104">
            <v>1.6500000000000001E-2</v>
          </cell>
          <cell r="AA104">
            <v>0.15</v>
          </cell>
          <cell r="AB104">
            <v>0.13800000000000001</v>
          </cell>
          <cell r="AC104">
            <v>0.158</v>
          </cell>
          <cell r="AD104">
            <v>0.14899999999999999</v>
          </cell>
          <cell r="AE104">
            <v>0.14700000000000002</v>
          </cell>
          <cell r="AF104">
            <v>0.15</v>
          </cell>
          <cell r="AG104">
            <v>0.15</v>
          </cell>
          <cell r="AH104">
            <v>0.158</v>
          </cell>
          <cell r="AI104">
            <v>0.15</v>
          </cell>
        </row>
        <row r="105">
          <cell r="D105">
            <v>0.15</v>
          </cell>
          <cell r="E105">
            <v>7.1283169759508005E-2</v>
          </cell>
          <cell r="F105">
            <v>-0.19500000000000001</v>
          </cell>
          <cell r="G105">
            <v>9.9681240000000001E-3</v>
          </cell>
          <cell r="H105">
            <v>-0.19500000000000001</v>
          </cell>
          <cell r="I105">
            <v>8.7499999999999994E-2</v>
          </cell>
          <cell r="J105">
            <v>0.155</v>
          </cell>
          <cell r="K105">
            <v>-4.2999999999999997E-2</v>
          </cell>
          <cell r="L105">
            <v>-1.1000000000000001E-2</v>
          </cell>
          <cell r="M105">
            <v>-0.34</v>
          </cell>
          <cell r="N105">
            <v>6.5000000000000006E-3</v>
          </cell>
          <cell r="O105">
            <v>-0.01</v>
          </cell>
          <cell r="P105">
            <v>-1.95E-2</v>
          </cell>
          <cell r="Q105">
            <v>-0.05</v>
          </cell>
          <cell r="R105">
            <v>-1.6750000000000001E-2</v>
          </cell>
          <cell r="S105">
            <v>-0.06</v>
          </cell>
          <cell r="T105">
            <v>-0.155</v>
          </cell>
          <cell r="U105">
            <v>0.2475</v>
          </cell>
          <cell r="V105">
            <v>5.0000000000000001E-3</v>
          </cell>
          <cell r="W105">
            <v>-0.19</v>
          </cell>
          <cell r="X105">
            <v>-1.0500000000000001E-2</v>
          </cell>
          <cell r="Y105">
            <v>0.11</v>
          </cell>
          <cell r="Z105">
            <v>1.6500000000000001E-2</v>
          </cell>
          <cell r="AA105">
            <v>0.15</v>
          </cell>
          <cell r="AB105">
            <v>0.13800000000000001</v>
          </cell>
          <cell r="AC105">
            <v>0.158</v>
          </cell>
          <cell r="AD105">
            <v>0.14899999999999999</v>
          </cell>
          <cell r="AE105">
            <v>0.14700000000000002</v>
          </cell>
          <cell r="AF105">
            <v>0.15</v>
          </cell>
          <cell r="AG105">
            <v>0.15</v>
          </cell>
          <cell r="AH105">
            <v>0.158</v>
          </cell>
          <cell r="AI105">
            <v>0.15</v>
          </cell>
        </row>
        <row r="106">
          <cell r="D106">
            <v>0.15</v>
          </cell>
          <cell r="E106">
            <v>7.1316943875358002E-2</v>
          </cell>
          <cell r="F106">
            <v>-0.19500000000000001</v>
          </cell>
          <cell r="G106">
            <v>9.9681240000000001E-3</v>
          </cell>
          <cell r="H106">
            <v>-0.19500000000000001</v>
          </cell>
          <cell r="I106">
            <v>7.7499999999999999E-2</v>
          </cell>
          <cell r="J106">
            <v>0.155</v>
          </cell>
          <cell r="K106">
            <v>-4.2999999999999997E-2</v>
          </cell>
          <cell r="L106">
            <v>-1.1000000000000001E-2</v>
          </cell>
          <cell r="M106">
            <v>-0.34</v>
          </cell>
          <cell r="N106">
            <v>6.5000000000000006E-3</v>
          </cell>
          <cell r="O106">
            <v>-0.01</v>
          </cell>
          <cell r="P106">
            <v>-1.95E-2</v>
          </cell>
          <cell r="Q106">
            <v>-0.05</v>
          </cell>
          <cell r="R106">
            <v>-1.6750000000000001E-2</v>
          </cell>
          <cell r="S106">
            <v>-0.06</v>
          </cell>
          <cell r="T106">
            <v>-0.155</v>
          </cell>
          <cell r="U106">
            <v>0.2525</v>
          </cell>
          <cell r="V106">
            <v>5.0000000000000001E-3</v>
          </cell>
          <cell r="W106">
            <v>-0.19</v>
          </cell>
          <cell r="X106">
            <v>-1.0500000000000001E-2</v>
          </cell>
          <cell r="Y106">
            <v>0.11</v>
          </cell>
          <cell r="Z106">
            <v>1.6500000000000001E-2</v>
          </cell>
          <cell r="AA106">
            <v>0.15</v>
          </cell>
          <cell r="AB106">
            <v>0.13800000000000001</v>
          </cell>
          <cell r="AC106">
            <v>0.158</v>
          </cell>
          <cell r="AD106">
            <v>0.14899999999999999</v>
          </cell>
          <cell r="AE106">
            <v>0.14700000000000002</v>
          </cell>
          <cell r="AF106">
            <v>0.15</v>
          </cell>
          <cell r="AG106">
            <v>0.15</v>
          </cell>
          <cell r="AH106">
            <v>0.158</v>
          </cell>
          <cell r="AI106">
            <v>0.15</v>
          </cell>
        </row>
        <row r="107">
          <cell r="D107">
            <v>0.15</v>
          </cell>
          <cell r="E107">
            <v>7.1351843795465011E-2</v>
          </cell>
          <cell r="F107">
            <v>-0.19500000000000001</v>
          </cell>
          <cell r="G107">
            <v>9.9681240000000001E-3</v>
          </cell>
          <cell r="H107">
            <v>-0.19500000000000001</v>
          </cell>
          <cell r="I107">
            <v>7.4999999999999997E-2</v>
          </cell>
          <cell r="J107">
            <v>0.155</v>
          </cell>
          <cell r="K107">
            <v>-4.2999999999999997E-2</v>
          </cell>
          <cell r="L107">
            <v>-1.1000000000000001E-2</v>
          </cell>
          <cell r="M107">
            <v>-0.34</v>
          </cell>
          <cell r="N107">
            <v>6.5000000000000006E-3</v>
          </cell>
          <cell r="O107">
            <v>-0.01</v>
          </cell>
          <cell r="P107">
            <v>-1.95E-2</v>
          </cell>
          <cell r="Q107">
            <v>-0.05</v>
          </cell>
          <cell r="R107">
            <v>-2.1750000000000002E-2</v>
          </cell>
          <cell r="S107">
            <v>-0.06</v>
          </cell>
          <cell r="T107">
            <v>-0.155</v>
          </cell>
          <cell r="U107">
            <v>0.2525</v>
          </cell>
          <cell r="V107">
            <v>5.0000000000000001E-3</v>
          </cell>
          <cell r="W107">
            <v>-0.19</v>
          </cell>
          <cell r="X107">
            <v>-1.0500000000000001E-2</v>
          </cell>
          <cell r="Y107">
            <v>0.11</v>
          </cell>
          <cell r="Z107">
            <v>1.6500000000000001E-2</v>
          </cell>
          <cell r="AA107">
            <v>0.15</v>
          </cell>
          <cell r="AB107">
            <v>0.13800000000000001</v>
          </cell>
          <cell r="AC107">
            <v>0.158</v>
          </cell>
          <cell r="AD107">
            <v>0.14899999999999999</v>
          </cell>
          <cell r="AE107">
            <v>0.14700000000000002</v>
          </cell>
          <cell r="AF107">
            <v>0.15</v>
          </cell>
          <cell r="AG107">
            <v>0.15</v>
          </cell>
          <cell r="AH107">
            <v>0.158</v>
          </cell>
          <cell r="AI107">
            <v>0.15</v>
          </cell>
        </row>
        <row r="108">
          <cell r="D108">
            <v>0.15</v>
          </cell>
          <cell r="E108">
            <v>7.1386743715976017E-2</v>
          </cell>
          <cell r="F108">
            <v>-0.19500000000000001</v>
          </cell>
          <cell r="G108">
            <v>9.9681240000000001E-3</v>
          </cell>
          <cell r="H108">
            <v>-0.19500000000000001</v>
          </cell>
          <cell r="I108">
            <v>7.2499999999999995E-2</v>
          </cell>
          <cell r="J108">
            <v>0.155</v>
          </cell>
          <cell r="K108">
            <v>-4.5499999999999999E-2</v>
          </cell>
          <cell r="L108">
            <v>-1.3500000000000002E-2</v>
          </cell>
          <cell r="M108">
            <v>-0.34</v>
          </cell>
          <cell r="N108">
            <v>6.5000000000000006E-3</v>
          </cell>
          <cell r="O108">
            <v>-0.01</v>
          </cell>
          <cell r="P108">
            <v>-2.4500000000000001E-2</v>
          </cell>
          <cell r="Q108">
            <v>-0.05</v>
          </cell>
          <cell r="R108">
            <v>-2.1750000000000002E-2</v>
          </cell>
          <cell r="S108">
            <v>-6.7500000000000004E-2</v>
          </cell>
          <cell r="T108">
            <v>-0.155</v>
          </cell>
          <cell r="U108">
            <v>0.2475</v>
          </cell>
          <cell r="V108">
            <v>5.0000000000000001E-3</v>
          </cell>
          <cell r="W108">
            <v>-0.19</v>
          </cell>
          <cell r="X108">
            <v>-1.5500000000000002E-2</v>
          </cell>
          <cell r="Y108">
            <v>0.11</v>
          </cell>
          <cell r="Z108">
            <v>1.6500000000000001E-2</v>
          </cell>
          <cell r="AA108">
            <v>0.15</v>
          </cell>
          <cell r="AB108">
            <v>0.13800000000000001</v>
          </cell>
          <cell r="AC108">
            <v>0.158</v>
          </cell>
          <cell r="AD108">
            <v>0.14899999999999999</v>
          </cell>
          <cell r="AE108">
            <v>0.14700000000000002</v>
          </cell>
          <cell r="AF108">
            <v>0.15</v>
          </cell>
          <cell r="AG108">
            <v>0.15</v>
          </cell>
          <cell r="AH108">
            <v>0.158</v>
          </cell>
          <cell r="AI108">
            <v>0.15</v>
          </cell>
        </row>
        <row r="109">
          <cell r="D109">
            <v>0.15</v>
          </cell>
          <cell r="E109">
            <v>7.1420517832982033E-2</v>
          </cell>
          <cell r="F109">
            <v>-0.19500000000000001</v>
          </cell>
          <cell r="G109">
            <v>9.9681240000000001E-3</v>
          </cell>
          <cell r="H109">
            <v>-0.19500000000000001</v>
          </cell>
          <cell r="I109">
            <v>8.7499999999999994E-2</v>
          </cell>
          <cell r="J109">
            <v>0.1575</v>
          </cell>
          <cell r="K109">
            <v>-4.5499999999999999E-2</v>
          </cell>
          <cell r="L109">
            <v>-1.3500000000000002E-2</v>
          </cell>
          <cell r="M109">
            <v>-0.34</v>
          </cell>
          <cell r="N109">
            <v>6.5000000000000006E-3</v>
          </cell>
          <cell r="O109">
            <v>-0.01</v>
          </cell>
          <cell r="P109">
            <v>-2.4500000000000001E-2</v>
          </cell>
          <cell r="Q109">
            <v>-0.05</v>
          </cell>
          <cell r="R109">
            <v>-3.5000000000000003E-2</v>
          </cell>
          <cell r="S109">
            <v>-6.7500000000000004E-2</v>
          </cell>
          <cell r="T109">
            <v>-0.155</v>
          </cell>
          <cell r="U109">
            <v>0.25</v>
          </cell>
          <cell r="V109">
            <v>5.0000000000000001E-3</v>
          </cell>
          <cell r="W109">
            <v>-0.19</v>
          </cell>
          <cell r="X109">
            <v>-1.5500000000000002E-2</v>
          </cell>
          <cell r="Y109">
            <v>0.11</v>
          </cell>
          <cell r="Z109">
            <v>1.6500000000000001E-2</v>
          </cell>
          <cell r="AA109">
            <v>0.15</v>
          </cell>
          <cell r="AB109">
            <v>0.13800000000000001</v>
          </cell>
          <cell r="AC109">
            <v>0.158</v>
          </cell>
          <cell r="AD109">
            <v>0.14899999999999999</v>
          </cell>
          <cell r="AE109">
            <v>0.14700000000000002</v>
          </cell>
          <cell r="AF109">
            <v>0.15</v>
          </cell>
          <cell r="AG109">
            <v>0.15</v>
          </cell>
          <cell r="AH109">
            <v>0.158</v>
          </cell>
          <cell r="AI109">
            <v>0.15</v>
          </cell>
        </row>
        <row r="110">
          <cell r="D110">
            <v>0.15</v>
          </cell>
          <cell r="E110">
            <v>7.1455417754284017E-2</v>
          </cell>
          <cell r="F110">
            <v>-0.19</v>
          </cell>
          <cell r="G110">
            <v>-6.9988713000000008E-2</v>
          </cell>
          <cell r="H110">
            <v>-0.19</v>
          </cell>
          <cell r="I110">
            <v>0.16500000000000001</v>
          </cell>
          <cell r="J110">
            <v>0.24</v>
          </cell>
          <cell r="K110">
            <v>-5.45E-2</v>
          </cell>
          <cell r="L110">
            <v>-1.6E-2</v>
          </cell>
          <cell r="M110">
            <v>-0.215</v>
          </cell>
          <cell r="N110">
            <v>7.4999999999999997E-3</v>
          </cell>
          <cell r="O110">
            <v>-1.0500000000000001E-2</v>
          </cell>
          <cell r="P110">
            <v>-0.02</v>
          </cell>
          <cell r="Q110">
            <v>-0.03</v>
          </cell>
          <cell r="R110">
            <v>-3.4000000000000002E-2</v>
          </cell>
          <cell r="S110">
            <v>-9.0500000000000011E-2</v>
          </cell>
          <cell r="T110">
            <v>-0.155</v>
          </cell>
          <cell r="U110">
            <v>0.55249999999999999</v>
          </cell>
          <cell r="V110">
            <v>5.0000000000000001E-3</v>
          </cell>
          <cell r="W110">
            <v>-0.19</v>
          </cell>
          <cell r="X110">
            <v>-1.8000000000000002E-2</v>
          </cell>
          <cell r="Y110">
            <v>0</v>
          </cell>
          <cell r="Z110">
            <v>2.6000000000000002E-2</v>
          </cell>
          <cell r="AA110">
            <v>0.15</v>
          </cell>
          <cell r="AB110">
            <v>0.13500000000000001</v>
          </cell>
          <cell r="AC110">
            <v>0.158</v>
          </cell>
          <cell r="AD110">
            <v>0.14700000000000002</v>
          </cell>
          <cell r="AE110">
            <v>0.15</v>
          </cell>
          <cell r="AF110">
            <v>0.15</v>
          </cell>
          <cell r="AG110">
            <v>0.15</v>
          </cell>
          <cell r="AH110">
            <v>0.158</v>
          </cell>
          <cell r="AI110">
            <v>0.15</v>
          </cell>
        </row>
        <row r="111">
          <cell r="D111">
            <v>0.15</v>
          </cell>
          <cell r="E111">
            <v>7.1489191872057017E-2</v>
          </cell>
          <cell r="F111">
            <v>-0.19750000000000001</v>
          </cell>
          <cell r="G111">
            <v>-8.4951938000000005E-2</v>
          </cell>
          <cell r="H111">
            <v>-0.19750000000000001</v>
          </cell>
          <cell r="I111">
            <v>0.20499999999999999</v>
          </cell>
          <cell r="J111">
            <v>0.29499999999999998</v>
          </cell>
          <cell r="K111">
            <v>-5.45E-2</v>
          </cell>
          <cell r="L111">
            <v>-1.8500000000000003E-2</v>
          </cell>
          <cell r="M111">
            <v>-0.215</v>
          </cell>
          <cell r="N111">
            <v>7.4999999999999997E-3</v>
          </cell>
          <cell r="O111">
            <v>-1.0500000000000001E-2</v>
          </cell>
          <cell r="P111">
            <v>-0.02</v>
          </cell>
          <cell r="Q111">
            <v>-0.03</v>
          </cell>
          <cell r="R111">
            <v>-3.4000000000000002E-2</v>
          </cell>
          <cell r="S111">
            <v>-0.128</v>
          </cell>
          <cell r="T111">
            <v>-0.155</v>
          </cell>
          <cell r="U111">
            <v>0.8075</v>
          </cell>
          <cell r="V111">
            <v>5.0000000000000001E-3</v>
          </cell>
          <cell r="W111">
            <v>-0.19</v>
          </cell>
          <cell r="X111">
            <v>-1.8000000000000002E-2</v>
          </cell>
          <cell r="Y111">
            <v>0</v>
          </cell>
          <cell r="Z111">
            <v>2.6000000000000002E-2</v>
          </cell>
          <cell r="AA111">
            <v>0.15</v>
          </cell>
          <cell r="AB111">
            <v>0.13500000000000001</v>
          </cell>
          <cell r="AC111">
            <v>0.158</v>
          </cell>
          <cell r="AD111">
            <v>0.14700000000000002</v>
          </cell>
          <cell r="AE111">
            <v>0.15</v>
          </cell>
          <cell r="AF111">
            <v>0.15</v>
          </cell>
          <cell r="AG111">
            <v>0.15</v>
          </cell>
          <cell r="AH111">
            <v>0.158</v>
          </cell>
          <cell r="AI111">
            <v>0.15</v>
          </cell>
        </row>
        <row r="112">
          <cell r="D112">
            <v>0.15</v>
          </cell>
          <cell r="E112">
            <v>7.1524091794151021E-2</v>
          </cell>
          <cell r="F112">
            <v>-0.2</v>
          </cell>
          <cell r="G112">
            <v>-8.4955184000000017E-2</v>
          </cell>
          <cell r="H112">
            <v>-0.2</v>
          </cell>
          <cell r="I112">
            <v>0.26</v>
          </cell>
          <cell r="J112">
            <v>0.34250000000000003</v>
          </cell>
          <cell r="K112">
            <v>-5.9500000000000004E-2</v>
          </cell>
          <cell r="L112">
            <v>-1.6E-2</v>
          </cell>
          <cell r="M112">
            <v>-0.215</v>
          </cell>
          <cell r="N112">
            <v>7.4999999999999997E-3</v>
          </cell>
          <cell r="O112">
            <v>-1.0500000000000001E-2</v>
          </cell>
          <cell r="P112">
            <v>-2.5000000000000001E-2</v>
          </cell>
          <cell r="Q112">
            <v>-0.03</v>
          </cell>
          <cell r="R112">
            <v>-3.4000000000000002E-2</v>
          </cell>
          <cell r="S112">
            <v>-0.128</v>
          </cell>
          <cell r="T112">
            <v>-0.155</v>
          </cell>
          <cell r="U112">
            <v>1.1675</v>
          </cell>
          <cell r="V112">
            <v>5.0000000000000001E-3</v>
          </cell>
          <cell r="W112">
            <v>-0.19</v>
          </cell>
          <cell r="X112">
            <v>-1.8000000000000002E-2</v>
          </cell>
          <cell r="Y112">
            <v>0</v>
          </cell>
          <cell r="Z112">
            <v>2.6000000000000002E-2</v>
          </cell>
          <cell r="AA112">
            <v>0.15</v>
          </cell>
          <cell r="AB112">
            <v>0.13500000000000001</v>
          </cell>
          <cell r="AC112">
            <v>0.158</v>
          </cell>
          <cell r="AD112">
            <v>0.14700000000000002</v>
          </cell>
          <cell r="AE112">
            <v>0.15</v>
          </cell>
          <cell r="AF112">
            <v>0.15</v>
          </cell>
          <cell r="AG112">
            <v>0.15</v>
          </cell>
          <cell r="AH112">
            <v>0.158</v>
          </cell>
          <cell r="AI112">
            <v>0.15</v>
          </cell>
        </row>
        <row r="113">
          <cell r="D113">
            <v>0.15</v>
          </cell>
          <cell r="E113">
            <v>7.1558991716647022E-2</v>
          </cell>
          <cell r="F113">
            <v>-0.20250000000000001</v>
          </cell>
          <cell r="G113">
            <v>-5.995742300000001E-2</v>
          </cell>
          <cell r="H113">
            <v>-0.20250000000000001</v>
          </cell>
          <cell r="I113">
            <v>0.23499999999999999</v>
          </cell>
          <cell r="J113">
            <v>0.33750000000000002</v>
          </cell>
          <cell r="K113">
            <v>-6.4500000000000002E-2</v>
          </cell>
          <cell r="L113">
            <v>-1.6E-2</v>
          </cell>
          <cell r="M113">
            <v>-0.215</v>
          </cell>
          <cell r="N113">
            <v>7.4999999999999997E-3</v>
          </cell>
          <cell r="O113">
            <v>-1.0500000000000001E-2</v>
          </cell>
          <cell r="P113">
            <v>-2.5000000000000001E-2</v>
          </cell>
          <cell r="Q113">
            <v>-0.03</v>
          </cell>
          <cell r="R113">
            <v>-3.4000000000000002E-2</v>
          </cell>
          <cell r="S113">
            <v>-0.11050000000000001</v>
          </cell>
          <cell r="T113">
            <v>-0.155</v>
          </cell>
          <cell r="U113">
            <v>1.0900000000000001</v>
          </cell>
          <cell r="V113">
            <v>5.0000000000000001E-3</v>
          </cell>
          <cell r="W113">
            <v>-0.19</v>
          </cell>
          <cell r="X113">
            <v>-1.8000000000000002E-2</v>
          </cell>
          <cell r="Y113">
            <v>0</v>
          </cell>
          <cell r="Z113">
            <v>2.6000000000000002E-2</v>
          </cell>
          <cell r="AA113">
            <v>0.15</v>
          </cell>
          <cell r="AB113">
            <v>0.13500000000000001</v>
          </cell>
          <cell r="AC113">
            <v>0.158</v>
          </cell>
          <cell r="AD113">
            <v>0.14700000000000002</v>
          </cell>
          <cell r="AE113">
            <v>0.15</v>
          </cell>
          <cell r="AF113">
            <v>0.15</v>
          </cell>
          <cell r="AG113">
            <v>0.15</v>
          </cell>
          <cell r="AH113">
            <v>0.158</v>
          </cell>
          <cell r="AI113">
            <v>0.15</v>
          </cell>
        </row>
        <row r="114">
          <cell r="D114">
            <v>0.15</v>
          </cell>
          <cell r="E114">
            <v>7.1591640031605008E-2</v>
          </cell>
          <cell r="F114">
            <v>-0.20499999999999999</v>
          </cell>
          <cell r="G114">
            <v>-4.9957423000000008E-2</v>
          </cell>
          <cell r="H114">
            <v>-0.20499999999999999</v>
          </cell>
          <cell r="I114">
            <v>0.23250000000000001</v>
          </cell>
          <cell r="J114">
            <v>0.26</v>
          </cell>
          <cell r="K114">
            <v>-6.4500000000000002E-2</v>
          </cell>
          <cell r="L114">
            <v>-1.6E-2</v>
          </cell>
          <cell r="M114">
            <v>-0.215</v>
          </cell>
          <cell r="N114">
            <v>7.4999999999999997E-3</v>
          </cell>
          <cell r="O114">
            <v>-1.0500000000000001E-2</v>
          </cell>
          <cell r="P114">
            <v>-2.5000000000000001E-2</v>
          </cell>
          <cell r="Q114">
            <v>-0.03</v>
          </cell>
          <cell r="R114">
            <v>-2.0750000000000001E-2</v>
          </cell>
          <cell r="S114">
            <v>-9.3000000000000013E-2</v>
          </cell>
          <cell r="T114">
            <v>-0.155</v>
          </cell>
          <cell r="U114">
            <v>0.67</v>
          </cell>
          <cell r="V114">
            <v>5.0000000000000001E-3</v>
          </cell>
          <cell r="W114">
            <v>-0.19</v>
          </cell>
          <cell r="X114">
            <v>-1.8000000000000002E-2</v>
          </cell>
          <cell r="Y114">
            <v>0</v>
          </cell>
          <cell r="Z114">
            <v>2.6000000000000002E-2</v>
          </cell>
          <cell r="AA114">
            <v>0.15</v>
          </cell>
          <cell r="AB114">
            <v>0.13500000000000001</v>
          </cell>
          <cell r="AC114">
            <v>0.158</v>
          </cell>
          <cell r="AD114">
            <v>0.14700000000000002</v>
          </cell>
          <cell r="AE114">
            <v>0.15</v>
          </cell>
          <cell r="AF114">
            <v>0.15</v>
          </cell>
          <cell r="AG114">
            <v>0.15</v>
          </cell>
          <cell r="AH114">
            <v>0.158</v>
          </cell>
          <cell r="AI114">
            <v>0.15</v>
          </cell>
        </row>
        <row r="115">
          <cell r="D115">
            <v>0.15</v>
          </cell>
          <cell r="E115">
            <v>7.1626539954879997E-2</v>
          </cell>
          <cell r="F115">
            <v>-0.19500000000000001</v>
          </cell>
          <cell r="G115">
            <v>9.9766390000000024E-3</v>
          </cell>
          <cell r="H115">
            <v>-0.19500000000000001</v>
          </cell>
          <cell r="I115">
            <v>0.13</v>
          </cell>
          <cell r="J115">
            <v>0.17</v>
          </cell>
          <cell r="K115">
            <v>-4.0999999999999995E-2</v>
          </cell>
          <cell r="L115">
            <v>-9.0000000000000011E-3</v>
          </cell>
          <cell r="M115">
            <v>-0.32500000000000001</v>
          </cell>
          <cell r="N115">
            <v>6.5000000000000006E-3</v>
          </cell>
          <cell r="O115">
            <v>-8.0000000000000002E-3</v>
          </cell>
          <cell r="P115">
            <v>-0.02</v>
          </cell>
          <cell r="Q115">
            <v>-0.03</v>
          </cell>
          <cell r="R115">
            <v>-2.0750000000000001E-2</v>
          </cell>
          <cell r="S115">
            <v>-6.5500000000000003E-2</v>
          </cell>
          <cell r="T115">
            <v>-0.1575</v>
          </cell>
          <cell r="U115">
            <v>0.28749999999999998</v>
          </cell>
          <cell r="V115">
            <v>5.0000000000000001E-3</v>
          </cell>
          <cell r="W115">
            <v>-0.19</v>
          </cell>
          <cell r="X115">
            <v>-1.8000000000000002E-2</v>
          </cell>
          <cell r="Y115">
            <v>0</v>
          </cell>
          <cell r="Z115">
            <v>1.8500000000000003E-2</v>
          </cell>
          <cell r="AA115">
            <v>0.15</v>
          </cell>
          <cell r="AB115">
            <v>0.13800000000000001</v>
          </cell>
          <cell r="AC115">
            <v>0.158</v>
          </cell>
          <cell r="AD115">
            <v>0.14899999999999999</v>
          </cell>
          <cell r="AE115">
            <v>0.14700000000000002</v>
          </cell>
          <cell r="AF115">
            <v>0.15</v>
          </cell>
          <cell r="AG115">
            <v>0.15</v>
          </cell>
          <cell r="AH115">
            <v>0.158</v>
          </cell>
          <cell r="AI115">
            <v>0.15</v>
          </cell>
        </row>
        <row r="116">
          <cell r="D116">
            <v>0.15</v>
          </cell>
          <cell r="E116">
            <v>7.1660314074563011E-2</v>
          </cell>
          <cell r="F116">
            <v>-0.19500000000000001</v>
          </cell>
          <cell r="G116">
            <v>9.9681240000000001E-3</v>
          </cell>
          <cell r="H116">
            <v>-0.19500000000000001</v>
          </cell>
          <cell r="I116">
            <v>0.13250000000000001</v>
          </cell>
          <cell r="J116">
            <v>0.155</v>
          </cell>
          <cell r="K116">
            <v>-4.0999999999999995E-2</v>
          </cell>
          <cell r="L116">
            <v>-9.0000000000000011E-3</v>
          </cell>
          <cell r="M116">
            <v>-0.32500000000000001</v>
          </cell>
          <cell r="N116">
            <v>6.5000000000000006E-3</v>
          </cell>
          <cell r="O116">
            <v>-8.0000000000000002E-3</v>
          </cell>
          <cell r="P116">
            <v>-0.02</v>
          </cell>
          <cell r="Q116">
            <v>-0.03</v>
          </cell>
          <cell r="R116">
            <v>-1.575E-2</v>
          </cell>
          <cell r="S116">
            <v>-6.5500000000000003E-2</v>
          </cell>
          <cell r="T116">
            <v>-0.155</v>
          </cell>
          <cell r="U116">
            <v>0.2475</v>
          </cell>
          <cell r="V116">
            <v>5.0000000000000001E-3</v>
          </cell>
          <cell r="W116">
            <v>-0.19</v>
          </cell>
          <cell r="X116">
            <v>-1.4499999999999999E-2</v>
          </cell>
          <cell r="Y116">
            <v>0</v>
          </cell>
          <cell r="Z116">
            <v>1.8500000000000003E-2</v>
          </cell>
          <cell r="AA116">
            <v>0.15</v>
          </cell>
          <cell r="AB116">
            <v>0.13800000000000001</v>
          </cell>
          <cell r="AC116">
            <v>0.158</v>
          </cell>
          <cell r="AD116">
            <v>0.14899999999999999</v>
          </cell>
          <cell r="AE116">
            <v>0.14700000000000002</v>
          </cell>
          <cell r="AF116">
            <v>0.15</v>
          </cell>
          <cell r="AG116">
            <v>0.15</v>
          </cell>
          <cell r="AH116">
            <v>0.158</v>
          </cell>
          <cell r="AI116">
            <v>0.15</v>
          </cell>
        </row>
        <row r="117">
          <cell r="D117">
            <v>0.15</v>
          </cell>
          <cell r="E117">
            <v>7.169521399863002E-2</v>
          </cell>
          <cell r="F117">
            <v>-0.19500000000000001</v>
          </cell>
          <cell r="G117">
            <v>9.9681240000000001E-3</v>
          </cell>
          <cell r="H117">
            <v>-0.19500000000000001</v>
          </cell>
          <cell r="I117">
            <v>0.1275</v>
          </cell>
          <cell r="J117">
            <v>0.155</v>
          </cell>
          <cell r="K117">
            <v>-4.0999999999999995E-2</v>
          </cell>
          <cell r="L117">
            <v>-9.0000000000000011E-3</v>
          </cell>
          <cell r="M117">
            <v>-0.32500000000000001</v>
          </cell>
          <cell r="N117">
            <v>6.5000000000000006E-3</v>
          </cell>
          <cell r="O117">
            <v>-8.0000000000000002E-3</v>
          </cell>
          <cell r="P117">
            <v>-1.7500000000000002E-2</v>
          </cell>
          <cell r="Q117">
            <v>-0.03</v>
          </cell>
          <cell r="R117">
            <v>-1.575E-2</v>
          </cell>
          <cell r="S117">
            <v>-5.7999999999999996E-2</v>
          </cell>
          <cell r="T117">
            <v>-0.155</v>
          </cell>
          <cell r="U117">
            <v>0.2475</v>
          </cell>
          <cell r="V117">
            <v>5.0000000000000001E-3</v>
          </cell>
          <cell r="W117">
            <v>-0.19</v>
          </cell>
          <cell r="X117">
            <v>-9.5000000000000015E-3</v>
          </cell>
          <cell r="Y117">
            <v>0</v>
          </cell>
          <cell r="Z117">
            <v>1.8500000000000003E-2</v>
          </cell>
          <cell r="AA117">
            <v>0.15</v>
          </cell>
          <cell r="AB117">
            <v>0.13800000000000001</v>
          </cell>
          <cell r="AC117">
            <v>0.158</v>
          </cell>
          <cell r="AD117">
            <v>0.14899999999999999</v>
          </cell>
          <cell r="AE117">
            <v>0.14700000000000002</v>
          </cell>
          <cell r="AF117">
            <v>0.15</v>
          </cell>
          <cell r="AG117">
            <v>0.15</v>
          </cell>
          <cell r="AH117">
            <v>0.158</v>
          </cell>
          <cell r="AI117">
            <v>0.15</v>
          </cell>
        </row>
        <row r="118">
          <cell r="D118">
            <v>0.15</v>
          </cell>
          <cell r="E118">
            <v>7.1728988119078019E-2</v>
          </cell>
          <cell r="F118">
            <v>-0.19500000000000001</v>
          </cell>
          <cell r="G118">
            <v>9.9681240000000001E-3</v>
          </cell>
          <cell r="H118">
            <v>-0.19500000000000001</v>
          </cell>
          <cell r="I118">
            <v>0.11749999999999999</v>
          </cell>
          <cell r="J118">
            <v>0.155</v>
          </cell>
          <cell r="K118">
            <v>-4.0999999999999995E-2</v>
          </cell>
          <cell r="L118">
            <v>-9.0000000000000011E-3</v>
          </cell>
          <cell r="M118">
            <v>-0.32500000000000001</v>
          </cell>
          <cell r="N118">
            <v>6.5000000000000006E-3</v>
          </cell>
          <cell r="O118">
            <v>-8.0000000000000002E-3</v>
          </cell>
          <cell r="P118">
            <v>-1.7500000000000002E-2</v>
          </cell>
          <cell r="Q118">
            <v>-0.03</v>
          </cell>
          <cell r="R118">
            <v>-1.575E-2</v>
          </cell>
          <cell r="S118">
            <v>-5.7999999999999996E-2</v>
          </cell>
          <cell r="T118">
            <v>-0.155</v>
          </cell>
          <cell r="U118">
            <v>0.2525</v>
          </cell>
          <cell r="V118">
            <v>5.0000000000000001E-3</v>
          </cell>
          <cell r="W118">
            <v>-0.19</v>
          </cell>
          <cell r="X118">
            <v>-9.5000000000000015E-3</v>
          </cell>
          <cell r="Y118">
            <v>0</v>
          </cell>
          <cell r="Z118">
            <v>1.8500000000000003E-2</v>
          </cell>
          <cell r="AA118">
            <v>0.15</v>
          </cell>
          <cell r="AB118">
            <v>0.13800000000000001</v>
          </cell>
          <cell r="AC118">
            <v>0.158</v>
          </cell>
          <cell r="AD118">
            <v>0.14899999999999999</v>
          </cell>
          <cell r="AE118">
            <v>0.14700000000000002</v>
          </cell>
          <cell r="AF118">
            <v>0.15</v>
          </cell>
          <cell r="AG118">
            <v>0.15</v>
          </cell>
          <cell r="AH118">
            <v>0.158</v>
          </cell>
          <cell r="AI118">
            <v>0.15</v>
          </cell>
        </row>
        <row r="119">
          <cell r="D119">
            <v>0.15</v>
          </cell>
          <cell r="E119">
            <v>7.1763888043938018E-2</v>
          </cell>
          <cell r="F119">
            <v>-0.19500000000000001</v>
          </cell>
          <cell r="G119">
            <v>9.9681240000000001E-3</v>
          </cell>
          <cell r="H119">
            <v>-0.19500000000000001</v>
          </cell>
          <cell r="I119">
            <v>0.115</v>
          </cell>
          <cell r="J119">
            <v>0.155</v>
          </cell>
          <cell r="K119">
            <v>-4.0999999999999995E-2</v>
          </cell>
          <cell r="L119">
            <v>-9.0000000000000011E-3</v>
          </cell>
          <cell r="M119">
            <v>-0.32500000000000001</v>
          </cell>
          <cell r="N119">
            <v>6.5000000000000006E-3</v>
          </cell>
          <cell r="O119">
            <v>-8.0000000000000002E-3</v>
          </cell>
          <cell r="P119">
            <v>-1.7500000000000002E-2</v>
          </cell>
          <cell r="Q119">
            <v>-0.03</v>
          </cell>
          <cell r="R119">
            <v>-2.0750000000000001E-2</v>
          </cell>
          <cell r="S119">
            <v>-5.7999999999999996E-2</v>
          </cell>
          <cell r="T119">
            <v>-0.155</v>
          </cell>
          <cell r="U119">
            <v>0.2525</v>
          </cell>
          <cell r="V119">
            <v>5.0000000000000001E-3</v>
          </cell>
          <cell r="W119">
            <v>-0.19</v>
          </cell>
          <cell r="X119">
            <v>-9.5000000000000015E-3</v>
          </cell>
          <cell r="Y119">
            <v>0</v>
          </cell>
          <cell r="Z119">
            <v>1.8500000000000003E-2</v>
          </cell>
          <cell r="AA119">
            <v>0.15</v>
          </cell>
          <cell r="AB119">
            <v>0.13800000000000001</v>
          </cell>
          <cell r="AC119">
            <v>0.158</v>
          </cell>
          <cell r="AD119">
            <v>0.14899999999999999</v>
          </cell>
          <cell r="AE119">
            <v>0.14700000000000002</v>
          </cell>
          <cell r="AF119">
            <v>0.15</v>
          </cell>
          <cell r="AG119">
            <v>0.15</v>
          </cell>
          <cell r="AH119">
            <v>0.158</v>
          </cell>
          <cell r="AI119">
            <v>0.15</v>
          </cell>
        </row>
        <row r="120">
          <cell r="D120">
            <v>0.15</v>
          </cell>
          <cell r="E120">
            <v>7.1798787969199002E-2</v>
          </cell>
          <cell r="F120">
            <v>-0.19500000000000001</v>
          </cell>
          <cell r="G120">
            <v>9.9681240000000001E-3</v>
          </cell>
          <cell r="H120">
            <v>-0.19500000000000001</v>
          </cell>
          <cell r="I120">
            <v>0.1125</v>
          </cell>
          <cell r="J120">
            <v>0.155</v>
          </cell>
          <cell r="K120">
            <v>-4.3500000000000004E-2</v>
          </cell>
          <cell r="L120">
            <v>-1.1500000000000002E-2</v>
          </cell>
          <cell r="M120">
            <v>-0.32500000000000001</v>
          </cell>
          <cell r="N120">
            <v>6.5000000000000006E-3</v>
          </cell>
          <cell r="O120">
            <v>-8.0000000000000002E-3</v>
          </cell>
          <cell r="P120">
            <v>-2.2499999999999999E-2</v>
          </cell>
          <cell r="Q120">
            <v>-0.03</v>
          </cell>
          <cell r="R120">
            <v>-2.0750000000000001E-2</v>
          </cell>
          <cell r="S120">
            <v>-6.5500000000000003E-2</v>
          </cell>
          <cell r="T120">
            <v>-0.155</v>
          </cell>
          <cell r="U120">
            <v>0.2475</v>
          </cell>
          <cell r="V120">
            <v>5.0000000000000001E-3</v>
          </cell>
          <cell r="W120">
            <v>-0.19</v>
          </cell>
          <cell r="X120">
            <v>-1.4499999999999999E-2</v>
          </cell>
          <cell r="Y120">
            <v>0</v>
          </cell>
          <cell r="Z120">
            <v>1.8500000000000003E-2</v>
          </cell>
          <cell r="AA120">
            <v>0.15</v>
          </cell>
          <cell r="AB120">
            <v>0.13800000000000001</v>
          </cell>
          <cell r="AC120">
            <v>0.158</v>
          </cell>
          <cell r="AD120">
            <v>0.14899999999999999</v>
          </cell>
          <cell r="AE120">
            <v>0.14700000000000002</v>
          </cell>
          <cell r="AF120">
            <v>0.15</v>
          </cell>
          <cell r="AG120">
            <v>0.15</v>
          </cell>
          <cell r="AH120">
            <v>0.158</v>
          </cell>
          <cell r="AI120">
            <v>0.15</v>
          </cell>
        </row>
        <row r="121">
          <cell r="D121">
            <v>0.15</v>
          </cell>
          <cell r="E121">
            <v>7.1832562090802993E-2</v>
          </cell>
          <cell r="F121">
            <v>-0.19500000000000001</v>
          </cell>
          <cell r="G121">
            <v>9.9681240000000001E-3</v>
          </cell>
          <cell r="H121">
            <v>-0.19500000000000001</v>
          </cell>
          <cell r="I121">
            <v>0.1275</v>
          </cell>
          <cell r="J121">
            <v>0.1575</v>
          </cell>
          <cell r="K121">
            <v>-4.3500000000000004E-2</v>
          </cell>
          <cell r="L121">
            <v>-1.1500000000000002E-2</v>
          </cell>
          <cell r="M121">
            <v>-0.32500000000000001</v>
          </cell>
          <cell r="N121">
            <v>6.5000000000000006E-3</v>
          </cell>
          <cell r="O121">
            <v>-8.0000000000000002E-3</v>
          </cell>
          <cell r="P121">
            <v>-2.2499999999999999E-2</v>
          </cell>
          <cell r="Q121">
            <v>-0.03</v>
          </cell>
          <cell r="R121">
            <v>-3.4000000000000002E-2</v>
          </cell>
          <cell r="S121">
            <v>-6.5500000000000003E-2</v>
          </cell>
          <cell r="T121">
            <v>-0.155</v>
          </cell>
          <cell r="U121">
            <v>0.25</v>
          </cell>
          <cell r="V121">
            <v>5.0000000000000001E-3</v>
          </cell>
          <cell r="W121">
            <v>-0.19</v>
          </cell>
          <cell r="X121">
            <v>-1.4499999999999999E-2</v>
          </cell>
          <cell r="Y121">
            <v>0</v>
          </cell>
          <cell r="Z121">
            <v>1.8500000000000003E-2</v>
          </cell>
          <cell r="AA121">
            <v>0.15</v>
          </cell>
          <cell r="AB121">
            <v>0.13800000000000001</v>
          </cell>
          <cell r="AC121">
            <v>0.158</v>
          </cell>
          <cell r="AD121">
            <v>0.14899999999999999</v>
          </cell>
          <cell r="AE121">
            <v>0.14700000000000002</v>
          </cell>
          <cell r="AF121">
            <v>0.15</v>
          </cell>
          <cell r="AG121">
            <v>0.15</v>
          </cell>
          <cell r="AH121">
            <v>0.158</v>
          </cell>
          <cell r="AI121">
            <v>0.15</v>
          </cell>
        </row>
        <row r="122">
          <cell r="D122">
            <v>0.15</v>
          </cell>
          <cell r="E122">
            <v>7.1867462016857009E-2</v>
          </cell>
          <cell r="F122">
            <v>-0.19</v>
          </cell>
          <cell r="G122">
            <v>-6.9988713000000008E-2</v>
          </cell>
          <cell r="H122">
            <v>-0.19</v>
          </cell>
          <cell r="I122">
            <v>0.20499999999999999</v>
          </cell>
          <cell r="J122">
            <v>0.24</v>
          </cell>
          <cell r="K122">
            <v>-5.2499999999999998E-2</v>
          </cell>
          <cell r="L122">
            <v>-1.4000000000000002E-2</v>
          </cell>
          <cell r="M122">
            <v>-0.2</v>
          </cell>
          <cell r="N122">
            <v>8.5000000000000006E-3</v>
          </cell>
          <cell r="O122">
            <v>-8.5000000000000006E-3</v>
          </cell>
          <cell r="P122">
            <v>-1.8000000000000002E-2</v>
          </cell>
          <cell r="Q122">
            <v>-0.03</v>
          </cell>
          <cell r="R122">
            <v>-3.5500000000000004E-2</v>
          </cell>
          <cell r="S122">
            <v>-8.8499999999999995E-2</v>
          </cell>
          <cell r="T122">
            <v>-0.155</v>
          </cell>
          <cell r="U122">
            <v>0.55249999999999999</v>
          </cell>
          <cell r="V122">
            <v>5.0000000000000001E-3</v>
          </cell>
          <cell r="W122">
            <v>-0.19</v>
          </cell>
          <cell r="X122">
            <v>-1.7000000000000001E-2</v>
          </cell>
          <cell r="Y122">
            <v>0</v>
          </cell>
          <cell r="Z122">
            <v>2.8000000000000004E-2</v>
          </cell>
          <cell r="AA122">
            <v>0.15</v>
          </cell>
          <cell r="AB122">
            <v>0.13500000000000001</v>
          </cell>
          <cell r="AC122">
            <v>0.158</v>
          </cell>
          <cell r="AD122">
            <v>0.14700000000000002</v>
          </cell>
          <cell r="AE122">
            <v>0.15</v>
          </cell>
          <cell r="AF122">
            <v>0.15</v>
          </cell>
          <cell r="AG122">
            <v>0.15</v>
          </cell>
          <cell r="AH122">
            <v>0.158</v>
          </cell>
          <cell r="AI122">
            <v>0.15</v>
          </cell>
        </row>
        <row r="123">
          <cell r="D123">
            <v>0.15</v>
          </cell>
          <cell r="E123">
            <v>7.1901236139227012E-2</v>
          </cell>
          <cell r="F123">
            <v>-0.19750000000000001</v>
          </cell>
          <cell r="G123">
            <v>-8.4951938000000005E-2</v>
          </cell>
          <cell r="H123">
            <v>-0.19750000000000001</v>
          </cell>
          <cell r="I123">
            <v>0.245</v>
          </cell>
          <cell r="J123">
            <v>0.29499999999999998</v>
          </cell>
          <cell r="K123">
            <v>-5.2499999999999998E-2</v>
          </cell>
          <cell r="L123">
            <v>-1.6500000000000001E-2</v>
          </cell>
          <cell r="M123">
            <v>-0.2</v>
          </cell>
          <cell r="N123">
            <v>8.5000000000000006E-3</v>
          </cell>
          <cell r="O123">
            <v>-8.5000000000000006E-3</v>
          </cell>
          <cell r="P123">
            <v>-1.8000000000000002E-2</v>
          </cell>
          <cell r="Q123">
            <v>-0.03</v>
          </cell>
          <cell r="R123">
            <v>-3.5500000000000004E-2</v>
          </cell>
          <cell r="S123">
            <v>-0.126</v>
          </cell>
          <cell r="T123">
            <v>-0.155</v>
          </cell>
          <cell r="U123">
            <v>0.8075</v>
          </cell>
          <cell r="V123">
            <v>5.0000000000000001E-3</v>
          </cell>
          <cell r="W123">
            <v>-0.19</v>
          </cell>
          <cell r="X123">
            <v>-1.7000000000000001E-2</v>
          </cell>
          <cell r="Y123">
            <v>0</v>
          </cell>
          <cell r="Z123">
            <v>2.8000000000000004E-2</v>
          </cell>
          <cell r="AA123">
            <v>0.15</v>
          </cell>
          <cell r="AB123">
            <v>0.13500000000000001</v>
          </cell>
          <cell r="AC123">
            <v>0.158</v>
          </cell>
          <cell r="AD123">
            <v>0.14700000000000002</v>
          </cell>
          <cell r="AE123">
            <v>0.15</v>
          </cell>
          <cell r="AF123">
            <v>0.15</v>
          </cell>
          <cell r="AG123">
            <v>0.15</v>
          </cell>
          <cell r="AH123">
            <v>0.158</v>
          </cell>
          <cell r="AI123">
            <v>0.15</v>
          </cell>
        </row>
        <row r="124">
          <cell r="D124">
            <v>0.15</v>
          </cell>
          <cell r="E124">
            <v>7.1936136066072034E-2</v>
          </cell>
          <cell r="F124">
            <v>-0.2</v>
          </cell>
          <cell r="G124">
            <v>-8.4955184000000017E-2</v>
          </cell>
          <cell r="H124">
            <v>-0.2</v>
          </cell>
          <cell r="I124">
            <v>0.31</v>
          </cell>
          <cell r="J124">
            <v>0.34250000000000003</v>
          </cell>
          <cell r="K124">
            <v>-5.7500000000000002E-2</v>
          </cell>
          <cell r="L124">
            <v>-1.4000000000000002E-2</v>
          </cell>
          <cell r="M124">
            <v>-0.2</v>
          </cell>
          <cell r="N124">
            <v>8.5000000000000006E-3</v>
          </cell>
          <cell r="O124">
            <v>-8.5000000000000006E-3</v>
          </cell>
          <cell r="P124">
            <v>-2.3000000000000003E-2</v>
          </cell>
          <cell r="Q124">
            <v>-0.03</v>
          </cell>
          <cell r="R124">
            <v>-3.5500000000000004E-2</v>
          </cell>
          <cell r="S124">
            <v>-0.126</v>
          </cell>
          <cell r="T124">
            <v>-0.155</v>
          </cell>
          <cell r="U124">
            <v>1.1675</v>
          </cell>
          <cell r="V124">
            <v>5.0000000000000001E-3</v>
          </cell>
          <cell r="W124">
            <v>-0.19</v>
          </cell>
          <cell r="X124">
            <v>-1.7000000000000001E-2</v>
          </cell>
          <cell r="Y124">
            <v>0</v>
          </cell>
          <cell r="Z124">
            <v>2.8000000000000004E-2</v>
          </cell>
          <cell r="AA124">
            <v>0.15</v>
          </cell>
          <cell r="AB124">
            <v>0.13500000000000001</v>
          </cell>
          <cell r="AC124">
            <v>0.158</v>
          </cell>
          <cell r="AD124">
            <v>0.14700000000000002</v>
          </cell>
          <cell r="AE124">
            <v>0.15</v>
          </cell>
          <cell r="AF124">
            <v>0.15</v>
          </cell>
          <cell r="AG124">
            <v>0.15</v>
          </cell>
          <cell r="AH124">
            <v>0.158</v>
          </cell>
          <cell r="AI124">
            <v>0.15</v>
          </cell>
        </row>
        <row r="125">
          <cell r="D125">
            <v>0.15</v>
          </cell>
          <cell r="E125">
            <v>7.1971035993319013E-2</v>
          </cell>
          <cell r="F125">
            <v>-0.20250000000000001</v>
          </cell>
          <cell r="G125">
            <v>-5.995742300000001E-2</v>
          </cell>
          <cell r="H125">
            <v>-0.20250000000000001</v>
          </cell>
          <cell r="I125">
            <v>0.28499999999999998</v>
          </cell>
          <cell r="J125">
            <v>0.33750000000000002</v>
          </cell>
          <cell r="K125">
            <v>-6.25E-2</v>
          </cell>
          <cell r="L125">
            <v>-1.4000000000000002E-2</v>
          </cell>
          <cell r="M125">
            <v>-0.2</v>
          </cell>
          <cell r="N125">
            <v>8.5000000000000006E-3</v>
          </cell>
          <cell r="O125">
            <v>-8.5000000000000006E-3</v>
          </cell>
          <cell r="P125">
            <v>-2.3000000000000003E-2</v>
          </cell>
          <cell r="Q125">
            <v>-0.03</v>
          </cell>
          <cell r="R125">
            <v>-3.5500000000000004E-2</v>
          </cell>
          <cell r="S125">
            <v>-0.1085</v>
          </cell>
          <cell r="T125">
            <v>-0.155</v>
          </cell>
          <cell r="U125">
            <v>1.0900000000000001</v>
          </cell>
          <cell r="V125">
            <v>5.0000000000000001E-3</v>
          </cell>
          <cell r="W125">
            <v>-0.19</v>
          </cell>
          <cell r="X125">
            <v>-1.7000000000000001E-2</v>
          </cell>
          <cell r="Y125">
            <v>0</v>
          </cell>
          <cell r="Z125">
            <v>2.8000000000000004E-2</v>
          </cell>
          <cell r="AA125">
            <v>0.15</v>
          </cell>
          <cell r="AB125">
            <v>0.13500000000000001</v>
          </cell>
          <cell r="AC125">
            <v>0.158</v>
          </cell>
          <cell r="AD125">
            <v>0.14700000000000002</v>
          </cell>
          <cell r="AE125">
            <v>0.15</v>
          </cell>
          <cell r="AF125">
            <v>0.15</v>
          </cell>
          <cell r="AG125">
            <v>0.15</v>
          </cell>
          <cell r="AH125">
            <v>0.158</v>
          </cell>
          <cell r="AI125">
            <v>0.15</v>
          </cell>
        </row>
        <row r="126">
          <cell r="D126">
            <v>0.15</v>
          </cell>
          <cell r="E126">
            <v>7.2002558508599018E-2</v>
          </cell>
          <cell r="F126">
            <v>-0.20499999999999999</v>
          </cell>
          <cell r="G126">
            <v>-4.9957423000000008E-2</v>
          </cell>
          <cell r="H126">
            <v>-0.20499999999999999</v>
          </cell>
          <cell r="I126">
            <v>0.28249999999999997</v>
          </cell>
          <cell r="J126">
            <v>0.26</v>
          </cell>
          <cell r="K126">
            <v>-6.25E-2</v>
          </cell>
          <cell r="L126">
            <v>-1.4000000000000002E-2</v>
          </cell>
          <cell r="M126">
            <v>-0.2</v>
          </cell>
          <cell r="N126">
            <v>8.5000000000000006E-3</v>
          </cell>
          <cell r="O126">
            <v>-8.5000000000000006E-3</v>
          </cell>
          <cell r="P126">
            <v>-2.3000000000000003E-2</v>
          </cell>
          <cell r="Q126">
            <v>-0.03</v>
          </cell>
          <cell r="R126">
            <v>-2.2250000000000002E-2</v>
          </cell>
          <cell r="S126">
            <v>-9.0999999999999998E-2</v>
          </cell>
          <cell r="T126">
            <v>-0.155</v>
          </cell>
          <cell r="U126">
            <v>0.67</v>
          </cell>
          <cell r="V126">
            <v>5.0000000000000001E-3</v>
          </cell>
          <cell r="W126">
            <v>-0.19</v>
          </cell>
          <cell r="X126">
            <v>-1.7000000000000001E-2</v>
          </cell>
          <cell r="Y126">
            <v>0</v>
          </cell>
          <cell r="Z126">
            <v>2.8000000000000004E-2</v>
          </cell>
          <cell r="AA126">
            <v>0.15</v>
          </cell>
          <cell r="AB126">
            <v>0.13500000000000001</v>
          </cell>
          <cell r="AC126">
            <v>0.158</v>
          </cell>
          <cell r="AD126">
            <v>0.14700000000000002</v>
          </cell>
          <cell r="AE126">
            <v>0.15</v>
          </cell>
          <cell r="AF126">
            <v>0.15</v>
          </cell>
          <cell r="AG126">
            <v>0.15</v>
          </cell>
          <cell r="AH126">
            <v>0.158</v>
          </cell>
          <cell r="AI126">
            <v>0.15</v>
          </cell>
        </row>
        <row r="127">
          <cell r="D127">
            <v>0.15</v>
          </cell>
          <cell r="E127">
            <v>7.2037458436612009E-2</v>
          </cell>
          <cell r="F127">
            <v>-0.19500000000000001</v>
          </cell>
          <cell r="G127">
            <v>9.9766390000000024E-3</v>
          </cell>
          <cell r="H127">
            <v>-0.19500000000000001</v>
          </cell>
          <cell r="I127">
            <v>0.18</v>
          </cell>
          <cell r="J127">
            <v>0.17</v>
          </cell>
          <cell r="K127">
            <v>-3.9E-2</v>
          </cell>
          <cell r="L127">
            <v>-7.000000000000001E-3</v>
          </cell>
          <cell r="M127">
            <v>-0.31</v>
          </cell>
          <cell r="N127">
            <v>6.5000000000000006E-3</v>
          </cell>
          <cell r="O127">
            <v>-6.0000000000000001E-3</v>
          </cell>
          <cell r="P127">
            <v>-1.8000000000000002E-2</v>
          </cell>
          <cell r="Q127">
            <v>-0.03</v>
          </cell>
          <cell r="R127">
            <v>-2.2250000000000002E-2</v>
          </cell>
          <cell r="S127">
            <v>-6.3500000000000001E-2</v>
          </cell>
          <cell r="T127">
            <v>-0.1575</v>
          </cell>
          <cell r="U127">
            <v>0.28749999999999998</v>
          </cell>
          <cell r="V127">
            <v>5.0000000000000001E-3</v>
          </cell>
          <cell r="W127">
            <v>-0.19</v>
          </cell>
          <cell r="X127">
            <v>-1.7000000000000001E-2</v>
          </cell>
          <cell r="Y127">
            <v>0</v>
          </cell>
          <cell r="Z127">
            <v>2.0499999999999997E-2</v>
          </cell>
          <cell r="AA127">
            <v>0.15</v>
          </cell>
          <cell r="AB127">
            <v>0.13800000000000001</v>
          </cell>
          <cell r="AC127">
            <v>0.158</v>
          </cell>
          <cell r="AD127">
            <v>0.14899999999999999</v>
          </cell>
          <cell r="AE127">
            <v>0.14700000000000002</v>
          </cell>
          <cell r="AF127">
            <v>0.15</v>
          </cell>
          <cell r="AG127">
            <v>0.15</v>
          </cell>
          <cell r="AH127">
            <v>0.158</v>
          </cell>
          <cell r="AI127">
            <v>0.15</v>
          </cell>
        </row>
        <row r="128">
          <cell r="D128">
            <v>0.15</v>
          </cell>
          <cell r="E128">
            <v>7.2071232560879009E-2</v>
          </cell>
          <cell r="F128">
            <v>-0.19500000000000001</v>
          </cell>
          <cell r="G128">
            <v>9.9681240000000001E-3</v>
          </cell>
          <cell r="H128">
            <v>-0.19500000000000001</v>
          </cell>
          <cell r="I128">
            <v>0.1825</v>
          </cell>
          <cell r="J128">
            <v>0.155</v>
          </cell>
          <cell r="K128">
            <v>-3.9E-2</v>
          </cell>
          <cell r="L128">
            <v>-7.000000000000001E-3</v>
          </cell>
          <cell r="M128">
            <v>-0.31</v>
          </cell>
          <cell r="N128">
            <v>6.5000000000000006E-3</v>
          </cell>
          <cell r="O128">
            <v>-6.0000000000000001E-3</v>
          </cell>
          <cell r="P128">
            <v>-1.8000000000000002E-2</v>
          </cell>
          <cell r="Q128">
            <v>-0.03</v>
          </cell>
          <cell r="R128">
            <v>-1.7250000000000001E-2</v>
          </cell>
          <cell r="S128">
            <v>-6.3500000000000001E-2</v>
          </cell>
          <cell r="T128">
            <v>-0.155</v>
          </cell>
          <cell r="U128">
            <v>0.2475</v>
          </cell>
          <cell r="V128">
            <v>5.0000000000000001E-3</v>
          </cell>
          <cell r="W128">
            <v>-0.19</v>
          </cell>
          <cell r="X128">
            <v>-1.3500000000000002E-2</v>
          </cell>
          <cell r="Y128">
            <v>0</v>
          </cell>
          <cell r="Z128">
            <v>2.0499999999999997E-2</v>
          </cell>
          <cell r="AA128">
            <v>0.15</v>
          </cell>
          <cell r="AB128">
            <v>0.13800000000000001</v>
          </cell>
          <cell r="AC128">
            <v>0.158</v>
          </cell>
          <cell r="AD128">
            <v>0.14899999999999999</v>
          </cell>
          <cell r="AE128">
            <v>0.14700000000000002</v>
          </cell>
          <cell r="AF128">
            <v>0.15</v>
          </cell>
          <cell r="AG128">
            <v>0.15</v>
          </cell>
          <cell r="AH128">
            <v>0.158</v>
          </cell>
          <cell r="AI128">
            <v>0.15</v>
          </cell>
        </row>
        <row r="129">
          <cell r="D129">
            <v>0.15</v>
          </cell>
          <cell r="E129">
            <v>7.2106132489684005E-2</v>
          </cell>
          <cell r="F129">
            <v>-0.19500000000000001</v>
          </cell>
          <cell r="G129">
            <v>9.9681240000000001E-3</v>
          </cell>
          <cell r="H129">
            <v>-0.19500000000000001</v>
          </cell>
          <cell r="I129">
            <v>0.17749999999999999</v>
          </cell>
          <cell r="J129">
            <v>0.155</v>
          </cell>
          <cell r="K129">
            <v>-3.9E-2</v>
          </cell>
          <cell r="L129">
            <v>-7.000000000000001E-3</v>
          </cell>
          <cell r="M129">
            <v>-0.31</v>
          </cell>
          <cell r="N129">
            <v>6.5000000000000006E-3</v>
          </cell>
          <cell r="O129">
            <v>-6.0000000000000001E-3</v>
          </cell>
          <cell r="P129">
            <v>-1.5500000000000002E-2</v>
          </cell>
          <cell r="Q129">
            <v>-0.03</v>
          </cell>
          <cell r="R129">
            <v>-1.7250000000000001E-2</v>
          </cell>
          <cell r="S129">
            <v>-5.6000000000000008E-2</v>
          </cell>
          <cell r="T129">
            <v>-0.155</v>
          </cell>
          <cell r="U129">
            <v>0.2475</v>
          </cell>
          <cell r="V129">
            <v>5.0000000000000001E-3</v>
          </cell>
          <cell r="W129">
            <v>-0.19</v>
          </cell>
          <cell r="X129">
            <v>-8.5000000000000006E-3</v>
          </cell>
          <cell r="Y129">
            <v>0</v>
          </cell>
          <cell r="Z129">
            <v>2.0499999999999997E-2</v>
          </cell>
          <cell r="AA129">
            <v>0.15</v>
          </cell>
          <cell r="AB129">
            <v>0.13800000000000001</v>
          </cell>
          <cell r="AC129">
            <v>0.158</v>
          </cell>
          <cell r="AD129">
            <v>0.14899999999999999</v>
          </cell>
          <cell r="AE129">
            <v>0.14700000000000002</v>
          </cell>
          <cell r="AF129">
            <v>0.15</v>
          </cell>
          <cell r="AG129">
            <v>0.15</v>
          </cell>
          <cell r="AH129">
            <v>0.158</v>
          </cell>
          <cell r="AI129">
            <v>0.15</v>
          </cell>
        </row>
        <row r="130">
          <cell r="D130">
            <v>0.15</v>
          </cell>
          <cell r="E130">
            <v>7.2139906614717003E-2</v>
          </cell>
          <cell r="F130">
            <v>-0.19500000000000001</v>
          </cell>
          <cell r="G130">
            <v>9.9681240000000001E-3</v>
          </cell>
          <cell r="H130">
            <v>-0.19500000000000001</v>
          </cell>
          <cell r="I130">
            <v>0.16750000000000001</v>
          </cell>
          <cell r="J130">
            <v>0.155</v>
          </cell>
          <cell r="K130">
            <v>-3.9E-2</v>
          </cell>
          <cell r="L130">
            <v>-7.000000000000001E-3</v>
          </cell>
          <cell r="M130">
            <v>-0.31</v>
          </cell>
          <cell r="N130">
            <v>6.5000000000000006E-3</v>
          </cell>
          <cell r="O130">
            <v>-6.0000000000000001E-3</v>
          </cell>
          <cell r="P130">
            <v>-1.5500000000000002E-2</v>
          </cell>
          <cell r="Q130">
            <v>-0.03</v>
          </cell>
          <cell r="R130">
            <v>-1.7250000000000001E-2</v>
          </cell>
          <cell r="S130">
            <v>-5.6000000000000008E-2</v>
          </cell>
          <cell r="T130">
            <v>-0.155</v>
          </cell>
          <cell r="U130">
            <v>0.2525</v>
          </cell>
          <cell r="V130">
            <v>5.0000000000000001E-3</v>
          </cell>
          <cell r="W130">
            <v>-0.19</v>
          </cell>
          <cell r="X130">
            <v>-8.5000000000000006E-3</v>
          </cell>
          <cell r="Y130">
            <v>0</v>
          </cell>
          <cell r="Z130">
            <v>2.0499999999999997E-2</v>
          </cell>
          <cell r="AA130">
            <v>0.15</v>
          </cell>
          <cell r="AB130">
            <v>0.13800000000000001</v>
          </cell>
          <cell r="AC130">
            <v>0.158</v>
          </cell>
          <cell r="AD130">
            <v>0.14899999999999999</v>
          </cell>
          <cell r="AE130">
            <v>0.14700000000000002</v>
          </cell>
          <cell r="AF130">
            <v>0.15</v>
          </cell>
          <cell r="AG130">
            <v>0.15</v>
          </cell>
          <cell r="AH130">
            <v>0.158</v>
          </cell>
          <cell r="AI130">
            <v>0.15</v>
          </cell>
        </row>
        <row r="131">
          <cell r="D131">
            <v>0.15</v>
          </cell>
          <cell r="E131">
            <v>7.2174806544314032E-2</v>
          </cell>
          <cell r="F131">
            <v>-0.19500000000000001</v>
          </cell>
          <cell r="G131">
            <v>9.9681240000000001E-3</v>
          </cell>
          <cell r="H131">
            <v>-0.19500000000000001</v>
          </cell>
          <cell r="I131">
            <v>0.16500000000000001</v>
          </cell>
          <cell r="J131">
            <v>0.155</v>
          </cell>
          <cell r="K131">
            <v>-3.9E-2</v>
          </cell>
          <cell r="L131">
            <v>-7.000000000000001E-3</v>
          </cell>
          <cell r="M131">
            <v>-0.31</v>
          </cell>
          <cell r="N131">
            <v>6.5000000000000006E-3</v>
          </cell>
          <cell r="O131">
            <v>-6.0000000000000001E-3</v>
          </cell>
          <cell r="P131">
            <v>-1.5500000000000002E-2</v>
          </cell>
          <cell r="Q131">
            <v>-0.03</v>
          </cell>
          <cell r="R131">
            <v>-2.2250000000000002E-2</v>
          </cell>
          <cell r="S131">
            <v>-5.6000000000000008E-2</v>
          </cell>
          <cell r="T131">
            <v>-0.155</v>
          </cell>
          <cell r="U131">
            <v>0.2525</v>
          </cell>
          <cell r="V131">
            <v>5.0000000000000001E-3</v>
          </cell>
          <cell r="W131">
            <v>-0.19</v>
          </cell>
          <cell r="X131">
            <v>-8.5000000000000006E-3</v>
          </cell>
          <cell r="Y131">
            <v>0</v>
          </cell>
          <cell r="Z131">
            <v>2.0499999999999997E-2</v>
          </cell>
          <cell r="AA131">
            <v>0.15</v>
          </cell>
          <cell r="AB131">
            <v>0.13800000000000001</v>
          </cell>
          <cell r="AC131">
            <v>0.158</v>
          </cell>
          <cell r="AD131">
            <v>0.14899999999999999</v>
          </cell>
          <cell r="AE131">
            <v>0.14700000000000002</v>
          </cell>
          <cell r="AF131">
            <v>0.15</v>
          </cell>
          <cell r="AG131">
            <v>0.15</v>
          </cell>
          <cell r="AH131">
            <v>0.158</v>
          </cell>
          <cell r="AI131">
            <v>0.15</v>
          </cell>
        </row>
        <row r="132">
          <cell r="D132">
            <v>0.15</v>
          </cell>
          <cell r="E132">
            <v>7.2209706474312005E-2</v>
          </cell>
          <cell r="F132">
            <v>-0.19500000000000001</v>
          </cell>
          <cell r="G132">
            <v>9.9681240000000001E-3</v>
          </cell>
          <cell r="H132">
            <v>-0.19500000000000001</v>
          </cell>
          <cell r="I132">
            <v>0.16250000000000001</v>
          </cell>
          <cell r="J132">
            <v>0.155</v>
          </cell>
          <cell r="K132">
            <v>-4.1500000000000002E-2</v>
          </cell>
          <cell r="L132">
            <v>-9.5000000000000015E-3</v>
          </cell>
          <cell r="M132">
            <v>-0.31</v>
          </cell>
          <cell r="N132">
            <v>6.5000000000000006E-3</v>
          </cell>
          <cell r="O132">
            <v>-6.0000000000000001E-3</v>
          </cell>
          <cell r="P132">
            <v>-2.0499999999999997E-2</v>
          </cell>
          <cell r="Q132">
            <v>-0.03</v>
          </cell>
          <cell r="R132">
            <v>-2.2250000000000002E-2</v>
          </cell>
          <cell r="S132">
            <v>-6.3500000000000001E-2</v>
          </cell>
          <cell r="T132">
            <v>-0.155</v>
          </cell>
          <cell r="U132">
            <v>0.2475</v>
          </cell>
          <cell r="V132">
            <v>5.0000000000000001E-3</v>
          </cell>
          <cell r="W132">
            <v>-0.19</v>
          </cell>
          <cell r="X132">
            <v>-1.3500000000000002E-2</v>
          </cell>
          <cell r="Y132">
            <v>0</v>
          </cell>
          <cell r="Z132">
            <v>2.0499999999999997E-2</v>
          </cell>
          <cell r="AA132">
            <v>0.15</v>
          </cell>
          <cell r="AB132">
            <v>0.13800000000000001</v>
          </cell>
          <cell r="AC132">
            <v>0.158</v>
          </cell>
          <cell r="AD132">
            <v>0.14899999999999999</v>
          </cell>
          <cell r="AE132">
            <v>0.14700000000000002</v>
          </cell>
          <cell r="AF132">
            <v>0.15</v>
          </cell>
          <cell r="AG132">
            <v>0.15</v>
          </cell>
          <cell r="AH132">
            <v>0.158</v>
          </cell>
          <cell r="AI132">
            <v>0.15</v>
          </cell>
        </row>
        <row r="133">
          <cell r="D133">
            <v>0.15</v>
          </cell>
          <cell r="E133">
            <v>7.2243480600501023E-2</v>
          </cell>
          <cell r="F133">
            <v>-0.19500000000000001</v>
          </cell>
          <cell r="G133">
            <v>9.9681240000000001E-3</v>
          </cell>
          <cell r="H133">
            <v>-0.19500000000000001</v>
          </cell>
          <cell r="I133">
            <v>0.17749999999999999</v>
          </cell>
          <cell r="J133">
            <v>0.1575</v>
          </cell>
          <cell r="K133">
            <v>-4.1500000000000002E-2</v>
          </cell>
          <cell r="L133">
            <v>-9.5000000000000015E-3</v>
          </cell>
          <cell r="M133">
            <v>-0.31</v>
          </cell>
          <cell r="N133">
            <v>6.5000000000000006E-3</v>
          </cell>
          <cell r="O133">
            <v>-6.0000000000000001E-3</v>
          </cell>
          <cell r="P133">
            <v>-2.0499999999999997E-2</v>
          </cell>
          <cell r="Q133">
            <v>-0.03</v>
          </cell>
          <cell r="R133">
            <v>-3.5500000000000004E-2</v>
          </cell>
          <cell r="S133">
            <v>-6.3500000000000001E-2</v>
          </cell>
          <cell r="T133">
            <v>-0.155</v>
          </cell>
          <cell r="U133">
            <v>0.25</v>
          </cell>
          <cell r="V133">
            <v>5.0000000000000001E-3</v>
          </cell>
          <cell r="W133">
            <v>-0.19</v>
          </cell>
          <cell r="X133">
            <v>-1.3500000000000002E-2</v>
          </cell>
          <cell r="Y133">
            <v>0</v>
          </cell>
          <cell r="Z133">
            <v>2.0499999999999997E-2</v>
          </cell>
          <cell r="AA133">
            <v>0.15</v>
          </cell>
          <cell r="AB133">
            <v>0.13800000000000001</v>
          </cell>
          <cell r="AC133">
            <v>0.158</v>
          </cell>
          <cell r="AD133">
            <v>0.14899999999999999</v>
          </cell>
          <cell r="AE133">
            <v>0.14700000000000002</v>
          </cell>
          <cell r="AF133">
            <v>0.15</v>
          </cell>
          <cell r="AG133">
            <v>0.15</v>
          </cell>
          <cell r="AH133">
            <v>0.158</v>
          </cell>
          <cell r="AI133">
            <v>0.15</v>
          </cell>
        </row>
        <row r="134">
          <cell r="D134">
            <v>0.15</v>
          </cell>
          <cell r="E134">
            <v>7.2278380531292027E-2</v>
          </cell>
          <cell r="F134">
            <v>-0.19</v>
          </cell>
          <cell r="G134">
            <v>-6.9988713000000008E-2</v>
          </cell>
          <cell r="H134">
            <v>-0.19</v>
          </cell>
          <cell r="I134">
            <v>0.255</v>
          </cell>
          <cell r="J134">
            <v>0.24</v>
          </cell>
          <cell r="K134">
            <v>-5.0499999999999996E-2</v>
          </cell>
          <cell r="L134">
            <v>-1.2E-2</v>
          </cell>
          <cell r="M134">
            <v>-0.185</v>
          </cell>
          <cell r="N134">
            <v>8.5000000000000006E-3</v>
          </cell>
          <cell r="O134">
            <v>-6.5000000000000006E-3</v>
          </cell>
          <cell r="P134">
            <v>-1.6E-2</v>
          </cell>
          <cell r="Q134">
            <v>-0.03</v>
          </cell>
          <cell r="R134">
            <v>-3.2000000000000001E-2</v>
          </cell>
          <cell r="S134">
            <v>-8.6500000000000007E-2</v>
          </cell>
          <cell r="T134">
            <v>-0.155</v>
          </cell>
          <cell r="U134">
            <v>0.55249999999999999</v>
          </cell>
          <cell r="V134">
            <v>5.0000000000000001E-3</v>
          </cell>
          <cell r="W134">
            <v>-0.19</v>
          </cell>
          <cell r="X134">
            <v>-1.6E-2</v>
          </cell>
          <cell r="Y134">
            <v>0</v>
          </cell>
          <cell r="Z134">
            <v>0.03</v>
          </cell>
          <cell r="AA134">
            <v>0.15</v>
          </cell>
          <cell r="AB134">
            <v>0.13500000000000001</v>
          </cell>
          <cell r="AC134">
            <v>0.158</v>
          </cell>
          <cell r="AD134">
            <v>0.14700000000000002</v>
          </cell>
          <cell r="AE134">
            <v>0.15</v>
          </cell>
          <cell r="AF134">
            <v>0.15</v>
          </cell>
          <cell r="AG134">
            <v>0.15</v>
          </cell>
          <cell r="AH134">
            <v>0.158</v>
          </cell>
          <cell r="AI134">
            <v>0.15</v>
          </cell>
        </row>
        <row r="135">
          <cell r="D135">
            <v>0.15</v>
          </cell>
          <cell r="E135">
            <v>7.2312154658247002E-2</v>
          </cell>
          <cell r="F135">
            <v>-0.19750000000000001</v>
          </cell>
          <cell r="G135">
            <v>-8.4951938000000005E-2</v>
          </cell>
          <cell r="H135">
            <v>-0.19750000000000001</v>
          </cell>
          <cell r="I135">
            <v>0.29499999999999998</v>
          </cell>
          <cell r="J135">
            <v>0.29499999999999998</v>
          </cell>
          <cell r="K135">
            <v>-5.0499999999999996E-2</v>
          </cell>
          <cell r="L135">
            <v>-1.4499999999999999E-2</v>
          </cell>
          <cell r="M135">
            <v>-0.185</v>
          </cell>
          <cell r="N135">
            <v>8.5000000000000006E-3</v>
          </cell>
          <cell r="O135">
            <v>-6.5000000000000006E-3</v>
          </cell>
          <cell r="P135">
            <v>-1.6E-2</v>
          </cell>
          <cell r="Q135">
            <v>-0.03</v>
          </cell>
          <cell r="R135">
            <v>-3.2000000000000001E-2</v>
          </cell>
          <cell r="S135">
            <v>-0.12400000000000001</v>
          </cell>
          <cell r="T135">
            <v>-0.155</v>
          </cell>
          <cell r="U135">
            <v>0.8075</v>
          </cell>
          <cell r="V135">
            <v>5.0000000000000001E-3</v>
          </cell>
          <cell r="W135">
            <v>-0.19</v>
          </cell>
          <cell r="X135">
            <v>-1.6E-2</v>
          </cell>
          <cell r="Y135">
            <v>0</v>
          </cell>
          <cell r="Z135">
            <v>0.03</v>
          </cell>
          <cell r="AA135">
            <v>0.15</v>
          </cell>
          <cell r="AB135">
            <v>0.13500000000000001</v>
          </cell>
          <cell r="AC135">
            <v>0.158</v>
          </cell>
          <cell r="AD135">
            <v>0.14700000000000002</v>
          </cell>
          <cell r="AE135">
            <v>0.15</v>
          </cell>
          <cell r="AF135">
            <v>0.15</v>
          </cell>
          <cell r="AG135">
            <v>0.15</v>
          </cell>
          <cell r="AH135">
            <v>0.158</v>
          </cell>
          <cell r="AI135">
            <v>0.15</v>
          </cell>
        </row>
        <row r="136">
          <cell r="D136">
            <v>0.15</v>
          </cell>
          <cell r="E136">
            <v>7.2347054589829027E-2</v>
          </cell>
          <cell r="F136">
            <v>-0.2</v>
          </cell>
          <cell r="G136">
            <v>-8.4955184000000017E-2</v>
          </cell>
          <cell r="H136">
            <v>-0.2</v>
          </cell>
          <cell r="I136">
            <v>0.30499999999999999</v>
          </cell>
          <cell r="J136">
            <v>0.34250000000000003</v>
          </cell>
          <cell r="K136">
            <v>-5.5500000000000001E-2</v>
          </cell>
          <cell r="L136">
            <v>-1.2E-2</v>
          </cell>
          <cell r="M136">
            <v>-0.185</v>
          </cell>
          <cell r="N136">
            <v>8.5000000000000006E-3</v>
          </cell>
          <cell r="O136">
            <v>-6.5000000000000006E-3</v>
          </cell>
          <cell r="P136">
            <v>-2.1000000000000001E-2</v>
          </cell>
          <cell r="Q136">
            <v>-0.03</v>
          </cell>
          <cell r="R136">
            <v>-3.2000000000000001E-2</v>
          </cell>
          <cell r="S136">
            <v>-0.12400000000000001</v>
          </cell>
          <cell r="T136">
            <v>-0.155</v>
          </cell>
          <cell r="U136">
            <v>1.1675</v>
          </cell>
          <cell r="V136">
            <v>5.0000000000000001E-3</v>
          </cell>
          <cell r="W136">
            <v>-0.19</v>
          </cell>
          <cell r="X136">
            <v>-1.6E-2</v>
          </cell>
          <cell r="Y136">
            <v>0</v>
          </cell>
          <cell r="Z136">
            <v>0.03</v>
          </cell>
          <cell r="AA136">
            <v>0.15</v>
          </cell>
          <cell r="AB136">
            <v>0.13500000000000001</v>
          </cell>
          <cell r="AC136">
            <v>0.158</v>
          </cell>
          <cell r="AD136">
            <v>0.14700000000000002</v>
          </cell>
          <cell r="AE136">
            <v>0.15</v>
          </cell>
          <cell r="AF136">
            <v>0.15</v>
          </cell>
          <cell r="AG136">
            <v>0.15</v>
          </cell>
          <cell r="AH136">
            <v>0.158</v>
          </cell>
          <cell r="AI136">
            <v>0.15</v>
          </cell>
        </row>
        <row r="137">
          <cell r="D137">
            <v>0.15</v>
          </cell>
          <cell r="E137">
            <v>7.2365232178014008E-2</v>
          </cell>
          <cell r="F137">
            <v>-0.20250000000000001</v>
          </cell>
          <cell r="G137">
            <v>-5.995742300000001E-2</v>
          </cell>
          <cell r="H137">
            <v>-0.20250000000000001</v>
          </cell>
          <cell r="I137">
            <v>0.28000000000000003</v>
          </cell>
          <cell r="J137">
            <v>0.33750000000000002</v>
          </cell>
          <cell r="K137">
            <v>-6.0499999999999998E-2</v>
          </cell>
          <cell r="L137">
            <v>-1.2E-2</v>
          </cell>
          <cell r="M137">
            <v>-0.185</v>
          </cell>
          <cell r="N137">
            <v>8.5000000000000006E-3</v>
          </cell>
          <cell r="O137">
            <v>-6.5000000000000006E-3</v>
          </cell>
          <cell r="P137">
            <v>-2.1000000000000001E-2</v>
          </cell>
          <cell r="Q137">
            <v>-0.03</v>
          </cell>
          <cell r="R137">
            <v>-3.2000000000000001E-2</v>
          </cell>
          <cell r="S137">
            <v>-0.10650000000000001</v>
          </cell>
          <cell r="T137">
            <v>-0.155</v>
          </cell>
          <cell r="U137">
            <v>1.0900000000000001</v>
          </cell>
          <cell r="V137">
            <v>5.0000000000000001E-3</v>
          </cell>
          <cell r="W137">
            <v>-0.19</v>
          </cell>
          <cell r="X137">
            <v>-1.6E-2</v>
          </cell>
          <cell r="Y137">
            <v>0</v>
          </cell>
          <cell r="Z137">
            <v>0.03</v>
          </cell>
          <cell r="AA137">
            <v>0.15</v>
          </cell>
          <cell r="AB137">
            <v>0.13500000000000001</v>
          </cell>
          <cell r="AC137">
            <v>0.158</v>
          </cell>
          <cell r="AD137">
            <v>0.14700000000000002</v>
          </cell>
          <cell r="AE137">
            <v>0.15</v>
          </cell>
          <cell r="AF137">
            <v>0.15</v>
          </cell>
          <cell r="AG137">
            <v>0.15</v>
          </cell>
          <cell r="AH137">
            <v>0.158</v>
          </cell>
          <cell r="AI137">
            <v>0.15</v>
          </cell>
        </row>
        <row r="138">
          <cell r="D138">
            <v>0.15</v>
          </cell>
          <cell r="E138">
            <v>7.2379413007448004E-2</v>
          </cell>
          <cell r="F138">
            <v>-0.20499999999999999</v>
          </cell>
          <cell r="G138">
            <v>-4.9957423000000008E-2</v>
          </cell>
          <cell r="H138">
            <v>-0.20499999999999999</v>
          </cell>
          <cell r="I138">
            <v>0.27700000000000002</v>
          </cell>
          <cell r="J138">
            <v>0.26</v>
          </cell>
          <cell r="K138">
            <v>-6.0499999999999998E-2</v>
          </cell>
          <cell r="L138">
            <v>-1.2E-2</v>
          </cell>
          <cell r="M138">
            <v>-0.185</v>
          </cell>
          <cell r="N138">
            <v>8.5000000000000006E-3</v>
          </cell>
          <cell r="O138">
            <v>-6.5000000000000006E-3</v>
          </cell>
          <cell r="P138">
            <v>-2.1000000000000001E-2</v>
          </cell>
          <cell r="Q138">
            <v>-0.03</v>
          </cell>
          <cell r="R138">
            <v>-1.8749999999999999E-2</v>
          </cell>
          <cell r="S138">
            <v>-8.900000000000001E-2</v>
          </cell>
          <cell r="T138">
            <v>-0.155</v>
          </cell>
          <cell r="U138">
            <v>0.67</v>
          </cell>
          <cell r="V138">
            <v>5.0000000000000001E-3</v>
          </cell>
          <cell r="W138">
            <v>-0.19</v>
          </cell>
          <cell r="X138">
            <v>-1.6E-2</v>
          </cell>
          <cell r="Y138">
            <v>0</v>
          </cell>
          <cell r="Z138">
            <v>0.03</v>
          </cell>
          <cell r="AA138">
            <v>0.15</v>
          </cell>
          <cell r="AB138">
            <v>0.13500000000000001</v>
          </cell>
          <cell r="AC138">
            <v>0.158</v>
          </cell>
          <cell r="AD138">
            <v>0.14700000000000002</v>
          </cell>
          <cell r="AE138">
            <v>0.15</v>
          </cell>
          <cell r="AF138">
            <v>0.15</v>
          </cell>
          <cell r="AG138">
            <v>0.15</v>
          </cell>
          <cell r="AH138">
            <v>0.158</v>
          </cell>
          <cell r="AI138">
            <v>0.15</v>
          </cell>
        </row>
        <row r="139">
          <cell r="D139">
            <v>0.15</v>
          </cell>
          <cell r="E139">
            <v>7.2395113211543016E-2</v>
          </cell>
          <cell r="F139">
            <v>-0.19500000000000001</v>
          </cell>
          <cell r="G139">
            <v>9.9766390000000024E-3</v>
          </cell>
          <cell r="H139">
            <v>-0.19500000000000001</v>
          </cell>
          <cell r="I139">
            <v>0.17499999999999999</v>
          </cell>
          <cell r="J139">
            <v>0.17</v>
          </cell>
          <cell r="K139">
            <v>-3.7000000000000005E-2</v>
          </cell>
          <cell r="L139">
            <v>-5.0000000000000001E-3</v>
          </cell>
          <cell r="M139">
            <v>-0.29499999999999998</v>
          </cell>
          <cell r="N139">
            <v>6.5000000000000006E-3</v>
          </cell>
          <cell r="O139">
            <v>-4.0000000000000001E-3</v>
          </cell>
          <cell r="P139">
            <v>-1.6E-2</v>
          </cell>
          <cell r="Q139">
            <v>-0.03</v>
          </cell>
          <cell r="R139">
            <v>-1.8749999999999999E-2</v>
          </cell>
          <cell r="S139">
            <v>-6.1500000000000006E-2</v>
          </cell>
          <cell r="T139">
            <v>-0.1575</v>
          </cell>
          <cell r="U139">
            <v>0.28749999999999998</v>
          </cell>
          <cell r="V139">
            <v>5.0000000000000001E-3</v>
          </cell>
          <cell r="W139">
            <v>-0.19</v>
          </cell>
          <cell r="X139">
            <v>-1.6E-2</v>
          </cell>
          <cell r="Y139">
            <v>0</v>
          </cell>
          <cell r="Z139">
            <v>2.2499999999999999E-2</v>
          </cell>
          <cell r="AA139">
            <v>0.15</v>
          </cell>
          <cell r="AB139">
            <v>0.13800000000000001</v>
          </cell>
          <cell r="AC139">
            <v>0.158</v>
          </cell>
          <cell r="AD139">
            <v>0.14899999999999999</v>
          </cell>
          <cell r="AE139">
            <v>0.14700000000000002</v>
          </cell>
          <cell r="AF139">
            <v>0.15</v>
          </cell>
          <cell r="AG139">
            <v>0.15</v>
          </cell>
          <cell r="AH139">
            <v>0.158</v>
          </cell>
          <cell r="AI139">
            <v>0.15</v>
          </cell>
        </row>
        <row r="140">
          <cell r="D140">
            <v>0.15</v>
          </cell>
          <cell r="E140">
            <v>7.2410306957518017E-2</v>
          </cell>
          <cell r="F140">
            <v>-0.19500000000000001</v>
          </cell>
          <cell r="G140">
            <v>9.9681240000000001E-3</v>
          </cell>
          <cell r="H140">
            <v>-0.19500000000000001</v>
          </cell>
          <cell r="I140">
            <v>0.17800000000000002</v>
          </cell>
          <cell r="J140">
            <v>0.155</v>
          </cell>
          <cell r="K140">
            <v>-3.7000000000000005E-2</v>
          </cell>
          <cell r="L140">
            <v>-5.0000000000000001E-3</v>
          </cell>
          <cell r="M140">
            <v>-0.29499999999999998</v>
          </cell>
          <cell r="N140">
            <v>6.5000000000000006E-3</v>
          </cell>
          <cell r="O140">
            <v>-4.0000000000000001E-3</v>
          </cell>
          <cell r="P140">
            <v>-1.6E-2</v>
          </cell>
          <cell r="Q140">
            <v>-0.03</v>
          </cell>
          <cell r="R140">
            <v>-1.375E-2</v>
          </cell>
          <cell r="S140">
            <v>-6.1500000000000006E-2</v>
          </cell>
          <cell r="T140">
            <v>-0.155</v>
          </cell>
          <cell r="U140">
            <v>0.2475</v>
          </cell>
          <cell r="V140">
            <v>5.0000000000000001E-3</v>
          </cell>
          <cell r="W140">
            <v>-0.19</v>
          </cell>
          <cell r="X140">
            <v>-1.2500000000000001E-2</v>
          </cell>
          <cell r="Y140">
            <v>0</v>
          </cell>
          <cell r="Z140">
            <v>2.2499999999999999E-2</v>
          </cell>
          <cell r="AA140">
            <v>0.15</v>
          </cell>
          <cell r="AB140">
            <v>0.13800000000000001</v>
          </cell>
          <cell r="AC140">
            <v>0.158</v>
          </cell>
          <cell r="AD140">
            <v>0.14899999999999999</v>
          </cell>
          <cell r="AE140">
            <v>0.14700000000000002</v>
          </cell>
          <cell r="AF140">
            <v>0.15</v>
          </cell>
          <cell r="AG140">
            <v>0.15</v>
          </cell>
          <cell r="AH140">
            <v>0.158</v>
          </cell>
          <cell r="AI140">
            <v>0.15</v>
          </cell>
        </row>
        <row r="141">
          <cell r="D141">
            <v>0.15</v>
          </cell>
          <cell r="E141">
            <v>7.2426007161773026E-2</v>
          </cell>
          <cell r="F141">
            <v>-0.19500000000000001</v>
          </cell>
          <cell r="G141">
            <v>9.9681240000000001E-3</v>
          </cell>
          <cell r="H141">
            <v>-0.19500000000000001</v>
          </cell>
          <cell r="I141">
            <v>0.17300000000000001</v>
          </cell>
          <cell r="J141">
            <v>0.155</v>
          </cell>
          <cell r="K141">
            <v>-3.7000000000000005E-2</v>
          </cell>
          <cell r="L141">
            <v>-5.0000000000000001E-3</v>
          </cell>
          <cell r="M141">
            <v>-0.29499999999999998</v>
          </cell>
          <cell r="N141">
            <v>6.5000000000000006E-3</v>
          </cell>
          <cell r="O141">
            <v>-4.0000000000000001E-3</v>
          </cell>
          <cell r="P141">
            <v>-1.3500000000000002E-2</v>
          </cell>
          <cell r="Q141">
            <v>-0.03</v>
          </cell>
          <cell r="R141">
            <v>-1.375E-2</v>
          </cell>
          <cell r="S141">
            <v>-5.4000000000000006E-2</v>
          </cell>
          <cell r="T141">
            <v>-0.155</v>
          </cell>
          <cell r="U141">
            <v>0.2475</v>
          </cell>
          <cell r="V141">
            <v>5.0000000000000001E-3</v>
          </cell>
          <cell r="W141">
            <v>-0.19</v>
          </cell>
          <cell r="X141">
            <v>-7.4999999999999997E-3</v>
          </cell>
          <cell r="Y141">
            <v>0</v>
          </cell>
          <cell r="Z141">
            <v>2.2499999999999999E-2</v>
          </cell>
          <cell r="AA141">
            <v>0.15</v>
          </cell>
          <cell r="AB141">
            <v>0.13800000000000001</v>
          </cell>
          <cell r="AC141">
            <v>0.158</v>
          </cell>
          <cell r="AD141">
            <v>0.14899999999999999</v>
          </cell>
          <cell r="AE141">
            <v>0.14700000000000002</v>
          </cell>
          <cell r="AF141">
            <v>0.15</v>
          </cell>
          <cell r="AG141">
            <v>0.15</v>
          </cell>
          <cell r="AH141">
            <v>0.158</v>
          </cell>
          <cell r="AI141">
            <v>0.15</v>
          </cell>
        </row>
        <row r="142">
          <cell r="D142">
            <v>0.15</v>
          </cell>
          <cell r="E142">
            <v>7.2441200907903014E-2</v>
          </cell>
          <cell r="F142">
            <v>-0.19500000000000001</v>
          </cell>
          <cell r="G142">
            <v>9.9681240000000001E-3</v>
          </cell>
          <cell r="H142">
            <v>-0.19500000000000001</v>
          </cell>
          <cell r="I142">
            <v>0.16200000000000001</v>
          </cell>
          <cell r="J142">
            <v>0.155</v>
          </cell>
          <cell r="K142">
            <v>-3.7000000000000005E-2</v>
          </cell>
          <cell r="L142">
            <v>-5.0000000000000001E-3</v>
          </cell>
          <cell r="M142">
            <v>-0.29499999999999998</v>
          </cell>
          <cell r="N142">
            <v>6.5000000000000006E-3</v>
          </cell>
          <cell r="O142">
            <v>-4.0000000000000001E-3</v>
          </cell>
          <cell r="P142">
            <v>-1.3500000000000002E-2</v>
          </cell>
          <cell r="Q142">
            <v>-0.03</v>
          </cell>
          <cell r="R142">
            <v>-1.375E-2</v>
          </cell>
          <cell r="S142">
            <v>-5.4000000000000006E-2</v>
          </cell>
          <cell r="T142">
            <v>-0.155</v>
          </cell>
          <cell r="U142">
            <v>0.2525</v>
          </cell>
          <cell r="V142">
            <v>5.0000000000000001E-3</v>
          </cell>
          <cell r="W142">
            <v>-0.19</v>
          </cell>
          <cell r="X142">
            <v>-7.4999999999999997E-3</v>
          </cell>
          <cell r="Y142">
            <v>0</v>
          </cell>
          <cell r="Z142">
            <v>2.2499999999999999E-2</v>
          </cell>
          <cell r="AA142">
            <v>0.15</v>
          </cell>
          <cell r="AB142">
            <v>0.13800000000000001</v>
          </cell>
          <cell r="AC142">
            <v>0.158</v>
          </cell>
          <cell r="AD142">
            <v>0.14899999999999999</v>
          </cell>
          <cell r="AE142">
            <v>0.14700000000000002</v>
          </cell>
          <cell r="AF142">
            <v>0.15</v>
          </cell>
          <cell r="AG142">
            <v>0.15</v>
          </cell>
          <cell r="AH142">
            <v>0.158</v>
          </cell>
          <cell r="AI142">
            <v>0.15</v>
          </cell>
        </row>
        <row r="143">
          <cell r="D143">
            <v>0.15</v>
          </cell>
          <cell r="E143">
            <v>7.2456901112317992E-2</v>
          </cell>
          <cell r="F143">
            <v>-0.19500000000000001</v>
          </cell>
          <cell r="G143">
            <v>9.9681240000000001E-3</v>
          </cell>
          <cell r="H143">
            <v>-0.19500000000000001</v>
          </cell>
          <cell r="I143">
            <v>0.16</v>
          </cell>
          <cell r="J143">
            <v>0.155</v>
          </cell>
          <cell r="K143">
            <v>-3.7000000000000005E-2</v>
          </cell>
          <cell r="L143">
            <v>-5.0000000000000001E-3</v>
          </cell>
          <cell r="M143">
            <v>-0.29499999999999998</v>
          </cell>
          <cell r="N143">
            <v>6.5000000000000006E-3</v>
          </cell>
          <cell r="O143">
            <v>-4.0000000000000001E-3</v>
          </cell>
          <cell r="P143">
            <v>-1.3500000000000002E-2</v>
          </cell>
          <cell r="Q143">
            <v>-0.03</v>
          </cell>
          <cell r="R143">
            <v>-1.8749999999999999E-2</v>
          </cell>
          <cell r="S143">
            <v>-5.4000000000000006E-2</v>
          </cell>
          <cell r="T143">
            <v>-0.155</v>
          </cell>
          <cell r="U143">
            <v>0.2525</v>
          </cell>
          <cell r="V143">
            <v>5.0000000000000001E-3</v>
          </cell>
          <cell r="W143">
            <v>-0.19</v>
          </cell>
          <cell r="X143">
            <v>-7.4999999999999997E-3</v>
          </cell>
          <cell r="Y143">
            <v>0</v>
          </cell>
          <cell r="Z143">
            <v>2.2499999999999999E-2</v>
          </cell>
          <cell r="AA143">
            <v>0.15</v>
          </cell>
          <cell r="AB143">
            <v>0.13800000000000001</v>
          </cell>
          <cell r="AC143">
            <v>0.158</v>
          </cell>
          <cell r="AD143">
            <v>0.14899999999999999</v>
          </cell>
          <cell r="AE143">
            <v>0.14700000000000002</v>
          </cell>
          <cell r="AF143">
            <v>0.15</v>
          </cell>
          <cell r="AG143">
            <v>0.15</v>
          </cell>
          <cell r="AH143">
            <v>0.158</v>
          </cell>
          <cell r="AI143">
            <v>0.15</v>
          </cell>
        </row>
        <row r="144">
          <cell r="D144">
            <v>0.15</v>
          </cell>
          <cell r="E144">
            <v>7.2472601316814017E-2</v>
          </cell>
          <cell r="F144">
            <v>-0.19500000000000001</v>
          </cell>
          <cell r="G144">
            <v>9.9681240000000001E-3</v>
          </cell>
          <cell r="H144">
            <v>-0.19500000000000001</v>
          </cell>
          <cell r="I144">
            <v>0.157</v>
          </cell>
          <cell r="J144">
            <v>0.155</v>
          </cell>
          <cell r="K144">
            <v>-3.95E-2</v>
          </cell>
          <cell r="L144">
            <v>-7.4999999999999997E-3</v>
          </cell>
          <cell r="M144">
            <v>-0.29499999999999998</v>
          </cell>
          <cell r="N144">
            <v>6.5000000000000006E-3</v>
          </cell>
          <cell r="O144">
            <v>-4.0000000000000001E-3</v>
          </cell>
          <cell r="P144">
            <v>-1.8500000000000003E-2</v>
          </cell>
          <cell r="Q144">
            <v>-0.03</v>
          </cell>
          <cell r="R144">
            <v>-1.8749999999999999E-2</v>
          </cell>
          <cell r="S144">
            <v>-6.1500000000000006E-2</v>
          </cell>
          <cell r="T144">
            <v>-0.155</v>
          </cell>
          <cell r="U144">
            <v>0.2475</v>
          </cell>
          <cell r="V144">
            <v>5.0000000000000001E-3</v>
          </cell>
          <cell r="W144">
            <v>-0.19</v>
          </cell>
          <cell r="X144">
            <v>-1.2500000000000001E-2</v>
          </cell>
          <cell r="Y144">
            <v>0</v>
          </cell>
          <cell r="Z144">
            <v>2.2499999999999999E-2</v>
          </cell>
          <cell r="AA144">
            <v>0.15</v>
          </cell>
          <cell r="AB144">
            <v>0.13800000000000001</v>
          </cell>
          <cell r="AC144">
            <v>0.158</v>
          </cell>
          <cell r="AD144">
            <v>0.14899999999999999</v>
          </cell>
          <cell r="AE144">
            <v>0.14700000000000002</v>
          </cell>
          <cell r="AF144">
            <v>0.15</v>
          </cell>
          <cell r="AG144">
            <v>0.15</v>
          </cell>
          <cell r="AH144">
            <v>0.158</v>
          </cell>
          <cell r="AI144">
            <v>0.15</v>
          </cell>
        </row>
        <row r="145">
          <cell r="D145">
            <v>0.15</v>
          </cell>
          <cell r="E145">
            <v>7.2487795063177998E-2</v>
          </cell>
          <cell r="F145">
            <v>-0.19500000000000001</v>
          </cell>
          <cell r="G145">
            <v>9.9681240000000001E-3</v>
          </cell>
          <cell r="H145">
            <v>-0.19500000000000001</v>
          </cell>
          <cell r="I145">
            <v>0.17300000000000001</v>
          </cell>
          <cell r="J145">
            <v>0.1575</v>
          </cell>
          <cell r="K145">
            <v>-3.95E-2</v>
          </cell>
          <cell r="L145">
            <v>-7.4999999999999997E-3</v>
          </cell>
          <cell r="M145">
            <v>-0.29499999999999998</v>
          </cell>
          <cell r="N145">
            <v>6.5000000000000006E-3</v>
          </cell>
          <cell r="O145">
            <v>-4.0000000000000001E-3</v>
          </cell>
          <cell r="P145">
            <v>-1.8500000000000003E-2</v>
          </cell>
          <cell r="Q145">
            <v>-0.03</v>
          </cell>
          <cell r="R145">
            <v>-3.2000000000000001E-2</v>
          </cell>
          <cell r="S145">
            <v>-6.1500000000000006E-2</v>
          </cell>
          <cell r="T145">
            <v>-0.155</v>
          </cell>
          <cell r="U145">
            <v>0.25</v>
          </cell>
          <cell r="V145">
            <v>5.0000000000000001E-3</v>
          </cell>
          <cell r="W145">
            <v>-0.19</v>
          </cell>
          <cell r="X145">
            <v>-1.2500000000000001E-2</v>
          </cell>
          <cell r="Y145">
            <v>0</v>
          </cell>
          <cell r="Z145">
            <v>2.2499999999999999E-2</v>
          </cell>
          <cell r="AA145">
            <v>0.15</v>
          </cell>
          <cell r="AB145">
            <v>0.13800000000000001</v>
          </cell>
          <cell r="AC145">
            <v>0.158</v>
          </cell>
          <cell r="AD145">
            <v>0.14899999999999999</v>
          </cell>
          <cell r="AE145">
            <v>0.14700000000000002</v>
          </cell>
          <cell r="AF145">
            <v>0.15</v>
          </cell>
          <cell r="AG145">
            <v>0.15</v>
          </cell>
          <cell r="AH145">
            <v>0.158</v>
          </cell>
          <cell r="AI145">
            <v>0.15</v>
          </cell>
        </row>
        <row r="146">
          <cell r="D146">
            <v>0.15</v>
          </cell>
          <cell r="E146">
            <v>7.2503495267833992E-2</v>
          </cell>
          <cell r="F146">
            <v>-0.19</v>
          </cell>
          <cell r="G146">
            <v>-6.9988713000000008E-2</v>
          </cell>
          <cell r="H146">
            <v>-0.19</v>
          </cell>
          <cell r="I146">
            <v>0.25</v>
          </cell>
          <cell r="J146">
            <v>0.24</v>
          </cell>
          <cell r="K146">
            <v>-4.8500000000000008E-2</v>
          </cell>
          <cell r="L146">
            <v>-0.01</v>
          </cell>
          <cell r="M146">
            <v>-0.17</v>
          </cell>
          <cell r="N146">
            <v>8.5000000000000006E-3</v>
          </cell>
          <cell r="O146">
            <v>-4.5000000000000005E-3</v>
          </cell>
          <cell r="P146">
            <v>-1.4000000000000002E-2</v>
          </cell>
          <cell r="Q146">
            <v>-0.03</v>
          </cell>
          <cell r="R146">
            <v>-3.1000000000000003E-2</v>
          </cell>
          <cell r="S146">
            <v>-8.4499999999999992E-2</v>
          </cell>
          <cell r="T146">
            <v>-0.155</v>
          </cell>
          <cell r="U146">
            <v>0.55249999999999999</v>
          </cell>
          <cell r="V146">
            <v>5.0000000000000001E-3</v>
          </cell>
          <cell r="W146">
            <v>-0.19</v>
          </cell>
          <cell r="X146">
            <v>-1.4999999999999999E-2</v>
          </cell>
          <cell r="Y146">
            <v>0</v>
          </cell>
          <cell r="Z146">
            <v>3.2000000000000001E-2</v>
          </cell>
          <cell r="AA146">
            <v>0.15</v>
          </cell>
          <cell r="AB146">
            <v>0.13500000000000001</v>
          </cell>
          <cell r="AC146">
            <v>0.158</v>
          </cell>
          <cell r="AD146">
            <v>0.14700000000000002</v>
          </cell>
          <cell r="AE146">
            <v>0.15</v>
          </cell>
          <cell r="AF146">
            <v>0.15</v>
          </cell>
          <cell r="AG146">
            <v>0.15</v>
          </cell>
          <cell r="AH146">
            <v>0.158</v>
          </cell>
          <cell r="AI146">
            <v>0.15</v>
          </cell>
        </row>
        <row r="147">
          <cell r="D147">
            <v>0.15</v>
          </cell>
          <cell r="E147">
            <v>7.2518689014353002E-2</v>
          </cell>
          <cell r="F147">
            <v>-0.19750000000000001</v>
          </cell>
          <cell r="G147">
            <v>-8.4951938000000005E-2</v>
          </cell>
          <cell r="H147">
            <v>-0.19750000000000001</v>
          </cell>
          <cell r="I147">
            <v>0.28999999999999998</v>
          </cell>
          <cell r="J147">
            <v>0.29499999999999998</v>
          </cell>
          <cell r="K147">
            <v>-4.8500000000000008E-2</v>
          </cell>
          <cell r="L147">
            <v>-1.2500000000000001E-2</v>
          </cell>
          <cell r="M147">
            <v>-0.17</v>
          </cell>
          <cell r="N147">
            <v>8.5000000000000006E-3</v>
          </cell>
          <cell r="O147">
            <v>-4.5000000000000005E-3</v>
          </cell>
          <cell r="P147">
            <v>-1.4000000000000002E-2</v>
          </cell>
          <cell r="Q147">
            <v>-0.03</v>
          </cell>
          <cell r="R147">
            <v>-3.1000000000000003E-2</v>
          </cell>
          <cell r="S147">
            <v>-0.12200000000000001</v>
          </cell>
          <cell r="T147">
            <v>-0.155</v>
          </cell>
          <cell r="U147">
            <v>0.8075</v>
          </cell>
          <cell r="V147">
            <v>5.0000000000000001E-3</v>
          </cell>
          <cell r="W147">
            <v>-0.19</v>
          </cell>
          <cell r="X147">
            <v>-1.4999999999999999E-2</v>
          </cell>
          <cell r="Y147">
            <v>0</v>
          </cell>
          <cell r="Z147">
            <v>3.2000000000000001E-2</v>
          </cell>
          <cell r="AA147">
            <v>0.15</v>
          </cell>
          <cell r="AB147">
            <v>0.13500000000000001</v>
          </cell>
          <cell r="AC147">
            <v>0.158</v>
          </cell>
          <cell r="AD147">
            <v>0.14700000000000002</v>
          </cell>
          <cell r="AE147">
            <v>0.15</v>
          </cell>
          <cell r="AF147">
            <v>0.15</v>
          </cell>
          <cell r="AG147">
            <v>0.15</v>
          </cell>
          <cell r="AH147">
            <v>0.158</v>
          </cell>
          <cell r="AI147">
            <v>0.15</v>
          </cell>
        </row>
        <row r="148">
          <cell r="D148">
            <v>0.15</v>
          </cell>
          <cell r="E148">
            <v>7.2534389219169007E-2</v>
          </cell>
          <cell r="F148">
            <v>-0.2</v>
          </cell>
          <cell r="G148">
            <v>-7.9955184000000012E-2</v>
          </cell>
          <cell r="H148">
            <v>-0.2</v>
          </cell>
          <cell r="I148">
            <v>0.3</v>
          </cell>
          <cell r="J148">
            <v>0.34250000000000003</v>
          </cell>
          <cell r="K148">
            <v>-5.3500000000000006E-2</v>
          </cell>
          <cell r="L148">
            <v>-0.01</v>
          </cell>
          <cell r="M148">
            <v>0</v>
          </cell>
          <cell r="N148">
            <v>8.5000000000000006E-3</v>
          </cell>
          <cell r="O148">
            <v>-4.5000000000000005E-3</v>
          </cell>
          <cell r="P148">
            <v>-1.9000000000000003E-2</v>
          </cell>
          <cell r="Q148">
            <v>-0.03</v>
          </cell>
          <cell r="R148">
            <v>-2.8500000000000001E-2</v>
          </cell>
          <cell r="S148">
            <v>-0.12200000000000001</v>
          </cell>
          <cell r="T148">
            <v>-0.155</v>
          </cell>
          <cell r="U148">
            <v>1.1675</v>
          </cell>
          <cell r="V148">
            <v>5.0000000000000001E-3</v>
          </cell>
          <cell r="W148">
            <v>-0.19</v>
          </cell>
          <cell r="X148">
            <v>-1.4999999999999999E-2</v>
          </cell>
          <cell r="Y148">
            <v>0</v>
          </cell>
          <cell r="Z148">
            <v>3.2000000000000001E-2</v>
          </cell>
          <cell r="AA148">
            <v>0.15</v>
          </cell>
          <cell r="AB148">
            <v>0.13500000000000001</v>
          </cell>
          <cell r="AC148">
            <v>0.158</v>
          </cell>
          <cell r="AD148">
            <v>0.14700000000000002</v>
          </cell>
          <cell r="AE148">
            <v>0.15</v>
          </cell>
          <cell r="AF148">
            <v>0.15</v>
          </cell>
          <cell r="AG148">
            <v>0.15</v>
          </cell>
          <cell r="AH148">
            <v>0.158</v>
          </cell>
          <cell r="AI148">
            <v>0.15</v>
          </cell>
        </row>
        <row r="149">
          <cell r="D149">
            <v>0.15</v>
          </cell>
          <cell r="E149">
            <v>7.255008942406703E-2</v>
          </cell>
          <cell r="F149">
            <v>-0.20250000000000001</v>
          </cell>
          <cell r="G149">
            <v>-5.4957423000000005E-2</v>
          </cell>
          <cell r="H149">
            <v>-0.20250000000000001</v>
          </cell>
          <cell r="I149">
            <v>0.27500000000000002</v>
          </cell>
          <cell r="J149">
            <v>0.33750000000000002</v>
          </cell>
          <cell r="K149">
            <v>-5.8500000000000003E-2</v>
          </cell>
          <cell r="L149">
            <v>-0.01</v>
          </cell>
          <cell r="M149">
            <v>0</v>
          </cell>
          <cell r="N149">
            <v>8.5000000000000006E-3</v>
          </cell>
          <cell r="O149">
            <v>-4.5000000000000005E-3</v>
          </cell>
          <cell r="P149">
            <v>-1.9000000000000003E-2</v>
          </cell>
          <cell r="Q149">
            <v>-0.03</v>
          </cell>
          <cell r="R149">
            <v>-2.8500000000000001E-2</v>
          </cell>
          <cell r="S149">
            <v>-0.10450000000000001</v>
          </cell>
          <cell r="T149">
            <v>-0.155</v>
          </cell>
          <cell r="U149">
            <v>1.0900000000000001</v>
          </cell>
          <cell r="V149">
            <v>5.0000000000000001E-3</v>
          </cell>
          <cell r="W149">
            <v>-0.19</v>
          </cell>
          <cell r="X149">
            <v>-1.4999999999999999E-2</v>
          </cell>
          <cell r="Y149">
            <v>0</v>
          </cell>
          <cell r="Z149">
            <v>3.2000000000000001E-2</v>
          </cell>
          <cell r="AA149">
            <v>0.15</v>
          </cell>
          <cell r="AB149">
            <v>0.13500000000000001</v>
          </cell>
          <cell r="AC149">
            <v>0.158</v>
          </cell>
          <cell r="AD149">
            <v>0.14700000000000002</v>
          </cell>
          <cell r="AE149">
            <v>0.15</v>
          </cell>
          <cell r="AF149">
            <v>0.15</v>
          </cell>
          <cell r="AG149">
            <v>0.15</v>
          </cell>
          <cell r="AH149">
            <v>0.158</v>
          </cell>
          <cell r="AI149">
            <v>0.15</v>
          </cell>
        </row>
        <row r="150">
          <cell r="D150">
            <v>0.15</v>
          </cell>
          <cell r="E150">
            <v>7.2564270254367E-2</v>
          </cell>
          <cell r="F150">
            <v>-0.20499999999999999</v>
          </cell>
          <cell r="G150">
            <v>-4.495742300000001E-2</v>
          </cell>
          <cell r="H150">
            <v>-0.20499999999999999</v>
          </cell>
          <cell r="I150">
            <v>0.27200000000000002</v>
          </cell>
          <cell r="J150">
            <v>0.26</v>
          </cell>
          <cell r="K150">
            <v>-5.8500000000000003E-2</v>
          </cell>
          <cell r="L150">
            <v>-0.01</v>
          </cell>
          <cell r="M150">
            <v>0</v>
          </cell>
          <cell r="N150">
            <v>8.5000000000000006E-3</v>
          </cell>
          <cell r="O150">
            <v>-4.5000000000000005E-3</v>
          </cell>
          <cell r="P150">
            <v>-1.9000000000000003E-2</v>
          </cell>
          <cell r="Q150">
            <v>-0.03</v>
          </cell>
          <cell r="R150">
            <v>-1.5250000000000001E-2</v>
          </cell>
          <cell r="S150">
            <v>-8.7000000000000008E-2</v>
          </cell>
          <cell r="T150">
            <v>-0.155</v>
          </cell>
          <cell r="U150">
            <v>0.67</v>
          </cell>
          <cell r="V150">
            <v>5.0000000000000001E-3</v>
          </cell>
          <cell r="W150">
            <v>-0.19</v>
          </cell>
          <cell r="X150">
            <v>-1.4999999999999999E-2</v>
          </cell>
          <cell r="Y150">
            <v>0</v>
          </cell>
          <cell r="Z150">
            <v>3.2000000000000001E-2</v>
          </cell>
          <cell r="AA150">
            <v>0.15</v>
          </cell>
          <cell r="AB150">
            <v>0.13500000000000001</v>
          </cell>
          <cell r="AC150">
            <v>0.158</v>
          </cell>
          <cell r="AD150">
            <v>0.14700000000000002</v>
          </cell>
          <cell r="AE150">
            <v>0.15</v>
          </cell>
          <cell r="AF150">
            <v>0.15</v>
          </cell>
          <cell r="AG150">
            <v>0.15</v>
          </cell>
          <cell r="AH150">
            <v>0.158</v>
          </cell>
          <cell r="AI150">
            <v>0.15</v>
          </cell>
        </row>
        <row r="151">
          <cell r="D151">
            <v>0.15</v>
          </cell>
          <cell r="E151">
            <v>7.257997045942001E-2</v>
          </cell>
          <cell r="F151">
            <v>-0.19500000000000001</v>
          </cell>
          <cell r="G151">
            <v>1.4976639E-2</v>
          </cell>
          <cell r="H151">
            <v>-0.19500000000000001</v>
          </cell>
          <cell r="I151">
            <v>0.17</v>
          </cell>
          <cell r="J151">
            <v>0.17</v>
          </cell>
          <cell r="K151">
            <v>-3.5000000000000003E-2</v>
          </cell>
          <cell r="L151">
            <v>-3.0000000000000001E-3</v>
          </cell>
          <cell r="M151">
            <v>0</v>
          </cell>
          <cell r="N151">
            <v>6.5000000000000006E-3</v>
          </cell>
          <cell r="O151">
            <v>-2E-3</v>
          </cell>
          <cell r="P151">
            <v>-1.4000000000000002E-2</v>
          </cell>
          <cell r="Q151">
            <v>-0.03</v>
          </cell>
          <cell r="R151">
            <v>-1.5250000000000001E-2</v>
          </cell>
          <cell r="S151">
            <v>-5.9500000000000004E-2</v>
          </cell>
          <cell r="T151">
            <v>-0.1575</v>
          </cell>
          <cell r="U151">
            <v>0.28749999999999998</v>
          </cell>
          <cell r="V151">
            <v>5.0000000000000001E-3</v>
          </cell>
          <cell r="W151">
            <v>-0.19</v>
          </cell>
          <cell r="X151">
            <v>-1.4999999999999999E-2</v>
          </cell>
          <cell r="Y151">
            <v>0</v>
          </cell>
          <cell r="Z151">
            <v>2.4500000000000001E-2</v>
          </cell>
          <cell r="AA151">
            <v>0.15</v>
          </cell>
          <cell r="AB151">
            <v>0.13800000000000001</v>
          </cell>
          <cell r="AC151">
            <v>0.158</v>
          </cell>
          <cell r="AD151">
            <v>0.14899999999999999</v>
          </cell>
          <cell r="AE151">
            <v>0.14700000000000002</v>
          </cell>
          <cell r="AF151">
            <v>0.15</v>
          </cell>
          <cell r="AG151">
            <v>0.15</v>
          </cell>
          <cell r="AH151">
            <v>0.158</v>
          </cell>
          <cell r="AI151">
            <v>0.15</v>
          </cell>
        </row>
        <row r="152">
          <cell r="D152">
            <v>0.15</v>
          </cell>
          <cell r="E152">
            <v>7.2595164206323018E-2</v>
          </cell>
          <cell r="F152">
            <v>-0.19500000000000001</v>
          </cell>
          <cell r="G152">
            <v>1.4968124000000003E-2</v>
          </cell>
          <cell r="H152">
            <v>-0.19500000000000001</v>
          </cell>
          <cell r="I152">
            <v>0.17300000000000001</v>
          </cell>
          <cell r="J152">
            <v>0.155</v>
          </cell>
          <cell r="K152">
            <v>-3.5000000000000003E-2</v>
          </cell>
          <cell r="L152">
            <v>-3.0000000000000001E-3</v>
          </cell>
          <cell r="M152">
            <v>0</v>
          </cell>
          <cell r="N152">
            <v>6.5000000000000006E-3</v>
          </cell>
          <cell r="O152">
            <v>-2E-3</v>
          </cell>
          <cell r="P152">
            <v>-1.4000000000000002E-2</v>
          </cell>
          <cell r="Q152">
            <v>-0.03</v>
          </cell>
          <cell r="R152">
            <v>-1.0249999999999999E-2</v>
          </cell>
          <cell r="S152">
            <v>-5.9500000000000004E-2</v>
          </cell>
          <cell r="T152">
            <v>-0.155</v>
          </cell>
          <cell r="U152">
            <v>0.2475</v>
          </cell>
          <cell r="V152">
            <v>5.0000000000000001E-3</v>
          </cell>
          <cell r="W152">
            <v>-0.19</v>
          </cell>
          <cell r="X152">
            <v>-1.1500000000000002E-2</v>
          </cell>
          <cell r="Y152">
            <v>0</v>
          </cell>
          <cell r="Z152">
            <v>0</v>
          </cell>
          <cell r="AA152">
            <v>0.15</v>
          </cell>
          <cell r="AB152">
            <v>0.13800000000000001</v>
          </cell>
          <cell r="AC152">
            <v>0.158</v>
          </cell>
          <cell r="AD152">
            <v>0.14899999999999999</v>
          </cell>
          <cell r="AE152">
            <v>0.14700000000000002</v>
          </cell>
          <cell r="AF152">
            <v>0.15</v>
          </cell>
          <cell r="AG152">
            <v>0.15</v>
          </cell>
          <cell r="AH152">
            <v>0.158</v>
          </cell>
          <cell r="AI152">
            <v>0.15</v>
          </cell>
        </row>
        <row r="153">
          <cell r="D153">
            <v>0.15</v>
          </cell>
          <cell r="E153">
            <v>7.2610864411536025E-2</v>
          </cell>
          <cell r="F153">
            <v>-0.19500000000000001</v>
          </cell>
          <cell r="G153">
            <v>1.4968124000000003E-2</v>
          </cell>
          <cell r="H153">
            <v>-0.19500000000000001</v>
          </cell>
          <cell r="I153">
            <v>0.16800000000000001</v>
          </cell>
          <cell r="J153">
            <v>0.155</v>
          </cell>
          <cell r="K153">
            <v>-3.5000000000000003E-2</v>
          </cell>
          <cell r="L153">
            <v>-3.0000000000000001E-3</v>
          </cell>
          <cell r="M153">
            <v>0</v>
          </cell>
          <cell r="N153">
            <v>6.5000000000000006E-3</v>
          </cell>
          <cell r="O153">
            <v>-2E-3</v>
          </cell>
          <cell r="P153">
            <v>-1.1500000000000002E-2</v>
          </cell>
          <cell r="Q153">
            <v>-0.03</v>
          </cell>
          <cell r="R153">
            <v>-1.0249999999999999E-2</v>
          </cell>
          <cell r="S153">
            <v>-5.2000000000000005E-2</v>
          </cell>
          <cell r="T153">
            <v>-0.155</v>
          </cell>
          <cell r="U153">
            <v>0.2475</v>
          </cell>
          <cell r="V153">
            <v>5.0000000000000001E-3</v>
          </cell>
          <cell r="W153">
            <v>-0.19</v>
          </cell>
          <cell r="X153">
            <v>-6.5000000000000006E-3</v>
          </cell>
          <cell r="Y153">
            <v>0</v>
          </cell>
          <cell r="Z153">
            <v>0</v>
          </cell>
          <cell r="AA153">
            <v>0.15</v>
          </cell>
          <cell r="AB153">
            <v>0.13800000000000001</v>
          </cell>
          <cell r="AC153">
            <v>0.158</v>
          </cell>
          <cell r="AD153">
            <v>0.14899999999999999</v>
          </cell>
          <cell r="AE153">
            <v>0.14700000000000002</v>
          </cell>
          <cell r="AF153">
            <v>0.15</v>
          </cell>
          <cell r="AG153">
            <v>0.15</v>
          </cell>
          <cell r="AH153">
            <v>0.158</v>
          </cell>
          <cell r="AI153">
            <v>0.15</v>
          </cell>
        </row>
        <row r="154">
          <cell r="D154">
            <v>0.15</v>
          </cell>
          <cell r="E154">
            <v>7.2626058158594034E-2</v>
          </cell>
          <cell r="F154">
            <v>-0.19500000000000001</v>
          </cell>
          <cell r="G154">
            <v>1.4968124000000003E-2</v>
          </cell>
          <cell r="H154">
            <v>-0.19500000000000001</v>
          </cell>
          <cell r="I154">
            <v>0.157</v>
          </cell>
          <cell r="J154">
            <v>0.155</v>
          </cell>
          <cell r="K154">
            <v>-3.5000000000000003E-2</v>
          </cell>
          <cell r="L154">
            <v>-3.0000000000000001E-3</v>
          </cell>
          <cell r="M154">
            <v>0</v>
          </cell>
          <cell r="N154">
            <v>6.5000000000000006E-3</v>
          </cell>
          <cell r="O154">
            <v>-2E-3</v>
          </cell>
          <cell r="P154">
            <v>-1.1500000000000002E-2</v>
          </cell>
          <cell r="Q154">
            <v>-0.03</v>
          </cell>
          <cell r="R154">
            <v>-1.0249999999999999E-2</v>
          </cell>
          <cell r="S154">
            <v>-5.2000000000000005E-2</v>
          </cell>
          <cell r="T154">
            <v>-0.155</v>
          </cell>
          <cell r="U154">
            <v>0.2525</v>
          </cell>
          <cell r="V154">
            <v>5.0000000000000001E-3</v>
          </cell>
          <cell r="W154">
            <v>-0.19</v>
          </cell>
          <cell r="X154">
            <v>-6.5000000000000006E-3</v>
          </cell>
          <cell r="Y154">
            <v>0</v>
          </cell>
          <cell r="Z154">
            <v>0</v>
          </cell>
          <cell r="AA154">
            <v>0.15</v>
          </cell>
          <cell r="AB154">
            <v>0.13800000000000001</v>
          </cell>
          <cell r="AC154">
            <v>0.158</v>
          </cell>
          <cell r="AD154">
            <v>0.14899999999999999</v>
          </cell>
          <cell r="AE154">
            <v>0.14700000000000002</v>
          </cell>
          <cell r="AF154">
            <v>0.15</v>
          </cell>
          <cell r="AG154">
            <v>0.15</v>
          </cell>
          <cell r="AH154">
            <v>0.158</v>
          </cell>
          <cell r="AI154">
            <v>0.15</v>
          </cell>
        </row>
        <row r="155">
          <cell r="D155">
            <v>0.15</v>
          </cell>
          <cell r="E155">
            <v>7.2641758363967024E-2</v>
          </cell>
          <cell r="F155">
            <v>-0.19500000000000001</v>
          </cell>
          <cell r="G155">
            <v>1.4968124000000003E-2</v>
          </cell>
          <cell r="H155">
            <v>-0.19500000000000001</v>
          </cell>
          <cell r="I155">
            <v>0.155</v>
          </cell>
          <cell r="J155">
            <v>0.155</v>
          </cell>
          <cell r="K155">
            <v>-3.5000000000000003E-2</v>
          </cell>
          <cell r="L155">
            <v>-3.0000000000000001E-3</v>
          </cell>
          <cell r="M155">
            <v>0</v>
          </cell>
          <cell r="N155">
            <v>6.5000000000000006E-3</v>
          </cell>
          <cell r="O155">
            <v>-2E-3</v>
          </cell>
          <cell r="P155">
            <v>-1.1500000000000002E-2</v>
          </cell>
          <cell r="Q155">
            <v>-0.03</v>
          </cell>
          <cell r="R155">
            <v>-1.5250000000000001E-2</v>
          </cell>
          <cell r="S155">
            <v>-5.2000000000000005E-2</v>
          </cell>
          <cell r="T155">
            <v>-0.155</v>
          </cell>
          <cell r="U155">
            <v>0.2525</v>
          </cell>
          <cell r="V155">
            <v>5.0000000000000001E-3</v>
          </cell>
          <cell r="W155">
            <v>-0.19</v>
          </cell>
          <cell r="X155">
            <v>-6.5000000000000006E-3</v>
          </cell>
          <cell r="Y155">
            <v>0</v>
          </cell>
          <cell r="Z155">
            <v>0</v>
          </cell>
          <cell r="AA155">
            <v>0.15</v>
          </cell>
          <cell r="AB155">
            <v>0.13800000000000001</v>
          </cell>
          <cell r="AC155">
            <v>0.158</v>
          </cell>
          <cell r="AD155">
            <v>0.14899999999999999</v>
          </cell>
          <cell r="AE155">
            <v>0.14700000000000002</v>
          </cell>
          <cell r="AF155">
            <v>0.15</v>
          </cell>
          <cell r="AG155">
            <v>0.15</v>
          </cell>
          <cell r="AH155">
            <v>0.158</v>
          </cell>
          <cell r="AI155">
            <v>0.15</v>
          </cell>
        </row>
        <row r="156">
          <cell r="D156">
            <v>0.15</v>
          </cell>
          <cell r="E156">
            <v>7.2657458569421018E-2</v>
          </cell>
          <cell r="F156">
            <v>-0.19500000000000001</v>
          </cell>
          <cell r="G156">
            <v>1.4968124000000003E-2</v>
          </cell>
          <cell r="H156">
            <v>-0.19500000000000001</v>
          </cell>
          <cell r="I156">
            <v>0.15200000000000002</v>
          </cell>
          <cell r="J156">
            <v>0.155</v>
          </cell>
          <cell r="K156">
            <v>-3.7499999999999999E-2</v>
          </cell>
          <cell r="L156">
            <v>-5.5000000000000005E-3</v>
          </cell>
          <cell r="M156">
            <v>0</v>
          </cell>
          <cell r="N156">
            <v>6.5000000000000006E-3</v>
          </cell>
          <cell r="O156">
            <v>-2E-3</v>
          </cell>
          <cell r="P156">
            <v>-1.6500000000000001E-2</v>
          </cell>
          <cell r="Q156">
            <v>-0.03</v>
          </cell>
          <cell r="R156">
            <v>-1.5250000000000001E-2</v>
          </cell>
          <cell r="S156">
            <v>-5.9500000000000004E-2</v>
          </cell>
          <cell r="T156">
            <v>-0.155</v>
          </cell>
          <cell r="U156">
            <v>0.2475</v>
          </cell>
          <cell r="V156">
            <v>5.0000000000000001E-3</v>
          </cell>
          <cell r="W156">
            <v>-0.19</v>
          </cell>
          <cell r="X156">
            <v>-1.1500000000000002E-2</v>
          </cell>
          <cell r="Y156">
            <v>0</v>
          </cell>
          <cell r="Z156">
            <v>0</v>
          </cell>
          <cell r="AA156">
            <v>0.15</v>
          </cell>
          <cell r="AB156">
            <v>0.13800000000000001</v>
          </cell>
          <cell r="AC156">
            <v>0.158</v>
          </cell>
          <cell r="AD156">
            <v>0.14899999999999999</v>
          </cell>
          <cell r="AE156">
            <v>0.14700000000000002</v>
          </cell>
          <cell r="AF156">
            <v>0.15</v>
          </cell>
          <cell r="AG156">
            <v>0.15</v>
          </cell>
          <cell r="AH156">
            <v>0.158</v>
          </cell>
          <cell r="AI156">
            <v>0.15</v>
          </cell>
        </row>
        <row r="157">
          <cell r="D157">
            <v>0.15</v>
          </cell>
          <cell r="E157">
            <v>7.2672652316712993E-2</v>
          </cell>
          <cell r="F157">
            <v>-0.19500000000000001</v>
          </cell>
          <cell r="G157">
            <v>1.4968124000000003E-2</v>
          </cell>
          <cell r="H157">
            <v>-0.19500000000000001</v>
          </cell>
          <cell r="I157">
            <v>0.16800000000000001</v>
          </cell>
          <cell r="J157">
            <v>0.1575</v>
          </cell>
          <cell r="K157">
            <v>-3.7499999999999999E-2</v>
          </cell>
          <cell r="L157">
            <v>-5.5000000000000005E-3</v>
          </cell>
          <cell r="M157">
            <v>0</v>
          </cell>
          <cell r="N157">
            <v>6.5000000000000006E-3</v>
          </cell>
          <cell r="O157">
            <v>-2E-3</v>
          </cell>
          <cell r="P157">
            <v>-1.6500000000000001E-2</v>
          </cell>
          <cell r="Q157">
            <v>-0.03</v>
          </cell>
          <cell r="R157">
            <v>-2.8500000000000001E-2</v>
          </cell>
          <cell r="S157">
            <v>-5.9500000000000004E-2</v>
          </cell>
          <cell r="T157">
            <v>-0.155</v>
          </cell>
          <cell r="U157">
            <v>0.25</v>
          </cell>
          <cell r="V157">
            <v>5.0000000000000001E-3</v>
          </cell>
          <cell r="W157">
            <v>-0.19</v>
          </cell>
          <cell r="X157">
            <v>-1.1500000000000002E-2</v>
          </cell>
          <cell r="Y157">
            <v>0</v>
          </cell>
          <cell r="Z157">
            <v>0</v>
          </cell>
          <cell r="AA157">
            <v>0.15</v>
          </cell>
          <cell r="AB157">
            <v>0.13800000000000001</v>
          </cell>
          <cell r="AC157">
            <v>0.158</v>
          </cell>
          <cell r="AD157">
            <v>0.14899999999999999</v>
          </cell>
          <cell r="AE157">
            <v>0.14700000000000002</v>
          </cell>
          <cell r="AF157">
            <v>0.15</v>
          </cell>
          <cell r="AG157">
            <v>0.15</v>
          </cell>
          <cell r="AH157">
            <v>0.158</v>
          </cell>
          <cell r="AI157">
            <v>0.15</v>
          </cell>
        </row>
        <row r="158">
          <cell r="D158">
            <v>0.15</v>
          </cell>
          <cell r="E158">
            <v>7.2688352522328012E-2</v>
          </cell>
          <cell r="F158">
            <v>-0.19</v>
          </cell>
          <cell r="G158">
            <v>-6.498871299999999E-2</v>
          </cell>
          <cell r="H158">
            <v>-0.19</v>
          </cell>
          <cell r="I158">
            <v>0.245</v>
          </cell>
          <cell r="J158">
            <v>0.24</v>
          </cell>
          <cell r="K158">
            <v>-4.6500000000000007E-2</v>
          </cell>
          <cell r="L158">
            <v>-8.0000000000000002E-3</v>
          </cell>
          <cell r="M158">
            <v>0</v>
          </cell>
          <cell r="N158">
            <v>8.5000000000000006E-3</v>
          </cell>
          <cell r="O158">
            <v>-2.5000000000000001E-3</v>
          </cell>
          <cell r="P158">
            <v>-1.2E-2</v>
          </cell>
          <cell r="Q158">
            <v>-0.03</v>
          </cell>
          <cell r="R158">
            <v>-2.75E-2</v>
          </cell>
          <cell r="S158">
            <v>-8.2500000000000004E-2</v>
          </cell>
          <cell r="T158">
            <v>-0.155</v>
          </cell>
          <cell r="U158">
            <v>0.55249999999999999</v>
          </cell>
          <cell r="V158">
            <v>5.0000000000000001E-3</v>
          </cell>
          <cell r="W158">
            <v>-0.19</v>
          </cell>
          <cell r="X158">
            <v>-1.4000000000000002E-2</v>
          </cell>
          <cell r="Y158">
            <v>0</v>
          </cell>
          <cell r="Z158">
            <v>0</v>
          </cell>
          <cell r="AA158">
            <v>0.15</v>
          </cell>
          <cell r="AB158">
            <v>0.13500000000000001</v>
          </cell>
          <cell r="AC158">
            <v>0.158</v>
          </cell>
          <cell r="AD158">
            <v>0.14700000000000002</v>
          </cell>
          <cell r="AE158">
            <v>0.15</v>
          </cell>
          <cell r="AF158">
            <v>0.15</v>
          </cell>
          <cell r="AG158">
            <v>0.15</v>
          </cell>
          <cell r="AH158">
            <v>0.158</v>
          </cell>
          <cell r="AI158">
            <v>0.15</v>
          </cell>
        </row>
        <row r="159">
          <cell r="D159">
            <v>0.15</v>
          </cell>
          <cell r="E159">
            <v>7.2703546269774016E-2</v>
          </cell>
          <cell r="F159">
            <v>-0.19750000000000001</v>
          </cell>
          <cell r="G159">
            <v>-7.9951938E-2</v>
          </cell>
          <cell r="H159">
            <v>-0.19750000000000001</v>
          </cell>
          <cell r="I159">
            <v>0.28499999999999998</v>
          </cell>
          <cell r="J159">
            <v>0.29499999999999998</v>
          </cell>
          <cell r="K159">
            <v>-4.6500000000000007E-2</v>
          </cell>
          <cell r="L159">
            <v>-1.0500000000000001E-2</v>
          </cell>
          <cell r="M159">
            <v>0</v>
          </cell>
          <cell r="N159">
            <v>8.5000000000000006E-3</v>
          </cell>
          <cell r="O159">
            <v>-2.5000000000000001E-3</v>
          </cell>
          <cell r="P159">
            <v>-1.2E-2</v>
          </cell>
          <cell r="Q159">
            <v>-0.03</v>
          </cell>
          <cell r="R159">
            <v>-2.75E-2</v>
          </cell>
          <cell r="S159">
            <v>-0.12</v>
          </cell>
          <cell r="T159">
            <v>-0.155</v>
          </cell>
          <cell r="U159">
            <v>0.8075</v>
          </cell>
          <cell r="V159">
            <v>5.0000000000000001E-3</v>
          </cell>
          <cell r="W159">
            <v>-0.19</v>
          </cell>
          <cell r="X159">
            <v>-1.4000000000000002E-2</v>
          </cell>
          <cell r="Y159">
            <v>0</v>
          </cell>
          <cell r="Z159">
            <v>0</v>
          </cell>
          <cell r="AA159">
            <v>0.15</v>
          </cell>
          <cell r="AB159">
            <v>0.13500000000000001</v>
          </cell>
          <cell r="AC159">
            <v>0.158</v>
          </cell>
          <cell r="AD159">
            <v>0.14700000000000002</v>
          </cell>
          <cell r="AE159">
            <v>0.15</v>
          </cell>
          <cell r="AF159">
            <v>0.15</v>
          </cell>
          <cell r="AG159">
            <v>0.15</v>
          </cell>
          <cell r="AH159">
            <v>0.158</v>
          </cell>
          <cell r="AI159">
            <v>0.15</v>
          </cell>
        </row>
        <row r="160">
          <cell r="D160">
            <v>0.15</v>
          </cell>
          <cell r="E160">
            <v>7.2719246475549032E-2</v>
          </cell>
          <cell r="F160">
            <v>-0.2</v>
          </cell>
          <cell r="G160">
            <v>-7.4955184000000008E-2</v>
          </cell>
          <cell r="H160">
            <v>-0.2</v>
          </cell>
          <cell r="I160">
            <v>0.29499999999999998</v>
          </cell>
          <cell r="J160">
            <v>0.34250000000000003</v>
          </cell>
          <cell r="K160">
            <v>-5.1500000000000004E-2</v>
          </cell>
          <cell r="L160">
            <v>-8.0000000000000002E-3</v>
          </cell>
          <cell r="M160">
            <v>0</v>
          </cell>
          <cell r="N160">
            <v>8.5000000000000006E-3</v>
          </cell>
          <cell r="O160">
            <v>-2.5000000000000001E-3</v>
          </cell>
          <cell r="P160">
            <v>-1.7000000000000001E-2</v>
          </cell>
          <cell r="Q160">
            <v>-0.03</v>
          </cell>
          <cell r="R160">
            <v>-2.75E-2</v>
          </cell>
          <cell r="S160">
            <v>-0.12</v>
          </cell>
          <cell r="T160">
            <v>-0.155</v>
          </cell>
          <cell r="U160">
            <v>1.1675</v>
          </cell>
          <cell r="V160">
            <v>5.0000000000000001E-3</v>
          </cell>
          <cell r="W160">
            <v>-0.19</v>
          </cell>
          <cell r="X160">
            <v>-1.4000000000000002E-2</v>
          </cell>
          <cell r="Y160">
            <v>0</v>
          </cell>
          <cell r="Z160">
            <v>0</v>
          </cell>
          <cell r="AA160">
            <v>0.15</v>
          </cell>
          <cell r="AB160">
            <v>0.13500000000000001</v>
          </cell>
          <cell r="AC160">
            <v>0.158</v>
          </cell>
          <cell r="AD160">
            <v>0.14700000000000002</v>
          </cell>
          <cell r="AE160">
            <v>0.15</v>
          </cell>
          <cell r="AF160">
            <v>0.15</v>
          </cell>
          <cell r="AG160">
            <v>0.15</v>
          </cell>
          <cell r="AH160">
            <v>0.158</v>
          </cell>
          <cell r="AI160">
            <v>0.15</v>
          </cell>
        </row>
        <row r="161">
          <cell r="D161">
            <v>0.15</v>
          </cell>
          <cell r="E161">
            <v>7.2734946681404997E-2</v>
          </cell>
          <cell r="F161">
            <v>-0.20250000000000001</v>
          </cell>
          <cell r="G161">
            <v>-4.9957423000000008E-2</v>
          </cell>
          <cell r="H161">
            <v>-0.20250000000000001</v>
          </cell>
          <cell r="I161">
            <v>0.27</v>
          </cell>
          <cell r="J161">
            <v>0.33750000000000002</v>
          </cell>
          <cell r="K161">
            <v>-5.6500000000000002E-2</v>
          </cell>
          <cell r="L161">
            <v>-8.0000000000000002E-3</v>
          </cell>
          <cell r="M161">
            <v>0</v>
          </cell>
          <cell r="N161">
            <v>8.5000000000000006E-3</v>
          </cell>
          <cell r="O161">
            <v>-2.5000000000000001E-3</v>
          </cell>
          <cell r="P161">
            <v>-1.7000000000000001E-2</v>
          </cell>
          <cell r="Q161">
            <v>-0.03</v>
          </cell>
          <cell r="R161">
            <v>-2.75E-2</v>
          </cell>
          <cell r="S161">
            <v>-0.10249999999999999</v>
          </cell>
          <cell r="T161">
            <v>-0.155</v>
          </cell>
          <cell r="U161">
            <v>1.0900000000000001</v>
          </cell>
          <cell r="V161">
            <v>5.0000000000000001E-3</v>
          </cell>
          <cell r="W161">
            <v>-0.19</v>
          </cell>
          <cell r="X161">
            <v>-1.4000000000000002E-2</v>
          </cell>
          <cell r="Y161">
            <v>0</v>
          </cell>
          <cell r="Z161">
            <v>0</v>
          </cell>
          <cell r="AA161">
            <v>0.15</v>
          </cell>
          <cell r="AB161">
            <v>0.13500000000000001</v>
          </cell>
          <cell r="AC161">
            <v>0.158</v>
          </cell>
          <cell r="AD161">
            <v>0.14700000000000002</v>
          </cell>
          <cell r="AE161">
            <v>0.15</v>
          </cell>
          <cell r="AF161">
            <v>0.15</v>
          </cell>
          <cell r="AG161">
            <v>0.15</v>
          </cell>
          <cell r="AH161">
            <v>0.158</v>
          </cell>
          <cell r="AI161">
            <v>0.15</v>
          </cell>
        </row>
        <row r="162">
          <cell r="D162">
            <v>0.15</v>
          </cell>
          <cell r="E162">
            <v>7.2749633970828023E-2</v>
          </cell>
          <cell r="F162">
            <v>-0.20499999999999999</v>
          </cell>
          <cell r="G162">
            <v>-3.9957423000000006E-2</v>
          </cell>
          <cell r="H162">
            <v>-0.20499999999999999</v>
          </cell>
          <cell r="I162">
            <v>0.26700000000000002</v>
          </cell>
          <cell r="J162">
            <v>0.26</v>
          </cell>
          <cell r="K162">
            <v>-5.6500000000000002E-2</v>
          </cell>
          <cell r="L162">
            <v>-8.0000000000000002E-3</v>
          </cell>
          <cell r="M162">
            <v>0</v>
          </cell>
          <cell r="N162">
            <v>8.5000000000000006E-3</v>
          </cell>
          <cell r="O162">
            <v>-2.5000000000000001E-3</v>
          </cell>
          <cell r="P162">
            <v>-1.7000000000000001E-2</v>
          </cell>
          <cell r="Q162">
            <v>-0.03</v>
          </cell>
          <cell r="R162">
            <v>-1.4250000000000001E-2</v>
          </cell>
          <cell r="S162">
            <v>-8.5000000000000006E-2</v>
          </cell>
          <cell r="T162">
            <v>-0.155</v>
          </cell>
          <cell r="U162">
            <v>0.67</v>
          </cell>
          <cell r="V162">
            <v>5.0000000000000001E-3</v>
          </cell>
          <cell r="W162">
            <v>-0.19</v>
          </cell>
          <cell r="X162">
            <v>-1.4000000000000002E-2</v>
          </cell>
          <cell r="Y162">
            <v>0</v>
          </cell>
          <cell r="Z162">
            <v>0</v>
          </cell>
          <cell r="AA162">
            <v>0.15</v>
          </cell>
          <cell r="AB162">
            <v>0.13500000000000001</v>
          </cell>
          <cell r="AC162">
            <v>0.158</v>
          </cell>
          <cell r="AD162">
            <v>0.14700000000000002</v>
          </cell>
          <cell r="AE162">
            <v>0.15</v>
          </cell>
          <cell r="AF162">
            <v>0.15</v>
          </cell>
          <cell r="AG162">
            <v>0.15</v>
          </cell>
          <cell r="AH162">
            <v>0.158</v>
          </cell>
          <cell r="AI162">
            <v>0.15</v>
          </cell>
        </row>
        <row r="163">
          <cell r="D163">
            <v>0.15</v>
          </cell>
          <cell r="E163">
            <v>7.2765334176842014E-2</v>
          </cell>
          <cell r="F163">
            <v>-0.19500000000000001</v>
          </cell>
          <cell r="G163">
            <v>1.9976639000000004E-2</v>
          </cell>
          <cell r="H163">
            <v>-0.19500000000000001</v>
          </cell>
          <cell r="I163">
            <v>0.16500000000000001</v>
          </cell>
          <cell r="J163">
            <v>0.17</v>
          </cell>
          <cell r="K163">
            <v>-3.3000000000000002E-2</v>
          </cell>
          <cell r="L163">
            <v>-1E-3</v>
          </cell>
          <cell r="M163">
            <v>0</v>
          </cell>
          <cell r="N163">
            <v>6.5000000000000006E-3</v>
          </cell>
          <cell r="O163">
            <v>0</v>
          </cell>
          <cell r="P163">
            <v>-1.2E-2</v>
          </cell>
          <cell r="Q163">
            <v>-0.03</v>
          </cell>
          <cell r="R163">
            <v>-1.4250000000000001E-2</v>
          </cell>
          <cell r="S163">
            <v>-5.7500000000000002E-2</v>
          </cell>
          <cell r="T163">
            <v>-0.1575</v>
          </cell>
          <cell r="U163">
            <v>0.28749999999999998</v>
          </cell>
          <cell r="V163">
            <v>5.0000000000000001E-3</v>
          </cell>
          <cell r="W163">
            <v>-0.19</v>
          </cell>
          <cell r="X163">
            <v>-1.4000000000000002E-2</v>
          </cell>
          <cell r="Y163">
            <v>0</v>
          </cell>
          <cell r="Z163">
            <v>0</v>
          </cell>
          <cell r="AA163">
            <v>0.15</v>
          </cell>
          <cell r="AB163">
            <v>0.13800000000000001</v>
          </cell>
          <cell r="AC163">
            <v>0.158</v>
          </cell>
          <cell r="AD163">
            <v>0.14899999999999999</v>
          </cell>
          <cell r="AE163">
            <v>0.14700000000000002</v>
          </cell>
          <cell r="AF163">
            <v>0.15</v>
          </cell>
          <cell r="AG163">
            <v>0.15</v>
          </cell>
          <cell r="AH163">
            <v>0.158</v>
          </cell>
          <cell r="AI163">
            <v>0.15</v>
          </cell>
        </row>
        <row r="164">
          <cell r="D164">
            <v>0.15</v>
          </cell>
          <cell r="E164">
            <v>7.2780527924675001E-2</v>
          </cell>
          <cell r="F164">
            <v>-0.19500000000000001</v>
          </cell>
          <cell r="G164">
            <v>1.9968124000000004E-2</v>
          </cell>
          <cell r="H164">
            <v>-0.19500000000000001</v>
          </cell>
          <cell r="I164">
            <v>0.16800000000000001</v>
          </cell>
          <cell r="J164">
            <v>0.155</v>
          </cell>
          <cell r="K164">
            <v>-3.3000000000000002E-2</v>
          </cell>
          <cell r="L164">
            <v>-1E-3</v>
          </cell>
          <cell r="M164">
            <v>0</v>
          </cell>
          <cell r="N164">
            <v>6.5000000000000006E-3</v>
          </cell>
          <cell r="O164">
            <v>0</v>
          </cell>
          <cell r="P164">
            <v>-1.2E-2</v>
          </cell>
          <cell r="Q164">
            <v>-0.03</v>
          </cell>
          <cell r="R164">
            <v>-9.2500000000000013E-3</v>
          </cell>
          <cell r="S164">
            <v>-5.7500000000000002E-2</v>
          </cell>
          <cell r="T164">
            <v>-0.155</v>
          </cell>
          <cell r="U164">
            <v>0.2475</v>
          </cell>
          <cell r="V164">
            <v>5.0000000000000001E-3</v>
          </cell>
          <cell r="W164">
            <v>-0.19</v>
          </cell>
          <cell r="X164">
            <v>-1.0500000000000001E-2</v>
          </cell>
          <cell r="Y164">
            <v>0</v>
          </cell>
          <cell r="Z164">
            <v>0</v>
          </cell>
          <cell r="AA164">
            <v>0.15</v>
          </cell>
          <cell r="AB164">
            <v>0.13800000000000001</v>
          </cell>
          <cell r="AC164">
            <v>0.158</v>
          </cell>
          <cell r="AD164">
            <v>0.14899999999999999</v>
          </cell>
          <cell r="AE164">
            <v>0.14700000000000002</v>
          </cell>
          <cell r="AF164">
            <v>0.15</v>
          </cell>
          <cell r="AG164">
            <v>0.15</v>
          </cell>
          <cell r="AH164">
            <v>0.158</v>
          </cell>
          <cell r="AI164">
            <v>0.15</v>
          </cell>
        </row>
        <row r="165">
          <cell r="D165">
            <v>0.15</v>
          </cell>
          <cell r="E165">
            <v>7.2796228130849017E-2</v>
          </cell>
          <cell r="F165">
            <v>-0.19500000000000001</v>
          </cell>
          <cell r="G165">
            <v>1.9968124000000004E-2</v>
          </cell>
          <cell r="H165">
            <v>-0.19500000000000001</v>
          </cell>
          <cell r="I165">
            <v>0.16300000000000001</v>
          </cell>
          <cell r="J165">
            <v>0.155</v>
          </cell>
          <cell r="K165">
            <v>-3.3000000000000002E-2</v>
          </cell>
          <cell r="L165">
            <v>-1E-3</v>
          </cell>
          <cell r="M165">
            <v>0</v>
          </cell>
          <cell r="N165">
            <v>6.5000000000000006E-3</v>
          </cell>
          <cell r="O165">
            <v>0</v>
          </cell>
          <cell r="P165">
            <v>-9.5000000000000015E-3</v>
          </cell>
          <cell r="Q165">
            <v>-0.03</v>
          </cell>
          <cell r="R165">
            <v>-9.2500000000000013E-3</v>
          </cell>
          <cell r="S165">
            <v>-0.05</v>
          </cell>
          <cell r="T165">
            <v>-0.155</v>
          </cell>
          <cell r="U165">
            <v>0.2475</v>
          </cell>
          <cell r="V165">
            <v>5.0000000000000001E-3</v>
          </cell>
          <cell r="W165">
            <v>-0.19</v>
          </cell>
          <cell r="X165">
            <v>-5.5000000000000005E-3</v>
          </cell>
          <cell r="Y165">
            <v>0</v>
          </cell>
          <cell r="Z165">
            <v>0</v>
          </cell>
          <cell r="AA165">
            <v>0.15</v>
          </cell>
          <cell r="AB165">
            <v>0.13800000000000001</v>
          </cell>
          <cell r="AC165">
            <v>0.158</v>
          </cell>
          <cell r="AD165">
            <v>0.14899999999999999</v>
          </cell>
          <cell r="AE165">
            <v>0.14700000000000002</v>
          </cell>
          <cell r="AF165">
            <v>0.15</v>
          </cell>
          <cell r="AG165">
            <v>0.15</v>
          </cell>
          <cell r="AH165">
            <v>0.158</v>
          </cell>
          <cell r="AI165">
            <v>0.15</v>
          </cell>
        </row>
        <row r="166">
          <cell r="D166">
            <v>0.15</v>
          </cell>
          <cell r="E166">
            <v>7.2811421878837004E-2</v>
          </cell>
          <cell r="F166">
            <v>-0.19500000000000001</v>
          </cell>
          <cell r="G166">
            <v>1.9968124000000004E-2</v>
          </cell>
          <cell r="H166">
            <v>-0.19500000000000001</v>
          </cell>
          <cell r="I166">
            <v>0.15200000000000002</v>
          </cell>
          <cell r="J166">
            <v>0.155</v>
          </cell>
          <cell r="K166">
            <v>-3.3000000000000002E-2</v>
          </cell>
          <cell r="L166">
            <v>-1E-3</v>
          </cell>
          <cell r="M166">
            <v>0</v>
          </cell>
          <cell r="N166">
            <v>6.5000000000000006E-3</v>
          </cell>
          <cell r="O166">
            <v>0</v>
          </cell>
          <cell r="P166">
            <v>-9.5000000000000015E-3</v>
          </cell>
          <cell r="Q166">
            <v>-0.03</v>
          </cell>
          <cell r="R166">
            <v>-9.2500000000000013E-3</v>
          </cell>
          <cell r="S166">
            <v>-0.05</v>
          </cell>
          <cell r="T166">
            <v>-0.155</v>
          </cell>
          <cell r="U166">
            <v>0.2525</v>
          </cell>
          <cell r="V166">
            <v>5.0000000000000001E-3</v>
          </cell>
          <cell r="W166">
            <v>-0.19</v>
          </cell>
          <cell r="X166">
            <v>-5.5000000000000005E-3</v>
          </cell>
          <cell r="Y166">
            <v>0</v>
          </cell>
          <cell r="Z166">
            <v>0</v>
          </cell>
          <cell r="AA166">
            <v>0.15</v>
          </cell>
          <cell r="AB166">
            <v>0.13800000000000001</v>
          </cell>
          <cell r="AC166">
            <v>0.158</v>
          </cell>
          <cell r="AD166">
            <v>0.14899999999999999</v>
          </cell>
          <cell r="AE166">
            <v>0.14700000000000002</v>
          </cell>
          <cell r="AF166">
            <v>0.15</v>
          </cell>
          <cell r="AG166">
            <v>0.15</v>
          </cell>
          <cell r="AH166">
            <v>0.158</v>
          </cell>
          <cell r="AI166">
            <v>0.15</v>
          </cell>
        </row>
        <row r="167">
          <cell r="D167">
            <v>0.15</v>
          </cell>
          <cell r="E167">
            <v>7.2827122085171017E-2</v>
          </cell>
          <cell r="F167">
            <v>-0.19500000000000001</v>
          </cell>
          <cell r="G167">
            <v>1.9968124000000004E-2</v>
          </cell>
          <cell r="H167">
            <v>-0.19500000000000001</v>
          </cell>
          <cell r="I167">
            <v>0.15</v>
          </cell>
          <cell r="J167">
            <v>0.155</v>
          </cell>
          <cell r="K167">
            <v>-3.3000000000000002E-2</v>
          </cell>
          <cell r="L167">
            <v>-1E-3</v>
          </cell>
          <cell r="M167">
            <v>0</v>
          </cell>
          <cell r="N167">
            <v>6.5000000000000006E-3</v>
          </cell>
          <cell r="O167">
            <v>0</v>
          </cell>
          <cell r="P167">
            <v>-9.5000000000000015E-3</v>
          </cell>
          <cell r="Q167">
            <v>-0.03</v>
          </cell>
          <cell r="R167">
            <v>-1.4250000000000001E-2</v>
          </cell>
          <cell r="S167">
            <v>-0.05</v>
          </cell>
          <cell r="T167">
            <v>-0.155</v>
          </cell>
          <cell r="U167">
            <v>0.2525</v>
          </cell>
          <cell r="V167">
            <v>5.0000000000000001E-3</v>
          </cell>
          <cell r="W167">
            <v>-0.19</v>
          </cell>
          <cell r="X167">
            <v>-5.5000000000000005E-3</v>
          </cell>
          <cell r="Y167">
            <v>0</v>
          </cell>
          <cell r="Z167">
            <v>0</v>
          </cell>
          <cell r="AA167">
            <v>0.15</v>
          </cell>
          <cell r="AB167">
            <v>0.13800000000000001</v>
          </cell>
          <cell r="AC167">
            <v>0.158</v>
          </cell>
          <cell r="AD167">
            <v>0.14899999999999999</v>
          </cell>
          <cell r="AE167">
            <v>0.14700000000000002</v>
          </cell>
          <cell r="AF167">
            <v>0.15</v>
          </cell>
          <cell r="AG167">
            <v>0.15</v>
          </cell>
          <cell r="AH167">
            <v>0.158</v>
          </cell>
          <cell r="AI167">
            <v>0.15</v>
          </cell>
        </row>
        <row r="168">
          <cell r="D168">
            <v>0.15</v>
          </cell>
          <cell r="E168">
            <v>7.2842822291586021E-2</v>
          </cell>
          <cell r="F168">
            <v>-0.19500000000000001</v>
          </cell>
          <cell r="G168">
            <v>1.9968124000000004E-2</v>
          </cell>
          <cell r="H168">
            <v>-0.19500000000000001</v>
          </cell>
          <cell r="I168">
            <v>0.14700000000000002</v>
          </cell>
          <cell r="J168">
            <v>0.155</v>
          </cell>
          <cell r="K168">
            <v>-3.5500000000000004E-2</v>
          </cell>
          <cell r="L168">
            <v>-3.5000000000000005E-3</v>
          </cell>
          <cell r="M168">
            <v>0</v>
          </cell>
          <cell r="N168">
            <v>6.5000000000000006E-3</v>
          </cell>
          <cell r="O168">
            <v>0</v>
          </cell>
          <cell r="P168">
            <v>-1.4499999999999999E-2</v>
          </cell>
          <cell r="Q168">
            <v>-0.03</v>
          </cell>
          <cell r="R168">
            <v>-1.4250000000000001E-2</v>
          </cell>
          <cell r="S168">
            <v>-5.7500000000000002E-2</v>
          </cell>
          <cell r="T168">
            <v>-0.155</v>
          </cell>
          <cell r="U168">
            <v>0.2475</v>
          </cell>
          <cell r="V168">
            <v>5.0000000000000001E-3</v>
          </cell>
          <cell r="W168">
            <v>-0.19</v>
          </cell>
          <cell r="X168">
            <v>-1.0500000000000001E-2</v>
          </cell>
          <cell r="Y168">
            <v>0</v>
          </cell>
          <cell r="Z168">
            <v>0</v>
          </cell>
          <cell r="AA168">
            <v>0.15</v>
          </cell>
          <cell r="AB168">
            <v>0.13800000000000001</v>
          </cell>
          <cell r="AC168">
            <v>0.158</v>
          </cell>
          <cell r="AD168">
            <v>0.14899999999999999</v>
          </cell>
          <cell r="AE168">
            <v>0.14700000000000002</v>
          </cell>
          <cell r="AF168">
            <v>0.15</v>
          </cell>
          <cell r="AG168">
            <v>0.15</v>
          </cell>
          <cell r="AH168">
            <v>0.158</v>
          </cell>
          <cell r="AI168">
            <v>0.15</v>
          </cell>
        </row>
        <row r="169">
          <cell r="D169">
            <v>0.15</v>
          </cell>
          <cell r="E169">
            <v>7.2858016039808002E-2</v>
          </cell>
          <cell r="F169">
            <v>-0.19500000000000001</v>
          </cell>
          <cell r="G169">
            <v>1.9968124000000004E-2</v>
          </cell>
          <cell r="H169">
            <v>-0.19500000000000001</v>
          </cell>
          <cell r="I169">
            <v>0.16300000000000001</v>
          </cell>
          <cell r="J169">
            <v>0.1575</v>
          </cell>
          <cell r="K169">
            <v>-3.5500000000000004E-2</v>
          </cell>
          <cell r="L169">
            <v>-3.5000000000000005E-3</v>
          </cell>
          <cell r="M169">
            <v>0</v>
          </cell>
          <cell r="N169">
            <v>6.5000000000000006E-3</v>
          </cell>
          <cell r="O169">
            <v>0</v>
          </cell>
          <cell r="P169">
            <v>-1.4499999999999999E-2</v>
          </cell>
          <cell r="Q169">
            <v>-0.03</v>
          </cell>
          <cell r="R169">
            <v>-2.75E-2</v>
          </cell>
          <cell r="S169">
            <v>-5.7500000000000002E-2</v>
          </cell>
          <cell r="T169">
            <v>-0.155</v>
          </cell>
          <cell r="U169">
            <v>0.25</v>
          </cell>
          <cell r="V169">
            <v>5.0000000000000001E-3</v>
          </cell>
          <cell r="W169">
            <v>-0.19</v>
          </cell>
          <cell r="X169">
            <v>-1.0500000000000001E-2</v>
          </cell>
          <cell r="Y169">
            <v>0</v>
          </cell>
          <cell r="Z169">
            <v>0</v>
          </cell>
          <cell r="AA169">
            <v>0.15</v>
          </cell>
          <cell r="AB169">
            <v>0.13800000000000001</v>
          </cell>
          <cell r="AC169">
            <v>0.158</v>
          </cell>
          <cell r="AD169">
            <v>0.14899999999999999</v>
          </cell>
          <cell r="AE169">
            <v>0.14700000000000002</v>
          </cell>
          <cell r="AF169">
            <v>0.15</v>
          </cell>
          <cell r="AG169">
            <v>0.15</v>
          </cell>
          <cell r="AH169">
            <v>0.158</v>
          </cell>
          <cell r="AI169">
            <v>0.15</v>
          </cell>
        </row>
        <row r="170">
          <cell r="D170">
            <v>0.15</v>
          </cell>
          <cell r="E170">
            <v>7.2873716246384015E-2</v>
          </cell>
          <cell r="F170">
            <v>-0.19</v>
          </cell>
          <cell r="G170">
            <v>-5.9988712999999992E-2</v>
          </cell>
          <cell r="H170">
            <v>-0.19</v>
          </cell>
          <cell r="I170">
            <v>0.24</v>
          </cell>
          <cell r="J170">
            <v>0.24</v>
          </cell>
          <cell r="K170">
            <v>-4.4500000000000005E-2</v>
          </cell>
          <cell r="L170">
            <v>-6.0000000000000001E-3</v>
          </cell>
          <cell r="M170">
            <v>0</v>
          </cell>
          <cell r="N170">
            <v>8.5000000000000006E-3</v>
          </cell>
          <cell r="O170">
            <v>-5.0000000000000001E-4</v>
          </cell>
          <cell r="P170">
            <v>-0.01</v>
          </cell>
          <cell r="Q170">
            <v>-0.03</v>
          </cell>
          <cell r="R170">
            <v>-2.6499999999999999E-2</v>
          </cell>
          <cell r="S170">
            <v>-8.0500000000000002E-2</v>
          </cell>
          <cell r="T170">
            <v>-0.155</v>
          </cell>
          <cell r="U170">
            <v>0.55249999999999999</v>
          </cell>
          <cell r="V170">
            <v>5.0000000000000001E-3</v>
          </cell>
          <cell r="W170">
            <v>-0.19</v>
          </cell>
          <cell r="X170">
            <v>-1.3000000000000001E-2</v>
          </cell>
          <cell r="Y170">
            <v>0</v>
          </cell>
          <cell r="Z170">
            <v>0</v>
          </cell>
          <cell r="AA170">
            <v>0.15</v>
          </cell>
          <cell r="AB170">
            <v>0.13500000000000001</v>
          </cell>
          <cell r="AC170">
            <v>0.158</v>
          </cell>
          <cell r="AD170">
            <v>0.14700000000000002</v>
          </cell>
          <cell r="AE170">
            <v>0.15</v>
          </cell>
          <cell r="AF170">
            <v>0.15</v>
          </cell>
          <cell r="AG170">
            <v>0.15</v>
          </cell>
          <cell r="AH170">
            <v>0.158</v>
          </cell>
          <cell r="AI170">
            <v>0.15</v>
          </cell>
        </row>
        <row r="171">
          <cell r="D171">
            <v>0.15</v>
          </cell>
          <cell r="E171">
            <v>7.2888909994761011E-2</v>
          </cell>
          <cell r="F171">
            <v>-0.19750000000000001</v>
          </cell>
          <cell r="G171">
            <v>-7.4951937999999996E-2</v>
          </cell>
          <cell r="H171">
            <v>-0.19750000000000001</v>
          </cell>
          <cell r="I171">
            <v>0.28000000000000003</v>
          </cell>
          <cell r="J171">
            <v>0.29499999999999998</v>
          </cell>
          <cell r="K171">
            <v>-4.4500000000000005E-2</v>
          </cell>
          <cell r="L171">
            <v>-8.5000000000000006E-3</v>
          </cell>
          <cell r="M171">
            <v>0</v>
          </cell>
          <cell r="N171">
            <v>8.5000000000000006E-3</v>
          </cell>
          <cell r="O171">
            <v>-5.0000000000000001E-4</v>
          </cell>
          <cell r="P171">
            <v>-0.01</v>
          </cell>
          <cell r="Q171">
            <v>-0.03</v>
          </cell>
          <cell r="R171">
            <v>-2.6499999999999999E-2</v>
          </cell>
          <cell r="S171">
            <v>-0.11800000000000001</v>
          </cell>
          <cell r="T171">
            <v>-0.155</v>
          </cell>
          <cell r="U171">
            <v>0.8075</v>
          </cell>
          <cell r="V171">
            <v>5.0000000000000001E-3</v>
          </cell>
          <cell r="W171">
            <v>-0.19</v>
          </cell>
          <cell r="X171">
            <v>-1.3000000000000001E-2</v>
          </cell>
          <cell r="Y171">
            <v>0</v>
          </cell>
          <cell r="Z171">
            <v>0</v>
          </cell>
          <cell r="AA171">
            <v>0.15</v>
          </cell>
          <cell r="AB171">
            <v>0.13500000000000001</v>
          </cell>
          <cell r="AC171">
            <v>0.158</v>
          </cell>
          <cell r="AD171">
            <v>0.14700000000000002</v>
          </cell>
          <cell r="AE171">
            <v>0.15</v>
          </cell>
          <cell r="AF171">
            <v>0.15</v>
          </cell>
          <cell r="AG171">
            <v>0.15</v>
          </cell>
          <cell r="AH171">
            <v>0.158</v>
          </cell>
          <cell r="AI171">
            <v>0.15</v>
          </cell>
        </row>
        <row r="172">
          <cell r="D172">
            <v>0.15</v>
          </cell>
          <cell r="E172">
            <v>7.2904610201496009E-2</v>
          </cell>
          <cell r="F172">
            <v>-0.2</v>
          </cell>
          <cell r="G172">
            <v>-6.9955184000000004E-2</v>
          </cell>
          <cell r="H172">
            <v>-0.2</v>
          </cell>
          <cell r="I172">
            <v>0.28999999999999998</v>
          </cell>
          <cell r="J172">
            <v>0.34250000000000003</v>
          </cell>
          <cell r="K172">
            <v>-4.9500000000000002E-2</v>
          </cell>
          <cell r="L172">
            <v>-6.0000000000000001E-3</v>
          </cell>
          <cell r="M172">
            <v>0</v>
          </cell>
          <cell r="N172">
            <v>8.5000000000000006E-3</v>
          </cell>
          <cell r="O172">
            <v>-5.0000000000000001E-4</v>
          </cell>
          <cell r="P172">
            <v>-1.4999999999999999E-2</v>
          </cell>
          <cell r="Q172">
            <v>-0.03</v>
          </cell>
          <cell r="R172">
            <v>-2.6499999999999999E-2</v>
          </cell>
          <cell r="S172">
            <v>-0.11800000000000001</v>
          </cell>
          <cell r="T172">
            <v>-0.155</v>
          </cell>
          <cell r="U172">
            <v>1.1675</v>
          </cell>
          <cell r="V172">
            <v>5.0000000000000001E-3</v>
          </cell>
          <cell r="W172">
            <v>-0.19</v>
          </cell>
          <cell r="X172">
            <v>-1.3000000000000001E-2</v>
          </cell>
          <cell r="Y172">
            <v>0</v>
          </cell>
          <cell r="Z172">
            <v>0</v>
          </cell>
          <cell r="AA172">
            <v>0.15</v>
          </cell>
          <cell r="AB172">
            <v>0.13500000000000001</v>
          </cell>
          <cell r="AC172">
            <v>0.158</v>
          </cell>
          <cell r="AD172">
            <v>0.14700000000000002</v>
          </cell>
          <cell r="AE172">
            <v>0.15</v>
          </cell>
          <cell r="AF172">
            <v>0.15</v>
          </cell>
          <cell r="AG172">
            <v>0.15</v>
          </cell>
          <cell r="AH172">
            <v>0.158</v>
          </cell>
          <cell r="AI172">
            <v>0.15</v>
          </cell>
        </row>
        <row r="173">
          <cell r="D173">
            <v>0.15</v>
          </cell>
          <cell r="E173">
            <v>7.292031040831301E-2</v>
          </cell>
          <cell r="F173">
            <v>-0.20250000000000001</v>
          </cell>
          <cell r="G173">
            <v>-4.495742300000001E-2</v>
          </cell>
          <cell r="H173">
            <v>-0.20250000000000001</v>
          </cell>
          <cell r="I173">
            <v>0.26500000000000001</v>
          </cell>
          <cell r="J173">
            <v>0.33750000000000002</v>
          </cell>
          <cell r="K173">
            <v>-5.45E-2</v>
          </cell>
          <cell r="L173">
            <v>-6.0000000000000001E-3</v>
          </cell>
          <cell r="M173">
            <v>0</v>
          </cell>
          <cell r="N173">
            <v>8.5000000000000006E-3</v>
          </cell>
          <cell r="O173">
            <v>-5.0000000000000001E-4</v>
          </cell>
          <cell r="P173">
            <v>-1.4999999999999999E-2</v>
          </cell>
          <cell r="Q173">
            <v>-0.03</v>
          </cell>
          <cell r="R173">
            <v>-2.6499999999999999E-2</v>
          </cell>
          <cell r="S173">
            <v>-0.10050000000000001</v>
          </cell>
          <cell r="T173">
            <v>-0.155</v>
          </cell>
          <cell r="U173">
            <v>1.0900000000000001</v>
          </cell>
          <cell r="V173">
            <v>5.0000000000000001E-3</v>
          </cell>
          <cell r="W173">
            <v>-0.19</v>
          </cell>
          <cell r="X173">
            <v>-1.3000000000000001E-2</v>
          </cell>
          <cell r="Y173">
            <v>0</v>
          </cell>
          <cell r="Z173">
            <v>0</v>
          </cell>
          <cell r="AA173">
            <v>0.15</v>
          </cell>
          <cell r="AB173">
            <v>0.13500000000000001</v>
          </cell>
          <cell r="AC173">
            <v>0.158</v>
          </cell>
          <cell r="AD173">
            <v>0.14700000000000002</v>
          </cell>
          <cell r="AE173">
            <v>0.15</v>
          </cell>
          <cell r="AF173">
            <v>0.15</v>
          </cell>
          <cell r="AG173">
            <v>0.15</v>
          </cell>
          <cell r="AH173">
            <v>0.158</v>
          </cell>
          <cell r="AI173">
            <v>0.15</v>
          </cell>
        </row>
        <row r="174">
          <cell r="D174">
            <v>0.15</v>
          </cell>
          <cell r="E174">
            <v>7.293449124034701E-2</v>
          </cell>
          <cell r="F174">
            <v>-0.20499999999999999</v>
          </cell>
          <cell r="G174">
            <v>-3.4957423000000008E-2</v>
          </cell>
          <cell r="H174">
            <v>-0.20499999999999999</v>
          </cell>
          <cell r="I174">
            <v>0.26200000000000001</v>
          </cell>
          <cell r="J174">
            <v>0.26</v>
          </cell>
          <cell r="K174">
            <v>-5.45E-2</v>
          </cell>
          <cell r="L174">
            <v>-6.0000000000000001E-3</v>
          </cell>
          <cell r="M174">
            <v>0</v>
          </cell>
          <cell r="N174">
            <v>8.5000000000000006E-3</v>
          </cell>
          <cell r="O174">
            <v>-5.0000000000000001E-4</v>
          </cell>
          <cell r="P174">
            <v>-1.4999999999999999E-2</v>
          </cell>
          <cell r="Q174">
            <v>-0.03</v>
          </cell>
          <cell r="R174">
            <v>-1.325E-2</v>
          </cell>
          <cell r="S174">
            <v>-8.3000000000000004E-2</v>
          </cell>
          <cell r="T174">
            <v>-0.155</v>
          </cell>
          <cell r="U174">
            <v>0.67</v>
          </cell>
          <cell r="V174">
            <v>5.0000000000000001E-3</v>
          </cell>
          <cell r="W174">
            <v>-0.19</v>
          </cell>
          <cell r="X174">
            <v>-1.3000000000000001E-2</v>
          </cell>
          <cell r="Y174">
            <v>0</v>
          </cell>
          <cell r="Z174">
            <v>0</v>
          </cell>
          <cell r="AA174">
            <v>0.15</v>
          </cell>
          <cell r="AB174">
            <v>0.13500000000000001</v>
          </cell>
          <cell r="AC174">
            <v>0.158</v>
          </cell>
          <cell r="AD174">
            <v>0.14700000000000002</v>
          </cell>
          <cell r="AE174">
            <v>0.15</v>
          </cell>
          <cell r="AF174">
            <v>0.15</v>
          </cell>
          <cell r="AG174">
            <v>0.15</v>
          </cell>
          <cell r="AH174">
            <v>0.158</v>
          </cell>
          <cell r="AI174">
            <v>0.15</v>
          </cell>
        </row>
        <row r="175">
          <cell r="D175">
            <v>0.15</v>
          </cell>
          <cell r="E175">
            <v>7.2950191447320012E-2</v>
          </cell>
          <cell r="F175">
            <v>-0.19500000000000001</v>
          </cell>
          <cell r="G175">
            <v>2.4976639000000002E-2</v>
          </cell>
          <cell r="H175">
            <v>-0.19500000000000001</v>
          </cell>
          <cell r="I175">
            <v>0.16</v>
          </cell>
          <cell r="J175">
            <v>0.17</v>
          </cell>
          <cell r="K175">
            <v>-3.1000000000000003E-2</v>
          </cell>
          <cell r="L175">
            <v>1E-3</v>
          </cell>
          <cell r="M175">
            <v>0</v>
          </cell>
          <cell r="N175">
            <v>6.5000000000000006E-3</v>
          </cell>
          <cell r="O175">
            <v>2E-3</v>
          </cell>
          <cell r="P175">
            <v>-0.01</v>
          </cell>
          <cell r="Q175">
            <v>-0.03</v>
          </cell>
          <cell r="R175">
            <v>-1.325E-2</v>
          </cell>
          <cell r="S175">
            <v>-5.5500000000000001E-2</v>
          </cell>
          <cell r="T175">
            <v>-0.1575</v>
          </cell>
          <cell r="U175">
            <v>0.28749999999999998</v>
          </cell>
          <cell r="V175">
            <v>5.0000000000000001E-3</v>
          </cell>
          <cell r="W175">
            <v>-0.19</v>
          </cell>
          <cell r="X175">
            <v>-1.3000000000000001E-2</v>
          </cell>
          <cell r="Y175">
            <v>0</v>
          </cell>
          <cell r="Z175">
            <v>0</v>
          </cell>
          <cell r="AA175">
            <v>0.15</v>
          </cell>
          <cell r="AB175">
            <v>0.13800000000000001</v>
          </cell>
          <cell r="AC175">
            <v>0.158</v>
          </cell>
          <cell r="AD175">
            <v>0.14899999999999999</v>
          </cell>
          <cell r="AE175">
            <v>0.14700000000000002</v>
          </cell>
          <cell r="AF175">
            <v>0.15</v>
          </cell>
          <cell r="AG175">
            <v>0.15</v>
          </cell>
          <cell r="AH175">
            <v>0.158</v>
          </cell>
          <cell r="AI175">
            <v>0.15</v>
          </cell>
        </row>
        <row r="176">
          <cell r="D176">
            <v>0.15</v>
          </cell>
          <cell r="E176">
            <v>7.2965385196080007E-2</v>
          </cell>
          <cell r="F176">
            <v>-0.19500000000000001</v>
          </cell>
          <cell r="G176">
            <v>2.4968124000000001E-2</v>
          </cell>
          <cell r="H176">
            <v>-0.19500000000000001</v>
          </cell>
          <cell r="I176">
            <v>0.16300000000000001</v>
          </cell>
          <cell r="J176">
            <v>0.155</v>
          </cell>
          <cell r="K176">
            <v>-3.1000000000000003E-2</v>
          </cell>
          <cell r="L176">
            <v>1E-3</v>
          </cell>
          <cell r="M176">
            <v>0</v>
          </cell>
          <cell r="N176">
            <v>6.5000000000000006E-3</v>
          </cell>
          <cell r="O176">
            <v>2E-3</v>
          </cell>
          <cell r="P176">
            <v>-0.01</v>
          </cell>
          <cell r="Q176">
            <v>-0.03</v>
          </cell>
          <cell r="R176">
            <v>-8.2500000000000004E-3</v>
          </cell>
          <cell r="S176">
            <v>-5.5500000000000001E-2</v>
          </cell>
          <cell r="T176">
            <v>-0.155</v>
          </cell>
          <cell r="U176">
            <v>0.2475</v>
          </cell>
          <cell r="V176">
            <v>5.0000000000000001E-3</v>
          </cell>
          <cell r="W176">
            <v>-0.19</v>
          </cell>
          <cell r="X176">
            <v>-9.5000000000000015E-3</v>
          </cell>
          <cell r="Y176">
            <v>0</v>
          </cell>
          <cell r="Z176">
            <v>0</v>
          </cell>
          <cell r="AA176">
            <v>0.15</v>
          </cell>
          <cell r="AB176">
            <v>0.13800000000000001</v>
          </cell>
          <cell r="AC176">
            <v>0.158</v>
          </cell>
          <cell r="AD176">
            <v>0.14899999999999999</v>
          </cell>
          <cell r="AE176">
            <v>0.14700000000000002</v>
          </cell>
          <cell r="AF176">
            <v>0.15</v>
          </cell>
          <cell r="AG176">
            <v>0.15</v>
          </cell>
          <cell r="AH176">
            <v>0.158</v>
          </cell>
          <cell r="AI176">
            <v>0.15</v>
          </cell>
        </row>
        <row r="177">
          <cell r="D177">
            <v>0.15</v>
          </cell>
          <cell r="E177">
            <v>7.2981085403212007E-2</v>
          </cell>
          <cell r="F177">
            <v>-0.19500000000000001</v>
          </cell>
          <cell r="G177">
            <v>2.4968124000000001E-2</v>
          </cell>
          <cell r="H177">
            <v>-0.19500000000000001</v>
          </cell>
          <cell r="I177">
            <v>0.158</v>
          </cell>
          <cell r="J177">
            <v>0.155</v>
          </cell>
          <cell r="K177">
            <v>-3.1000000000000003E-2</v>
          </cell>
          <cell r="L177">
            <v>1E-3</v>
          </cell>
          <cell r="M177">
            <v>0</v>
          </cell>
          <cell r="N177">
            <v>6.5000000000000006E-3</v>
          </cell>
          <cell r="O177">
            <v>2E-3</v>
          </cell>
          <cell r="P177">
            <v>-7.4999999999999997E-3</v>
          </cell>
          <cell r="Q177">
            <v>-0.03</v>
          </cell>
          <cell r="R177">
            <v>-8.2500000000000004E-3</v>
          </cell>
          <cell r="S177">
            <v>-4.8000000000000001E-2</v>
          </cell>
          <cell r="T177">
            <v>-0.155</v>
          </cell>
          <cell r="U177">
            <v>0.2475</v>
          </cell>
          <cell r="V177">
            <v>5.0000000000000001E-3</v>
          </cell>
          <cell r="W177">
            <v>-0.19</v>
          </cell>
          <cell r="X177">
            <v>-4.5000000000000005E-3</v>
          </cell>
          <cell r="Y177">
            <v>0</v>
          </cell>
          <cell r="Z177">
            <v>0</v>
          </cell>
          <cell r="AA177">
            <v>0.15</v>
          </cell>
          <cell r="AB177">
            <v>0.13800000000000001</v>
          </cell>
          <cell r="AC177">
            <v>0.158</v>
          </cell>
          <cell r="AD177">
            <v>0.14899999999999999</v>
          </cell>
          <cell r="AE177">
            <v>0.14700000000000002</v>
          </cell>
          <cell r="AF177">
            <v>0.15</v>
          </cell>
          <cell r="AG177">
            <v>0.15</v>
          </cell>
          <cell r="AH177">
            <v>0.158</v>
          </cell>
          <cell r="AI177">
            <v>0.15</v>
          </cell>
        </row>
        <row r="178">
          <cell r="D178">
            <v>0.15</v>
          </cell>
          <cell r="E178">
            <v>7.299627915212803E-2</v>
          </cell>
          <cell r="F178">
            <v>-0.19500000000000001</v>
          </cell>
          <cell r="G178">
            <v>2.4968124000000001E-2</v>
          </cell>
          <cell r="H178">
            <v>-0.19500000000000001</v>
          </cell>
          <cell r="I178">
            <v>0.14700000000000002</v>
          </cell>
          <cell r="J178">
            <v>0.155</v>
          </cell>
          <cell r="K178">
            <v>-3.1000000000000003E-2</v>
          </cell>
          <cell r="L178">
            <v>1E-3</v>
          </cell>
          <cell r="M178">
            <v>0</v>
          </cell>
          <cell r="N178">
            <v>6.5000000000000006E-3</v>
          </cell>
          <cell r="O178">
            <v>2E-3</v>
          </cell>
          <cell r="P178">
            <v>-7.4999999999999997E-3</v>
          </cell>
          <cell r="Q178">
            <v>-0.03</v>
          </cell>
          <cell r="R178">
            <v>-8.2500000000000004E-3</v>
          </cell>
          <cell r="S178">
            <v>-4.8000000000000001E-2</v>
          </cell>
          <cell r="T178">
            <v>-0.155</v>
          </cell>
          <cell r="U178">
            <v>0.2525</v>
          </cell>
          <cell r="V178">
            <v>5.0000000000000001E-3</v>
          </cell>
          <cell r="W178">
            <v>-0.19</v>
          </cell>
          <cell r="X178">
            <v>-4.5000000000000005E-3</v>
          </cell>
          <cell r="Y178">
            <v>0</v>
          </cell>
          <cell r="Z178">
            <v>0</v>
          </cell>
          <cell r="AA178">
            <v>0.15</v>
          </cell>
          <cell r="AB178">
            <v>0.13800000000000001</v>
          </cell>
          <cell r="AC178">
            <v>0.158</v>
          </cell>
          <cell r="AD178">
            <v>0.14899999999999999</v>
          </cell>
          <cell r="AE178">
            <v>0.14700000000000002</v>
          </cell>
          <cell r="AF178">
            <v>0.15</v>
          </cell>
          <cell r="AG178">
            <v>0.15</v>
          </cell>
          <cell r="AH178">
            <v>0.158</v>
          </cell>
          <cell r="AI178">
            <v>0.15</v>
          </cell>
        </row>
        <row r="179">
          <cell r="D179">
            <v>0.15</v>
          </cell>
          <cell r="E179">
            <v>7.3011979359420012E-2</v>
          </cell>
          <cell r="F179">
            <v>-0.19500000000000001</v>
          </cell>
          <cell r="G179">
            <v>2.4968124000000001E-2</v>
          </cell>
          <cell r="H179">
            <v>-0.19500000000000001</v>
          </cell>
          <cell r="I179">
            <v>0.14499999999999999</v>
          </cell>
          <cell r="J179">
            <v>0.155</v>
          </cell>
          <cell r="K179">
            <v>-3.1000000000000003E-2</v>
          </cell>
          <cell r="L179">
            <v>1E-3</v>
          </cell>
          <cell r="M179">
            <v>0</v>
          </cell>
          <cell r="N179">
            <v>6.5000000000000006E-3</v>
          </cell>
          <cell r="O179">
            <v>2E-3</v>
          </cell>
          <cell r="P179">
            <v>-7.4999999999999997E-3</v>
          </cell>
          <cell r="Q179">
            <v>-0.03</v>
          </cell>
          <cell r="R179">
            <v>-1.325E-2</v>
          </cell>
          <cell r="S179">
            <v>-4.8000000000000001E-2</v>
          </cell>
          <cell r="T179">
            <v>-0.155</v>
          </cell>
          <cell r="U179">
            <v>0.2525</v>
          </cell>
          <cell r="V179">
            <v>5.0000000000000001E-3</v>
          </cell>
          <cell r="W179">
            <v>-0.19</v>
          </cell>
          <cell r="X179">
            <v>-4.5000000000000005E-3</v>
          </cell>
          <cell r="Y179">
            <v>0</v>
          </cell>
          <cell r="Z179">
            <v>0</v>
          </cell>
          <cell r="AA179">
            <v>0.15</v>
          </cell>
          <cell r="AB179">
            <v>0.13800000000000001</v>
          </cell>
          <cell r="AC179">
            <v>0.158</v>
          </cell>
          <cell r="AD179">
            <v>0.14899999999999999</v>
          </cell>
          <cell r="AE179">
            <v>0.14700000000000002</v>
          </cell>
          <cell r="AF179">
            <v>0.15</v>
          </cell>
          <cell r="AG179">
            <v>0.15</v>
          </cell>
          <cell r="AH179">
            <v>0.158</v>
          </cell>
          <cell r="AI179">
            <v>0.15</v>
          </cell>
        </row>
        <row r="180">
          <cell r="D180">
            <v>0.15</v>
          </cell>
          <cell r="E180">
            <v>7.3027679566794013E-2</v>
          </cell>
          <cell r="F180">
            <v>-0.19500000000000001</v>
          </cell>
          <cell r="G180">
            <v>2.4968124000000001E-2</v>
          </cell>
          <cell r="H180">
            <v>-0.19500000000000001</v>
          </cell>
          <cell r="I180">
            <v>0.14200000000000002</v>
          </cell>
          <cell r="J180">
            <v>0.155</v>
          </cell>
          <cell r="K180">
            <v>-3.3500000000000002E-2</v>
          </cell>
          <cell r="L180">
            <v>-1.5E-3</v>
          </cell>
          <cell r="M180">
            <v>0</v>
          </cell>
          <cell r="N180">
            <v>6.5000000000000006E-3</v>
          </cell>
          <cell r="O180">
            <v>2E-3</v>
          </cell>
          <cell r="P180">
            <v>-1.2500000000000001E-2</v>
          </cell>
          <cell r="Q180">
            <v>-0.03</v>
          </cell>
          <cell r="R180">
            <v>-1.325E-2</v>
          </cell>
          <cell r="S180">
            <v>-5.5500000000000001E-2</v>
          </cell>
          <cell r="T180">
            <v>-0.155</v>
          </cell>
          <cell r="U180">
            <v>0.2475</v>
          </cell>
          <cell r="V180">
            <v>5.0000000000000001E-3</v>
          </cell>
          <cell r="W180">
            <v>-0.19</v>
          </cell>
          <cell r="X180">
            <v>-9.5000000000000015E-3</v>
          </cell>
          <cell r="Y180">
            <v>0</v>
          </cell>
          <cell r="Z180">
            <v>0</v>
          </cell>
          <cell r="AA180">
            <v>0.15</v>
          </cell>
          <cell r="AB180">
            <v>0.13800000000000001</v>
          </cell>
          <cell r="AC180">
            <v>0.158</v>
          </cell>
          <cell r="AD180">
            <v>0.14899999999999999</v>
          </cell>
          <cell r="AE180">
            <v>0.14700000000000002</v>
          </cell>
          <cell r="AF180">
            <v>0.15</v>
          </cell>
          <cell r="AG180">
            <v>0.15</v>
          </cell>
          <cell r="AH180">
            <v>0.158</v>
          </cell>
          <cell r="AI180">
            <v>0.15</v>
          </cell>
        </row>
        <row r="181">
          <cell r="D181">
            <v>0.15</v>
          </cell>
          <cell r="E181">
            <v>7.3042873315943002E-2</v>
          </cell>
          <cell r="F181">
            <v>-0.19500000000000001</v>
          </cell>
          <cell r="G181">
            <v>2.4968124000000001E-2</v>
          </cell>
          <cell r="H181">
            <v>-0.19500000000000001</v>
          </cell>
          <cell r="I181">
            <v>0.158</v>
          </cell>
          <cell r="J181">
            <v>0.1575</v>
          </cell>
          <cell r="K181">
            <v>-3.3500000000000002E-2</v>
          </cell>
          <cell r="L181">
            <v>-1.5E-3</v>
          </cell>
          <cell r="M181">
            <v>0</v>
          </cell>
          <cell r="N181">
            <v>6.5000000000000006E-3</v>
          </cell>
          <cell r="O181">
            <v>2E-3</v>
          </cell>
          <cell r="P181">
            <v>-1.2500000000000001E-2</v>
          </cell>
          <cell r="Q181">
            <v>-0.03</v>
          </cell>
          <cell r="R181">
            <v>-2.6499999999999999E-2</v>
          </cell>
          <cell r="S181">
            <v>-5.5500000000000001E-2</v>
          </cell>
          <cell r="T181">
            <v>-0.155</v>
          </cell>
          <cell r="U181">
            <v>0.25</v>
          </cell>
          <cell r="V181">
            <v>5.0000000000000001E-3</v>
          </cell>
          <cell r="W181">
            <v>-0.19</v>
          </cell>
          <cell r="X181">
            <v>-9.5000000000000015E-3</v>
          </cell>
          <cell r="Y181">
            <v>0</v>
          </cell>
          <cell r="Z181">
            <v>0</v>
          </cell>
          <cell r="AA181">
            <v>0.15</v>
          </cell>
          <cell r="AB181">
            <v>0.13800000000000001</v>
          </cell>
          <cell r="AC181">
            <v>0.158</v>
          </cell>
          <cell r="AD181">
            <v>0.14899999999999999</v>
          </cell>
          <cell r="AE181">
            <v>0.14700000000000002</v>
          </cell>
          <cell r="AF181">
            <v>0.15</v>
          </cell>
          <cell r="AG181">
            <v>0.15</v>
          </cell>
          <cell r="AH181">
            <v>0.158</v>
          </cell>
          <cell r="AI181">
            <v>0.15</v>
          </cell>
        </row>
        <row r="182">
          <cell r="D182">
            <v>0.15</v>
          </cell>
          <cell r="E182">
            <v>7.3058573523477013E-2</v>
          </cell>
          <cell r="F182">
            <v>-0.19</v>
          </cell>
          <cell r="G182">
            <v>-5.4988712999999995E-2</v>
          </cell>
          <cell r="H182">
            <v>-0.19</v>
          </cell>
          <cell r="I182">
            <v>0.23499999999999999</v>
          </cell>
          <cell r="J182">
            <v>0.24</v>
          </cell>
          <cell r="K182">
            <v>-4.2500000000000003E-2</v>
          </cell>
          <cell r="L182">
            <v>-4.0000000000000001E-3</v>
          </cell>
          <cell r="M182">
            <v>0</v>
          </cell>
          <cell r="N182">
            <v>8.5000000000000006E-3</v>
          </cell>
          <cell r="O182">
            <v>1.5E-3</v>
          </cell>
          <cell r="P182">
            <v>-8.0000000000000002E-3</v>
          </cell>
          <cell r="Q182">
            <v>-0.03</v>
          </cell>
          <cell r="R182">
            <v>-2.5500000000000002E-2</v>
          </cell>
          <cell r="S182">
            <v>-7.85E-2</v>
          </cell>
          <cell r="T182">
            <v>-0.155</v>
          </cell>
          <cell r="U182">
            <v>0.55249999999999999</v>
          </cell>
          <cell r="V182">
            <v>5.0000000000000001E-3</v>
          </cell>
          <cell r="W182">
            <v>-0.19</v>
          </cell>
          <cell r="X182">
            <v>-1.2E-2</v>
          </cell>
          <cell r="Y182">
            <v>0</v>
          </cell>
          <cell r="Z182">
            <v>0</v>
          </cell>
          <cell r="AA182">
            <v>0.15</v>
          </cell>
          <cell r="AB182">
            <v>0.13500000000000001</v>
          </cell>
          <cell r="AC182">
            <v>0.158</v>
          </cell>
          <cell r="AD182">
            <v>0.14700000000000002</v>
          </cell>
          <cell r="AE182">
            <v>0.15</v>
          </cell>
          <cell r="AF182">
            <v>0.15</v>
          </cell>
          <cell r="AG182">
            <v>0.15</v>
          </cell>
          <cell r="AH182">
            <v>0.158</v>
          </cell>
          <cell r="AI182">
            <v>0.15</v>
          </cell>
        </row>
        <row r="183">
          <cell r="D183">
            <v>0.15</v>
          </cell>
          <cell r="E183">
            <v>7.3073767272781004E-2</v>
          </cell>
          <cell r="F183">
            <v>-0.19750000000000001</v>
          </cell>
          <cell r="G183">
            <v>-6.9951938000000005E-2</v>
          </cell>
          <cell r="H183">
            <v>-0.19750000000000001</v>
          </cell>
          <cell r="I183">
            <v>0.27500000000000002</v>
          </cell>
          <cell r="J183">
            <v>0.29499999999999998</v>
          </cell>
          <cell r="K183">
            <v>-4.2500000000000003E-2</v>
          </cell>
          <cell r="L183">
            <v>-6.5000000000000006E-3</v>
          </cell>
          <cell r="M183">
            <v>0</v>
          </cell>
          <cell r="N183">
            <v>8.5000000000000006E-3</v>
          </cell>
          <cell r="O183">
            <v>1.5E-3</v>
          </cell>
          <cell r="P183">
            <v>-8.0000000000000002E-3</v>
          </cell>
          <cell r="Q183">
            <v>-0.03</v>
          </cell>
          <cell r="R183">
            <v>-2.5500000000000002E-2</v>
          </cell>
          <cell r="S183">
            <v>-0.11599999999999999</v>
          </cell>
          <cell r="T183">
            <v>-0.155</v>
          </cell>
          <cell r="U183">
            <v>0.8075</v>
          </cell>
          <cell r="V183">
            <v>5.0000000000000001E-3</v>
          </cell>
          <cell r="W183">
            <v>-0.19</v>
          </cell>
          <cell r="X183">
            <v>-1.2E-2</v>
          </cell>
          <cell r="Y183">
            <v>0</v>
          </cell>
          <cell r="Z183">
            <v>0</v>
          </cell>
          <cell r="AA183">
            <v>0.15</v>
          </cell>
          <cell r="AB183">
            <v>0.13500000000000001</v>
          </cell>
          <cell r="AC183">
            <v>0.158</v>
          </cell>
          <cell r="AD183">
            <v>0.14700000000000002</v>
          </cell>
          <cell r="AE183">
            <v>0.15</v>
          </cell>
          <cell r="AF183">
            <v>0.15</v>
          </cell>
          <cell r="AG183">
            <v>0.15</v>
          </cell>
          <cell r="AH183">
            <v>0.158</v>
          </cell>
          <cell r="AI183">
            <v>0.15</v>
          </cell>
        </row>
        <row r="184">
          <cell r="D184">
            <v>0.15</v>
          </cell>
          <cell r="E184">
            <v>7.3089467480475026E-2</v>
          </cell>
          <cell r="F184">
            <v>-0.2</v>
          </cell>
          <cell r="G184">
            <v>-6.4955184000000013E-2</v>
          </cell>
          <cell r="H184">
            <v>-0.2</v>
          </cell>
          <cell r="I184">
            <v>0.28499999999999998</v>
          </cell>
          <cell r="J184">
            <v>0.34250000000000003</v>
          </cell>
          <cell r="K184">
            <v>-4.7500000000000001E-2</v>
          </cell>
          <cell r="L184">
            <v>-4.0000000000000001E-3</v>
          </cell>
          <cell r="M184">
            <v>0</v>
          </cell>
          <cell r="N184">
            <v>8.5000000000000006E-3</v>
          </cell>
          <cell r="O184">
            <v>1.5E-3</v>
          </cell>
          <cell r="P184">
            <v>-1.3000000000000001E-2</v>
          </cell>
          <cell r="Q184">
            <v>-0.03</v>
          </cell>
          <cell r="R184">
            <v>-2.5500000000000002E-2</v>
          </cell>
          <cell r="S184">
            <v>-0.11599999999999999</v>
          </cell>
          <cell r="T184">
            <v>-0.155</v>
          </cell>
          <cell r="U184">
            <v>1.1675</v>
          </cell>
          <cell r="V184">
            <v>5.0000000000000001E-3</v>
          </cell>
          <cell r="W184">
            <v>-0.19</v>
          </cell>
          <cell r="X184">
            <v>-1.2E-2</v>
          </cell>
          <cell r="Y184">
            <v>0</v>
          </cell>
          <cell r="Z184">
            <v>0</v>
          </cell>
          <cell r="AA184">
            <v>0.15</v>
          </cell>
          <cell r="AB184">
            <v>0.13500000000000001</v>
          </cell>
          <cell r="AC184">
            <v>0.158</v>
          </cell>
          <cell r="AD184">
            <v>0.14700000000000002</v>
          </cell>
          <cell r="AE184">
            <v>0.15</v>
          </cell>
          <cell r="AF184">
            <v>0.15</v>
          </cell>
          <cell r="AG184">
            <v>0.15</v>
          </cell>
          <cell r="AH184">
            <v>0.158</v>
          </cell>
          <cell r="AI184">
            <v>0.15</v>
          </cell>
        </row>
        <row r="185">
          <cell r="D185">
            <v>0.15</v>
          </cell>
          <cell r="E185">
            <v>7.3105167688250025E-2</v>
          </cell>
          <cell r="F185">
            <v>-0.20250000000000001</v>
          </cell>
          <cell r="G185">
            <v>-3.9957423000000006E-2</v>
          </cell>
          <cell r="H185">
            <v>-0.20250000000000001</v>
          </cell>
          <cell r="I185">
            <v>0.26</v>
          </cell>
          <cell r="J185">
            <v>0.33750000000000002</v>
          </cell>
          <cell r="K185">
            <v>-5.2499999999999998E-2</v>
          </cell>
          <cell r="L185">
            <v>-4.0000000000000001E-3</v>
          </cell>
          <cell r="M185">
            <v>0</v>
          </cell>
          <cell r="N185">
            <v>8.5000000000000006E-3</v>
          </cell>
          <cell r="O185">
            <v>1.5E-3</v>
          </cell>
          <cell r="P185">
            <v>-1.3000000000000001E-2</v>
          </cell>
          <cell r="Q185">
            <v>-0.03</v>
          </cell>
          <cell r="R185">
            <v>-2.5500000000000002E-2</v>
          </cell>
          <cell r="S185">
            <v>-9.8500000000000004E-2</v>
          </cell>
          <cell r="T185">
            <v>-0.155</v>
          </cell>
          <cell r="U185">
            <v>1.0900000000000001</v>
          </cell>
          <cell r="V185">
            <v>5.0000000000000001E-3</v>
          </cell>
          <cell r="W185">
            <v>-0.19</v>
          </cell>
          <cell r="X185">
            <v>-1.2E-2</v>
          </cell>
          <cell r="Y185">
            <v>0</v>
          </cell>
          <cell r="Z185">
            <v>0</v>
          </cell>
          <cell r="AA185">
            <v>0.15</v>
          </cell>
          <cell r="AB185">
            <v>0.13500000000000001</v>
          </cell>
          <cell r="AC185">
            <v>0.158</v>
          </cell>
          <cell r="AD185">
            <v>0.14700000000000002</v>
          </cell>
          <cell r="AE185">
            <v>0.15</v>
          </cell>
          <cell r="AF185">
            <v>0.15</v>
          </cell>
          <cell r="AG185">
            <v>0.15</v>
          </cell>
          <cell r="AH185">
            <v>0.158</v>
          </cell>
          <cell r="AI185">
            <v>0.15</v>
          </cell>
        </row>
        <row r="186">
          <cell r="D186">
            <v>0.15</v>
          </cell>
          <cell r="E186">
            <v>7.3119348521149999E-2</v>
          </cell>
          <cell r="F186">
            <v>-0.20499999999999999</v>
          </cell>
          <cell r="G186">
            <v>-2.9957423000000007E-2</v>
          </cell>
          <cell r="H186">
            <v>-0.20499999999999999</v>
          </cell>
          <cell r="I186">
            <v>0.25700000000000001</v>
          </cell>
          <cell r="J186">
            <v>0.26</v>
          </cell>
          <cell r="K186">
            <v>-5.2499999999999998E-2</v>
          </cell>
          <cell r="L186">
            <v>-4.0000000000000001E-3</v>
          </cell>
          <cell r="M186">
            <v>0</v>
          </cell>
          <cell r="N186">
            <v>8.5000000000000006E-3</v>
          </cell>
          <cell r="O186">
            <v>1.5E-3</v>
          </cell>
          <cell r="P186">
            <v>-1.3000000000000001E-2</v>
          </cell>
          <cell r="Q186">
            <v>-0.03</v>
          </cell>
          <cell r="R186">
            <v>-1.225E-2</v>
          </cell>
          <cell r="S186">
            <v>-8.1000000000000003E-2</v>
          </cell>
          <cell r="T186">
            <v>-0.155</v>
          </cell>
          <cell r="U186">
            <v>0.67</v>
          </cell>
          <cell r="V186">
            <v>5.0000000000000001E-3</v>
          </cell>
          <cell r="W186">
            <v>-0.19</v>
          </cell>
          <cell r="X186">
            <v>-1.2E-2</v>
          </cell>
          <cell r="Y186">
            <v>0</v>
          </cell>
          <cell r="Z186">
            <v>0</v>
          </cell>
          <cell r="AA186">
            <v>0.15</v>
          </cell>
          <cell r="AB186">
            <v>0.13500000000000001</v>
          </cell>
          <cell r="AC186">
            <v>0.158</v>
          </cell>
          <cell r="AD186">
            <v>0.14700000000000002</v>
          </cell>
          <cell r="AE186">
            <v>0.15</v>
          </cell>
          <cell r="AF186">
            <v>0.15</v>
          </cell>
          <cell r="AG186">
            <v>0.15</v>
          </cell>
          <cell r="AH186">
            <v>0.158</v>
          </cell>
          <cell r="AI186">
            <v>0.15</v>
          </cell>
        </row>
        <row r="187">
          <cell r="D187">
            <v>0.15</v>
          </cell>
          <cell r="E187">
            <v>7.3135048729079999E-2</v>
          </cell>
          <cell r="F187">
            <v>-0.19500000000000001</v>
          </cell>
          <cell r="G187">
            <v>2.9976638999999999E-2</v>
          </cell>
          <cell r="H187">
            <v>-0.19500000000000001</v>
          </cell>
          <cell r="I187">
            <v>0.155</v>
          </cell>
          <cell r="J187">
            <v>0.17</v>
          </cell>
          <cell r="K187">
            <v>-2.8999999999999998E-2</v>
          </cell>
          <cell r="L187">
            <v>3.0000000000000001E-3</v>
          </cell>
          <cell r="M187">
            <v>0</v>
          </cell>
          <cell r="N187">
            <v>6.5000000000000006E-3</v>
          </cell>
          <cell r="O187">
            <v>4.0000000000000001E-3</v>
          </cell>
          <cell r="P187">
            <v>-8.0000000000000002E-3</v>
          </cell>
          <cell r="Q187">
            <v>-0.03</v>
          </cell>
          <cell r="R187">
            <v>-1.225E-2</v>
          </cell>
          <cell r="S187">
            <v>-5.3500000000000006E-2</v>
          </cell>
          <cell r="T187">
            <v>-0.1575</v>
          </cell>
          <cell r="U187">
            <v>0.28749999999999998</v>
          </cell>
          <cell r="V187">
            <v>5.0000000000000001E-3</v>
          </cell>
          <cell r="W187">
            <v>-0.19</v>
          </cell>
          <cell r="X187">
            <v>-1.2E-2</v>
          </cell>
          <cell r="Y187">
            <v>0</v>
          </cell>
          <cell r="Z187">
            <v>0</v>
          </cell>
          <cell r="AA187">
            <v>0.15</v>
          </cell>
          <cell r="AB187">
            <v>0.13800000000000001</v>
          </cell>
          <cell r="AC187">
            <v>0.158</v>
          </cell>
          <cell r="AD187">
            <v>0.14899999999999999</v>
          </cell>
          <cell r="AE187">
            <v>0.14700000000000002</v>
          </cell>
          <cell r="AF187">
            <v>0.15</v>
          </cell>
          <cell r="AG187">
            <v>0.15</v>
          </cell>
          <cell r="AH187">
            <v>0.158</v>
          </cell>
          <cell r="AI187">
            <v>0.15</v>
          </cell>
        </row>
        <row r="188">
          <cell r="D188">
            <v>0.15</v>
          </cell>
          <cell r="E188">
            <v>7.3150242478768016E-2</v>
          </cell>
          <cell r="F188">
            <v>-0.19500000000000001</v>
          </cell>
          <cell r="G188">
            <v>2.9968124000000002E-2</v>
          </cell>
          <cell r="H188">
            <v>-0.19500000000000001</v>
          </cell>
          <cell r="I188">
            <v>0.158</v>
          </cell>
          <cell r="J188">
            <v>0.155</v>
          </cell>
          <cell r="K188">
            <v>-2.8999999999999998E-2</v>
          </cell>
          <cell r="L188">
            <v>3.0000000000000001E-3</v>
          </cell>
          <cell r="M188">
            <v>0</v>
          </cell>
          <cell r="N188">
            <v>6.5000000000000006E-3</v>
          </cell>
          <cell r="O188">
            <v>4.0000000000000001E-3</v>
          </cell>
          <cell r="P188">
            <v>-8.0000000000000002E-3</v>
          </cell>
          <cell r="Q188">
            <v>-0.03</v>
          </cell>
          <cell r="R188">
            <v>-7.2499999999999995E-3</v>
          </cell>
          <cell r="S188">
            <v>-5.3500000000000006E-2</v>
          </cell>
          <cell r="T188">
            <v>-0.155</v>
          </cell>
          <cell r="U188">
            <v>0.2475</v>
          </cell>
          <cell r="V188">
            <v>5.0000000000000001E-3</v>
          </cell>
          <cell r="W188">
            <v>-0.19</v>
          </cell>
          <cell r="X188">
            <v>-8.5000000000000006E-3</v>
          </cell>
          <cell r="Y188">
            <v>0</v>
          </cell>
          <cell r="Z188">
            <v>0</v>
          </cell>
          <cell r="AA188">
            <v>0.15</v>
          </cell>
          <cell r="AB188">
            <v>0.13800000000000001</v>
          </cell>
          <cell r="AC188">
            <v>0.158</v>
          </cell>
          <cell r="AD188">
            <v>0.14899999999999999</v>
          </cell>
          <cell r="AE188">
            <v>0.14700000000000002</v>
          </cell>
          <cell r="AF188">
            <v>0.15</v>
          </cell>
          <cell r="AG188">
            <v>0.15</v>
          </cell>
          <cell r="AH188">
            <v>0.158</v>
          </cell>
          <cell r="AI188">
            <v>0.15</v>
          </cell>
        </row>
        <row r="189">
          <cell r="D189">
            <v>0.15</v>
          </cell>
          <cell r="E189">
            <v>7.3165942686859026E-2</v>
          </cell>
          <cell r="F189">
            <v>-0.19500000000000001</v>
          </cell>
          <cell r="G189">
            <v>2.9968124000000002E-2</v>
          </cell>
          <cell r="H189">
            <v>-0.19500000000000001</v>
          </cell>
          <cell r="I189">
            <v>0.153</v>
          </cell>
          <cell r="J189">
            <v>0.155</v>
          </cell>
          <cell r="K189">
            <v>-2.8999999999999998E-2</v>
          </cell>
          <cell r="L189">
            <v>3.0000000000000001E-3</v>
          </cell>
          <cell r="M189">
            <v>0</v>
          </cell>
          <cell r="N189">
            <v>6.5000000000000006E-3</v>
          </cell>
          <cell r="O189">
            <v>4.0000000000000001E-3</v>
          </cell>
          <cell r="P189">
            <v>-5.5000000000000005E-3</v>
          </cell>
          <cell r="Q189">
            <v>-0.03</v>
          </cell>
          <cell r="R189">
            <v>-7.2499999999999995E-3</v>
          </cell>
          <cell r="S189">
            <v>-4.6000000000000006E-2</v>
          </cell>
          <cell r="T189">
            <v>-0.155</v>
          </cell>
          <cell r="U189">
            <v>0.2475</v>
          </cell>
          <cell r="V189">
            <v>5.0000000000000001E-3</v>
          </cell>
          <cell r="W189">
            <v>-0.19</v>
          </cell>
          <cell r="X189">
            <v>-3.5000000000000005E-3</v>
          </cell>
          <cell r="Y189">
            <v>0</v>
          </cell>
          <cell r="Z189">
            <v>0</v>
          </cell>
          <cell r="AA189">
            <v>0.15</v>
          </cell>
          <cell r="AB189">
            <v>0.13800000000000001</v>
          </cell>
          <cell r="AC189">
            <v>0.158</v>
          </cell>
          <cell r="AD189">
            <v>0.14899999999999999</v>
          </cell>
          <cell r="AE189">
            <v>0.14700000000000002</v>
          </cell>
          <cell r="AF189">
            <v>0.15</v>
          </cell>
          <cell r="AG189">
            <v>0.15</v>
          </cell>
          <cell r="AH189">
            <v>0.158</v>
          </cell>
          <cell r="AI189">
            <v>0.15</v>
          </cell>
        </row>
        <row r="190">
          <cell r="D190">
            <v>0.15</v>
          </cell>
          <cell r="E190">
            <v>7.3181136436701003E-2</v>
          </cell>
          <cell r="F190">
            <v>-0.19500000000000001</v>
          </cell>
          <cell r="G190">
            <v>2.9968124000000002E-2</v>
          </cell>
          <cell r="H190">
            <v>-0.19500000000000001</v>
          </cell>
          <cell r="I190">
            <v>0.14200000000000002</v>
          </cell>
          <cell r="J190">
            <v>0.155</v>
          </cell>
          <cell r="K190">
            <v>-2.8999999999999998E-2</v>
          </cell>
          <cell r="L190">
            <v>3.0000000000000001E-3</v>
          </cell>
          <cell r="M190">
            <v>0</v>
          </cell>
          <cell r="N190">
            <v>6.5000000000000006E-3</v>
          </cell>
          <cell r="O190">
            <v>4.0000000000000001E-3</v>
          </cell>
          <cell r="P190">
            <v>-5.5000000000000005E-3</v>
          </cell>
          <cell r="Q190">
            <v>-0.03</v>
          </cell>
          <cell r="R190">
            <v>-7.2499999999999995E-3</v>
          </cell>
          <cell r="S190">
            <v>-4.6000000000000006E-2</v>
          </cell>
          <cell r="T190">
            <v>-0.155</v>
          </cell>
          <cell r="U190">
            <v>0.2525</v>
          </cell>
          <cell r="V190">
            <v>5.0000000000000001E-3</v>
          </cell>
          <cell r="W190">
            <v>-0.19</v>
          </cell>
          <cell r="X190">
            <v>-3.5000000000000005E-3</v>
          </cell>
          <cell r="Y190">
            <v>0</v>
          </cell>
          <cell r="Z190">
            <v>0</v>
          </cell>
          <cell r="AA190">
            <v>0.15</v>
          </cell>
          <cell r="AB190">
            <v>0.13800000000000001</v>
          </cell>
          <cell r="AC190">
            <v>0.158</v>
          </cell>
          <cell r="AD190">
            <v>0.14899999999999999</v>
          </cell>
          <cell r="AE190">
            <v>0.14700000000000002</v>
          </cell>
          <cell r="AF190">
            <v>0.15</v>
          </cell>
          <cell r="AG190">
            <v>0.15</v>
          </cell>
          <cell r="AH190">
            <v>0.158</v>
          </cell>
          <cell r="AI190">
            <v>0.15</v>
          </cell>
        </row>
        <row r="191">
          <cell r="D191">
            <v>0.15</v>
          </cell>
          <cell r="E191">
            <v>7.3196836644951996E-2</v>
          </cell>
          <cell r="F191">
            <v>-0.19500000000000001</v>
          </cell>
          <cell r="G191">
            <v>2.9968124000000002E-2</v>
          </cell>
          <cell r="H191">
            <v>-0.19500000000000001</v>
          </cell>
          <cell r="I191">
            <v>0.14000000000000001</v>
          </cell>
          <cell r="J191">
            <v>0.155</v>
          </cell>
          <cell r="K191">
            <v>-2.8999999999999998E-2</v>
          </cell>
          <cell r="L191">
            <v>3.0000000000000001E-3</v>
          </cell>
          <cell r="M191">
            <v>0</v>
          </cell>
          <cell r="N191">
            <v>6.5000000000000006E-3</v>
          </cell>
          <cell r="O191">
            <v>4.0000000000000001E-3</v>
          </cell>
          <cell r="P191">
            <v>-5.5000000000000005E-3</v>
          </cell>
          <cell r="Q191">
            <v>-0.03</v>
          </cell>
          <cell r="R191">
            <v>-1.225E-2</v>
          </cell>
          <cell r="S191">
            <v>-4.6000000000000006E-2</v>
          </cell>
          <cell r="T191">
            <v>-0.155</v>
          </cell>
          <cell r="U191">
            <v>0.2525</v>
          </cell>
          <cell r="V191">
            <v>5.0000000000000001E-3</v>
          </cell>
          <cell r="W191">
            <v>-0.19</v>
          </cell>
          <cell r="X191">
            <v>-3.5000000000000005E-3</v>
          </cell>
          <cell r="Y191">
            <v>0</v>
          </cell>
          <cell r="Z191">
            <v>0</v>
          </cell>
          <cell r="AA191">
            <v>0.15</v>
          </cell>
          <cell r="AB191">
            <v>0.13800000000000001</v>
          </cell>
          <cell r="AC191">
            <v>0.158</v>
          </cell>
          <cell r="AD191">
            <v>0.14899999999999999</v>
          </cell>
          <cell r="AE191">
            <v>0.14700000000000002</v>
          </cell>
          <cell r="AF191">
            <v>0.15</v>
          </cell>
          <cell r="AG191">
            <v>0.15</v>
          </cell>
          <cell r="AH191">
            <v>0.158</v>
          </cell>
          <cell r="AI191">
            <v>0.15</v>
          </cell>
        </row>
        <row r="192">
          <cell r="D192">
            <v>0.15</v>
          </cell>
          <cell r="E192">
            <v>7.3212536853284021E-2</v>
          </cell>
          <cell r="F192">
            <v>-0.19500000000000001</v>
          </cell>
          <cell r="G192">
            <v>2.9968124000000002E-2</v>
          </cell>
          <cell r="H192">
            <v>-0.19500000000000001</v>
          </cell>
          <cell r="I192">
            <v>0.13700000000000001</v>
          </cell>
          <cell r="J192">
            <v>0.155</v>
          </cell>
          <cell r="K192">
            <v>-3.15E-2</v>
          </cell>
          <cell r="L192">
            <v>5.0000000000000001E-4</v>
          </cell>
          <cell r="M192">
            <v>0</v>
          </cell>
          <cell r="N192">
            <v>6.5000000000000006E-3</v>
          </cell>
          <cell r="O192">
            <v>4.0000000000000001E-3</v>
          </cell>
          <cell r="P192">
            <v>-1.0500000000000001E-2</v>
          </cell>
          <cell r="Q192">
            <v>-0.03</v>
          </cell>
          <cell r="R192">
            <v>-1.225E-2</v>
          </cell>
          <cell r="S192">
            <v>-5.3500000000000006E-2</v>
          </cell>
          <cell r="T192">
            <v>-0.155</v>
          </cell>
          <cell r="U192">
            <v>0.2475</v>
          </cell>
          <cell r="V192">
            <v>5.0000000000000001E-3</v>
          </cell>
          <cell r="W192">
            <v>-0.19</v>
          </cell>
          <cell r="X192">
            <v>-8.5000000000000006E-3</v>
          </cell>
          <cell r="Y192">
            <v>0</v>
          </cell>
          <cell r="Z192">
            <v>0</v>
          </cell>
          <cell r="AA192">
            <v>0.15</v>
          </cell>
          <cell r="AB192">
            <v>0.13800000000000001</v>
          </cell>
          <cell r="AC192">
            <v>0.158</v>
          </cell>
          <cell r="AD192">
            <v>0.14899999999999999</v>
          </cell>
          <cell r="AE192">
            <v>0.14700000000000002</v>
          </cell>
          <cell r="AF192">
            <v>0.15</v>
          </cell>
          <cell r="AG192">
            <v>0.15</v>
          </cell>
          <cell r="AH192">
            <v>0.158</v>
          </cell>
          <cell r="AI192">
            <v>0.15</v>
          </cell>
        </row>
        <row r="193">
          <cell r="D193">
            <v>0.15</v>
          </cell>
          <cell r="E193">
            <v>7.3227730603361019E-2</v>
          </cell>
          <cell r="F193">
            <v>-0.19500000000000001</v>
          </cell>
          <cell r="G193">
            <v>2.9968124000000002E-2</v>
          </cell>
          <cell r="H193">
            <v>-0.19500000000000001</v>
          </cell>
          <cell r="I193">
            <v>0.153</v>
          </cell>
          <cell r="J193">
            <v>0.1575</v>
          </cell>
          <cell r="K193">
            <v>-3.15E-2</v>
          </cell>
          <cell r="L193">
            <v>5.0000000000000001E-4</v>
          </cell>
          <cell r="M193">
            <v>0</v>
          </cell>
          <cell r="N193">
            <v>6.5000000000000006E-3</v>
          </cell>
          <cell r="O193">
            <v>4.0000000000000001E-3</v>
          </cell>
          <cell r="P193">
            <v>-1.0500000000000001E-2</v>
          </cell>
          <cell r="Q193">
            <v>-0.03</v>
          </cell>
          <cell r="R193">
            <v>-2.5500000000000002E-2</v>
          </cell>
          <cell r="S193">
            <v>-5.3500000000000006E-2</v>
          </cell>
          <cell r="T193">
            <v>-0.155</v>
          </cell>
          <cell r="U193">
            <v>0.25</v>
          </cell>
          <cell r="V193">
            <v>5.0000000000000001E-3</v>
          </cell>
          <cell r="W193">
            <v>-0.19</v>
          </cell>
          <cell r="X193">
            <v>-8.5000000000000006E-3</v>
          </cell>
          <cell r="Y193">
            <v>0</v>
          </cell>
          <cell r="Z193">
            <v>0</v>
          </cell>
          <cell r="AA193">
            <v>0.15</v>
          </cell>
          <cell r="AB193">
            <v>0.13800000000000001</v>
          </cell>
          <cell r="AC193">
            <v>0.158</v>
          </cell>
          <cell r="AD193">
            <v>0.14899999999999999</v>
          </cell>
          <cell r="AE193">
            <v>0.14700000000000002</v>
          </cell>
          <cell r="AF193">
            <v>0.15</v>
          </cell>
          <cell r="AG193">
            <v>0.15</v>
          </cell>
          <cell r="AH193">
            <v>0.158</v>
          </cell>
          <cell r="AI193">
            <v>0.15</v>
          </cell>
        </row>
        <row r="194">
          <cell r="D194">
            <v>0.15</v>
          </cell>
          <cell r="E194">
            <v>7.3243430811853028E-2</v>
          </cell>
          <cell r="F194">
            <v>-0.19</v>
          </cell>
          <cell r="G194">
            <v>-4.9988712999999997E-2</v>
          </cell>
          <cell r="H194">
            <v>-0.19</v>
          </cell>
          <cell r="I194">
            <v>0.23</v>
          </cell>
          <cell r="J194">
            <v>0.24</v>
          </cell>
          <cell r="K194">
            <v>-4.0500000000000001E-2</v>
          </cell>
          <cell r="L194">
            <v>-2E-3</v>
          </cell>
          <cell r="M194">
            <v>0</v>
          </cell>
          <cell r="N194">
            <v>8.5000000000000006E-3</v>
          </cell>
          <cell r="O194">
            <v>3.5000000000000005E-3</v>
          </cell>
          <cell r="P194">
            <v>-6.0000000000000001E-3</v>
          </cell>
          <cell r="Q194">
            <v>-0.03</v>
          </cell>
          <cell r="R194">
            <v>-2.4500000000000001E-2</v>
          </cell>
          <cell r="S194">
            <v>-7.6499999999999999E-2</v>
          </cell>
          <cell r="T194">
            <v>-0.155</v>
          </cell>
          <cell r="U194">
            <v>0.55249999999999999</v>
          </cell>
          <cell r="V194">
            <v>5.0000000000000001E-3</v>
          </cell>
          <cell r="W194">
            <v>-0.19</v>
          </cell>
          <cell r="X194">
            <v>-1.1000000000000001E-2</v>
          </cell>
          <cell r="Y194">
            <v>0</v>
          </cell>
          <cell r="Z194">
            <v>0</v>
          </cell>
          <cell r="AA194">
            <v>0.15</v>
          </cell>
          <cell r="AB194">
            <v>0.13500000000000001</v>
          </cell>
          <cell r="AC194">
            <v>0.158</v>
          </cell>
          <cell r="AD194">
            <v>0.14700000000000002</v>
          </cell>
          <cell r="AE194">
            <v>0.15</v>
          </cell>
          <cell r="AF194">
            <v>0.15</v>
          </cell>
          <cell r="AG194">
            <v>0.15</v>
          </cell>
          <cell r="AH194">
            <v>0.158</v>
          </cell>
          <cell r="AI194">
            <v>0.15</v>
          </cell>
        </row>
        <row r="195">
          <cell r="D195">
            <v>0.15</v>
          </cell>
          <cell r="E195">
            <v>7.3258624562083985E-2</v>
          </cell>
          <cell r="F195">
            <v>-0.19750000000000001</v>
          </cell>
          <cell r="G195">
            <v>-6.4951938000000015E-2</v>
          </cell>
          <cell r="H195">
            <v>-0.19750000000000001</v>
          </cell>
          <cell r="I195">
            <v>0.27</v>
          </cell>
          <cell r="J195">
            <v>0.29499999999999998</v>
          </cell>
          <cell r="K195">
            <v>-4.0500000000000001E-2</v>
          </cell>
          <cell r="L195">
            <v>-4.5000000000000005E-3</v>
          </cell>
          <cell r="M195">
            <v>0</v>
          </cell>
          <cell r="N195">
            <v>8.5000000000000006E-3</v>
          </cell>
          <cell r="O195">
            <v>3.5000000000000005E-3</v>
          </cell>
          <cell r="P195">
            <v>-6.0000000000000001E-3</v>
          </cell>
          <cell r="Q195">
            <v>-0.03</v>
          </cell>
          <cell r="R195">
            <v>-2.4500000000000001E-2</v>
          </cell>
          <cell r="S195">
            <v>-0.114</v>
          </cell>
          <cell r="T195">
            <v>-0.155</v>
          </cell>
          <cell r="U195">
            <v>0.8075</v>
          </cell>
          <cell r="V195">
            <v>5.0000000000000001E-3</v>
          </cell>
          <cell r="W195">
            <v>-0.19</v>
          </cell>
          <cell r="X195">
            <v>-1.1000000000000001E-2</v>
          </cell>
          <cell r="Y195">
            <v>0</v>
          </cell>
          <cell r="Z195">
            <v>0</v>
          </cell>
          <cell r="AA195">
            <v>0.15</v>
          </cell>
          <cell r="AB195">
            <v>0.13500000000000001</v>
          </cell>
          <cell r="AC195">
            <v>0.158</v>
          </cell>
          <cell r="AD195">
            <v>0.14700000000000002</v>
          </cell>
          <cell r="AE195">
            <v>0.15</v>
          </cell>
          <cell r="AF195">
            <v>0.15</v>
          </cell>
          <cell r="AG195">
            <v>0.15</v>
          </cell>
          <cell r="AH195">
            <v>0.158</v>
          </cell>
          <cell r="AI195">
            <v>0.15</v>
          </cell>
        </row>
        <row r="196">
          <cell r="D196">
            <v>0.15</v>
          </cell>
          <cell r="E196">
            <v>7.3274324770736018E-2</v>
          </cell>
          <cell r="F196">
            <v>-0.2</v>
          </cell>
          <cell r="G196">
            <v>-5.9955184000000009E-2</v>
          </cell>
          <cell r="H196">
            <v>-0.2</v>
          </cell>
          <cell r="I196">
            <v>0.28000000000000003</v>
          </cell>
          <cell r="J196">
            <v>0.34250000000000003</v>
          </cell>
          <cell r="K196">
            <v>-4.5499999999999999E-2</v>
          </cell>
          <cell r="L196">
            <v>-2E-3</v>
          </cell>
          <cell r="M196">
            <v>0</v>
          </cell>
          <cell r="N196">
            <v>8.5000000000000006E-3</v>
          </cell>
          <cell r="O196">
            <v>3.5000000000000005E-3</v>
          </cell>
          <cell r="P196">
            <v>-1.1000000000000001E-2</v>
          </cell>
          <cell r="Q196">
            <v>-0.03</v>
          </cell>
          <cell r="R196">
            <v>-2.4500000000000001E-2</v>
          </cell>
          <cell r="S196">
            <v>-0.114</v>
          </cell>
          <cell r="T196">
            <v>-0.155</v>
          </cell>
          <cell r="U196">
            <v>1.1675</v>
          </cell>
          <cell r="V196">
            <v>5.0000000000000001E-3</v>
          </cell>
          <cell r="W196">
            <v>-0.19</v>
          </cell>
          <cell r="X196">
            <v>-1.1000000000000001E-2</v>
          </cell>
          <cell r="Y196">
            <v>0</v>
          </cell>
          <cell r="Z196">
            <v>0</v>
          </cell>
          <cell r="AA196">
            <v>0.15</v>
          </cell>
          <cell r="AB196">
            <v>0.13500000000000001</v>
          </cell>
          <cell r="AC196">
            <v>0.158</v>
          </cell>
          <cell r="AD196">
            <v>0.14700000000000002</v>
          </cell>
          <cell r="AE196">
            <v>0.15</v>
          </cell>
          <cell r="AF196">
            <v>0.15</v>
          </cell>
          <cell r="AG196">
            <v>0.15</v>
          </cell>
          <cell r="AH196">
            <v>0.158</v>
          </cell>
          <cell r="AI196">
            <v>0.15</v>
          </cell>
        </row>
        <row r="197">
          <cell r="D197">
            <v>0.15</v>
          </cell>
          <cell r="E197">
            <v>7.3290024979470014E-2</v>
          </cell>
          <cell r="F197">
            <v>-0.20250000000000001</v>
          </cell>
          <cell r="G197">
            <v>-3.4957423000000008E-2</v>
          </cell>
          <cell r="H197">
            <v>-0.20250000000000001</v>
          </cell>
          <cell r="I197">
            <v>0.255</v>
          </cell>
          <cell r="J197">
            <v>0.33750000000000002</v>
          </cell>
          <cell r="K197">
            <v>-5.0499999999999996E-2</v>
          </cell>
          <cell r="L197">
            <v>-2E-3</v>
          </cell>
          <cell r="M197">
            <v>0</v>
          </cell>
          <cell r="N197">
            <v>8.5000000000000006E-3</v>
          </cell>
          <cell r="O197">
            <v>3.5000000000000005E-3</v>
          </cell>
          <cell r="P197">
            <v>-1.1000000000000001E-2</v>
          </cell>
          <cell r="Q197">
            <v>-0.03</v>
          </cell>
          <cell r="R197">
            <v>-2.4500000000000001E-2</v>
          </cell>
          <cell r="S197">
            <v>-9.6500000000000002E-2</v>
          </cell>
          <cell r="T197">
            <v>-0.155</v>
          </cell>
          <cell r="U197">
            <v>1.0900000000000001</v>
          </cell>
          <cell r="V197">
            <v>5.0000000000000001E-3</v>
          </cell>
          <cell r="W197">
            <v>-0.19</v>
          </cell>
          <cell r="X197">
            <v>-1.1000000000000001E-2</v>
          </cell>
          <cell r="Y197">
            <v>0</v>
          </cell>
          <cell r="Z197">
            <v>0</v>
          </cell>
          <cell r="AA197">
            <v>0.15</v>
          </cell>
          <cell r="AB197">
            <v>0.13500000000000001</v>
          </cell>
          <cell r="AC197">
            <v>0.158</v>
          </cell>
          <cell r="AD197">
            <v>0.14700000000000002</v>
          </cell>
          <cell r="AE197">
            <v>0.15</v>
          </cell>
          <cell r="AF197">
            <v>0.15</v>
          </cell>
          <cell r="AG197">
            <v>0.15</v>
          </cell>
          <cell r="AH197">
            <v>0.158</v>
          </cell>
          <cell r="AI197">
            <v>0.15</v>
          </cell>
        </row>
        <row r="198">
          <cell r="D198">
            <v>0.15</v>
          </cell>
          <cell r="E198">
            <v>7.3304205813235018E-2</v>
          </cell>
          <cell r="F198">
            <v>-0.20499999999999999</v>
          </cell>
          <cell r="G198">
            <v>-2.4957423000000003E-2</v>
          </cell>
          <cell r="H198">
            <v>-0.20499999999999999</v>
          </cell>
          <cell r="I198">
            <v>0.252</v>
          </cell>
          <cell r="J198">
            <v>0.26</v>
          </cell>
          <cell r="K198">
            <v>-5.0499999999999996E-2</v>
          </cell>
          <cell r="L198">
            <v>-2E-3</v>
          </cell>
          <cell r="M198">
            <v>0</v>
          </cell>
          <cell r="N198">
            <v>8.5000000000000006E-3</v>
          </cell>
          <cell r="O198">
            <v>3.5000000000000005E-3</v>
          </cell>
          <cell r="P198">
            <v>-1.1000000000000001E-2</v>
          </cell>
          <cell r="Q198">
            <v>-0.03</v>
          </cell>
          <cell r="R198">
            <v>-1.125E-2</v>
          </cell>
          <cell r="S198">
            <v>-7.9000000000000001E-2</v>
          </cell>
          <cell r="T198">
            <v>-0.155</v>
          </cell>
          <cell r="U198">
            <v>0.67</v>
          </cell>
          <cell r="V198">
            <v>5.0000000000000001E-3</v>
          </cell>
          <cell r="W198">
            <v>-0.19</v>
          </cell>
          <cell r="X198">
            <v>-1.1000000000000001E-2</v>
          </cell>
          <cell r="Y198">
            <v>0</v>
          </cell>
          <cell r="Z198">
            <v>0</v>
          </cell>
          <cell r="AA198">
            <v>0.15</v>
          </cell>
          <cell r="AB198">
            <v>0.13500000000000001</v>
          </cell>
          <cell r="AC198">
            <v>0.158</v>
          </cell>
          <cell r="AD198">
            <v>0.14700000000000002</v>
          </cell>
          <cell r="AE198">
            <v>0.15</v>
          </cell>
          <cell r="AF198">
            <v>0.15</v>
          </cell>
          <cell r="AG198">
            <v>0.15</v>
          </cell>
          <cell r="AH198">
            <v>0.158</v>
          </cell>
          <cell r="AI198">
            <v>0.15</v>
          </cell>
        </row>
        <row r="199">
          <cell r="D199">
            <v>0.15</v>
          </cell>
          <cell r="E199">
            <v>7.3319906022124015E-2</v>
          </cell>
          <cell r="F199">
            <v>-0.19500000000000001</v>
          </cell>
          <cell r="G199">
            <v>3.4976639000000004E-2</v>
          </cell>
          <cell r="H199">
            <v>-0.19500000000000001</v>
          </cell>
          <cell r="I199">
            <v>0.15</v>
          </cell>
          <cell r="J199">
            <v>0.17</v>
          </cell>
          <cell r="K199">
            <v>-2.7000000000000003E-2</v>
          </cell>
          <cell r="L199">
            <v>5.0000000000000001E-3</v>
          </cell>
          <cell r="M199">
            <v>0</v>
          </cell>
          <cell r="N199">
            <v>6.5000000000000006E-3</v>
          </cell>
          <cell r="O199">
            <v>6.0000000000000001E-3</v>
          </cell>
          <cell r="P199">
            <v>-6.0000000000000001E-3</v>
          </cell>
          <cell r="Q199">
            <v>-0.03</v>
          </cell>
          <cell r="R199">
            <v>-1.125E-2</v>
          </cell>
          <cell r="S199">
            <v>-5.1500000000000004E-2</v>
          </cell>
          <cell r="T199">
            <v>-0.1575</v>
          </cell>
          <cell r="U199">
            <v>0.28749999999999998</v>
          </cell>
          <cell r="V199">
            <v>5.0000000000000001E-3</v>
          </cell>
          <cell r="W199">
            <v>-0.19</v>
          </cell>
          <cell r="X199">
            <v>-1.1000000000000001E-2</v>
          </cell>
          <cell r="Y199">
            <v>0</v>
          </cell>
          <cell r="Z199">
            <v>0</v>
          </cell>
          <cell r="AA199">
            <v>0.15</v>
          </cell>
          <cell r="AB199">
            <v>0.13800000000000001</v>
          </cell>
          <cell r="AC199">
            <v>0.158</v>
          </cell>
          <cell r="AD199">
            <v>0.14899999999999999</v>
          </cell>
          <cell r="AE199">
            <v>0.14700000000000002</v>
          </cell>
          <cell r="AF199">
            <v>0.15</v>
          </cell>
          <cell r="AG199">
            <v>0.15</v>
          </cell>
          <cell r="AH199">
            <v>0.158</v>
          </cell>
          <cell r="AI199">
            <v>0.15</v>
          </cell>
        </row>
        <row r="200">
          <cell r="D200">
            <v>0.15</v>
          </cell>
          <cell r="E200">
            <v>7.3335099772739012E-2</v>
          </cell>
          <cell r="F200">
            <v>-0.19500000000000001</v>
          </cell>
          <cell r="G200">
            <v>3.4968124000000003E-2</v>
          </cell>
          <cell r="H200">
            <v>-0.19500000000000001</v>
          </cell>
          <cell r="I200">
            <v>0.153</v>
          </cell>
          <cell r="J200">
            <v>0.155</v>
          </cell>
          <cell r="K200">
            <v>-2.7000000000000003E-2</v>
          </cell>
          <cell r="L200">
            <v>5.0000000000000001E-3</v>
          </cell>
          <cell r="M200">
            <v>0</v>
          </cell>
          <cell r="N200">
            <v>6.5000000000000006E-3</v>
          </cell>
          <cell r="O200">
            <v>6.0000000000000001E-3</v>
          </cell>
          <cell r="P200">
            <v>-6.0000000000000001E-3</v>
          </cell>
          <cell r="Q200">
            <v>-0.03</v>
          </cell>
          <cell r="R200">
            <v>-6.2500000000000003E-3</v>
          </cell>
          <cell r="S200">
            <v>-5.1500000000000004E-2</v>
          </cell>
          <cell r="T200">
            <v>-0.155</v>
          </cell>
          <cell r="U200">
            <v>0.2475</v>
          </cell>
          <cell r="V200">
            <v>5.0000000000000001E-3</v>
          </cell>
          <cell r="W200">
            <v>-0.19</v>
          </cell>
          <cell r="X200">
            <v>-7.4999999999999997E-3</v>
          </cell>
          <cell r="Y200">
            <v>0</v>
          </cell>
          <cell r="Z200">
            <v>0</v>
          </cell>
          <cell r="AA200">
            <v>0.15</v>
          </cell>
          <cell r="AB200">
            <v>0.13800000000000001</v>
          </cell>
          <cell r="AC200">
            <v>0.158</v>
          </cell>
          <cell r="AD200">
            <v>0.14899999999999999</v>
          </cell>
          <cell r="AE200">
            <v>0.14700000000000002</v>
          </cell>
          <cell r="AF200">
            <v>0.15</v>
          </cell>
          <cell r="AG200">
            <v>0.15</v>
          </cell>
          <cell r="AH200">
            <v>0.158</v>
          </cell>
          <cell r="AI200">
            <v>0.15</v>
          </cell>
        </row>
        <row r="201">
          <cell r="D201">
            <v>0.15</v>
          </cell>
          <cell r="E201">
            <v>7.3350799981787007E-2</v>
          </cell>
          <cell r="F201">
            <v>-0.19500000000000001</v>
          </cell>
          <cell r="G201">
            <v>3.4968124000000003E-2</v>
          </cell>
          <cell r="H201">
            <v>-0.19500000000000001</v>
          </cell>
          <cell r="I201">
            <v>0.14800000000000002</v>
          </cell>
          <cell r="J201">
            <v>0.155</v>
          </cell>
          <cell r="K201">
            <v>-2.7000000000000003E-2</v>
          </cell>
          <cell r="L201">
            <v>5.0000000000000001E-3</v>
          </cell>
          <cell r="M201">
            <v>0</v>
          </cell>
          <cell r="N201">
            <v>6.5000000000000006E-3</v>
          </cell>
          <cell r="O201">
            <v>6.0000000000000001E-3</v>
          </cell>
          <cell r="P201">
            <v>-3.5000000000000005E-3</v>
          </cell>
          <cell r="Q201">
            <v>-0.03</v>
          </cell>
          <cell r="R201">
            <v>-6.2500000000000003E-3</v>
          </cell>
          <cell r="S201">
            <v>-4.4000000000000004E-2</v>
          </cell>
          <cell r="T201">
            <v>-0.155</v>
          </cell>
          <cell r="U201">
            <v>0.2475</v>
          </cell>
          <cell r="V201">
            <v>5.0000000000000001E-3</v>
          </cell>
          <cell r="W201">
            <v>-0.19</v>
          </cell>
          <cell r="X201">
            <v>-2.5000000000000001E-3</v>
          </cell>
          <cell r="Y201">
            <v>0</v>
          </cell>
          <cell r="Z201">
            <v>0</v>
          </cell>
          <cell r="AA201">
            <v>0.15</v>
          </cell>
          <cell r="AB201">
            <v>0.13800000000000001</v>
          </cell>
          <cell r="AC201">
            <v>0.158</v>
          </cell>
          <cell r="AD201">
            <v>0.14899999999999999</v>
          </cell>
          <cell r="AE201">
            <v>0.14700000000000002</v>
          </cell>
          <cell r="AF201">
            <v>0.15</v>
          </cell>
          <cell r="AG201">
            <v>0.15</v>
          </cell>
          <cell r="AH201">
            <v>0.158</v>
          </cell>
          <cell r="AI201">
            <v>0.15</v>
          </cell>
        </row>
        <row r="202">
          <cell r="D202">
            <v>0.15</v>
          </cell>
          <cell r="E202">
            <v>7.3365993732557019E-2</v>
          </cell>
          <cell r="F202">
            <v>-0.19500000000000001</v>
          </cell>
          <cell r="G202">
            <v>3.4968124000000003E-2</v>
          </cell>
          <cell r="H202">
            <v>-0.19500000000000001</v>
          </cell>
          <cell r="I202">
            <v>0.13700000000000001</v>
          </cell>
          <cell r="J202">
            <v>0.155</v>
          </cell>
          <cell r="K202">
            <v>-2.7000000000000003E-2</v>
          </cell>
          <cell r="L202">
            <v>5.0000000000000001E-3</v>
          </cell>
          <cell r="M202">
            <v>0</v>
          </cell>
          <cell r="N202">
            <v>6.5000000000000006E-3</v>
          </cell>
          <cell r="O202">
            <v>6.0000000000000001E-3</v>
          </cell>
          <cell r="P202">
            <v>-3.5000000000000005E-3</v>
          </cell>
          <cell r="Q202">
            <v>-0.03</v>
          </cell>
          <cell r="R202">
            <v>-6.2500000000000003E-3</v>
          </cell>
          <cell r="S202">
            <v>-4.4000000000000004E-2</v>
          </cell>
          <cell r="T202">
            <v>-0.155</v>
          </cell>
          <cell r="U202">
            <v>0.2525</v>
          </cell>
          <cell r="V202">
            <v>5.0000000000000001E-3</v>
          </cell>
          <cell r="W202">
            <v>-0.19</v>
          </cell>
          <cell r="X202">
            <v>-2.5000000000000001E-3</v>
          </cell>
          <cell r="Y202">
            <v>0</v>
          </cell>
          <cell r="Z202">
            <v>0</v>
          </cell>
          <cell r="AA202">
            <v>0.15</v>
          </cell>
          <cell r="AB202">
            <v>0.13800000000000001</v>
          </cell>
          <cell r="AC202">
            <v>0.158</v>
          </cell>
          <cell r="AD202">
            <v>0.14899999999999999</v>
          </cell>
          <cell r="AE202">
            <v>0.14700000000000002</v>
          </cell>
          <cell r="AF202">
            <v>0.15</v>
          </cell>
          <cell r="AG202">
            <v>0.15</v>
          </cell>
          <cell r="AH202">
            <v>0.158</v>
          </cell>
          <cell r="AI202">
            <v>0.15</v>
          </cell>
        </row>
        <row r="203">
          <cell r="D203">
            <v>0.15</v>
          </cell>
          <cell r="E203">
            <v>7.338169394176601E-2</v>
          </cell>
          <cell r="F203">
            <v>-0.19500000000000001</v>
          </cell>
          <cell r="G203">
            <v>3.4968124000000003E-2</v>
          </cell>
          <cell r="H203">
            <v>-0.19500000000000001</v>
          </cell>
          <cell r="I203">
            <v>0.13500000000000001</v>
          </cell>
          <cell r="J203">
            <v>0.155</v>
          </cell>
          <cell r="K203">
            <v>-2.7000000000000003E-2</v>
          </cell>
          <cell r="L203">
            <v>5.0000000000000001E-3</v>
          </cell>
          <cell r="M203">
            <v>0</v>
          </cell>
          <cell r="N203">
            <v>6.5000000000000006E-3</v>
          </cell>
          <cell r="O203">
            <v>6.0000000000000001E-3</v>
          </cell>
          <cell r="P203">
            <v>-3.5000000000000005E-3</v>
          </cell>
          <cell r="Q203">
            <v>-0.03</v>
          </cell>
          <cell r="R203">
            <v>-1.125E-2</v>
          </cell>
          <cell r="S203">
            <v>-4.4000000000000004E-2</v>
          </cell>
          <cell r="T203">
            <v>0</v>
          </cell>
          <cell r="U203">
            <v>0.2525</v>
          </cell>
          <cell r="V203">
            <v>5.0000000000000001E-3</v>
          </cell>
          <cell r="W203">
            <v>-0.19</v>
          </cell>
          <cell r="X203">
            <v>-2.5000000000000001E-3</v>
          </cell>
          <cell r="Y203">
            <v>0</v>
          </cell>
          <cell r="Z203">
            <v>0</v>
          </cell>
          <cell r="AA203">
            <v>0.15</v>
          </cell>
          <cell r="AB203">
            <v>0.13800000000000001</v>
          </cell>
          <cell r="AC203">
            <v>0.158</v>
          </cell>
          <cell r="AD203">
            <v>0.14899999999999999</v>
          </cell>
          <cell r="AE203">
            <v>0.14700000000000002</v>
          </cell>
          <cell r="AF203">
            <v>0.15</v>
          </cell>
          <cell r="AG203">
            <v>0.15</v>
          </cell>
          <cell r="AH203">
            <v>0.158</v>
          </cell>
          <cell r="AI203">
            <v>0.15</v>
          </cell>
        </row>
        <row r="204">
          <cell r="D204">
            <v>0.15</v>
          </cell>
          <cell r="E204">
            <v>7.3397394151057005E-2</v>
          </cell>
          <cell r="F204">
            <v>-0.19500000000000001</v>
          </cell>
          <cell r="G204">
            <v>3.4968124000000003E-2</v>
          </cell>
          <cell r="H204">
            <v>-0.19500000000000001</v>
          </cell>
          <cell r="I204">
            <v>0.13200000000000001</v>
          </cell>
          <cell r="J204">
            <v>0.155</v>
          </cell>
          <cell r="K204">
            <v>-2.9500000000000002E-2</v>
          </cell>
          <cell r="L204">
            <v>2.5000000000000001E-3</v>
          </cell>
          <cell r="M204">
            <v>0</v>
          </cell>
          <cell r="N204">
            <v>6.5000000000000006E-3</v>
          </cell>
          <cell r="O204">
            <v>6.0000000000000001E-3</v>
          </cell>
          <cell r="P204">
            <v>-8.5000000000000006E-3</v>
          </cell>
          <cell r="Q204">
            <v>0</v>
          </cell>
          <cell r="R204">
            <v>-1.125E-2</v>
          </cell>
          <cell r="S204">
            <v>-5.1500000000000004E-2</v>
          </cell>
          <cell r="T204">
            <v>0</v>
          </cell>
          <cell r="U204">
            <v>0.2475</v>
          </cell>
          <cell r="V204">
            <v>5.0000000000000001E-3</v>
          </cell>
          <cell r="W204">
            <v>-0.19</v>
          </cell>
          <cell r="X204">
            <v>-7.4999999999999997E-3</v>
          </cell>
          <cell r="Y204">
            <v>0</v>
          </cell>
          <cell r="Z204">
            <v>0</v>
          </cell>
          <cell r="AA204">
            <v>0.15</v>
          </cell>
          <cell r="AB204">
            <v>0.13800000000000001</v>
          </cell>
          <cell r="AC204">
            <v>0.158</v>
          </cell>
          <cell r="AD204">
            <v>0.14899999999999999</v>
          </cell>
          <cell r="AE204">
            <v>0.14700000000000002</v>
          </cell>
          <cell r="AF204">
            <v>0.15</v>
          </cell>
          <cell r="AG204">
            <v>0.15</v>
          </cell>
          <cell r="AH204">
            <v>0.158</v>
          </cell>
          <cell r="AI204">
            <v>0.15</v>
          </cell>
        </row>
        <row r="205">
          <cell r="D205">
            <v>0.15</v>
          </cell>
          <cell r="E205">
            <v>7.3412587902059998E-2</v>
          </cell>
          <cell r="F205">
            <v>-0.19500000000000001</v>
          </cell>
          <cell r="G205">
            <v>3.4968124000000003E-2</v>
          </cell>
          <cell r="H205">
            <v>-0.19500000000000001</v>
          </cell>
          <cell r="I205">
            <v>0.14800000000000002</v>
          </cell>
          <cell r="J205">
            <v>0.1575</v>
          </cell>
          <cell r="K205">
            <v>-2.9500000000000002E-2</v>
          </cell>
          <cell r="L205">
            <v>2.5000000000000001E-3</v>
          </cell>
          <cell r="M205">
            <v>0</v>
          </cell>
          <cell r="N205">
            <v>6.5000000000000006E-3</v>
          </cell>
          <cell r="O205">
            <v>6.0000000000000001E-3</v>
          </cell>
          <cell r="P205">
            <v>-8.5000000000000006E-3</v>
          </cell>
          <cell r="Q205">
            <v>0</v>
          </cell>
          <cell r="R205">
            <v>-2.4500000000000001E-2</v>
          </cell>
          <cell r="S205">
            <v>-5.1500000000000004E-2</v>
          </cell>
          <cell r="T205">
            <v>0</v>
          </cell>
          <cell r="U205">
            <v>0.25</v>
          </cell>
          <cell r="V205">
            <v>5.0000000000000001E-3</v>
          </cell>
          <cell r="W205">
            <v>-0.19</v>
          </cell>
          <cell r="X205">
            <v>-7.4999999999999997E-3</v>
          </cell>
          <cell r="Y205">
            <v>0</v>
          </cell>
          <cell r="Z205">
            <v>0</v>
          </cell>
          <cell r="AA205">
            <v>0.15</v>
          </cell>
          <cell r="AB205">
            <v>0.13800000000000001</v>
          </cell>
          <cell r="AC205">
            <v>0.158</v>
          </cell>
          <cell r="AD205">
            <v>0.14899999999999999</v>
          </cell>
          <cell r="AE205">
            <v>0.14700000000000002</v>
          </cell>
          <cell r="AF205">
            <v>0.15</v>
          </cell>
          <cell r="AG205">
            <v>0.15</v>
          </cell>
          <cell r="AH205">
            <v>0.158</v>
          </cell>
          <cell r="AI205">
            <v>0.15</v>
          </cell>
        </row>
        <row r="206">
          <cell r="D206">
            <v>0.15</v>
          </cell>
          <cell r="E206">
            <v>7.3428288111510004E-2</v>
          </cell>
          <cell r="F206">
            <v>-0.19</v>
          </cell>
          <cell r="G206">
            <v>-4.4988712999999993E-2</v>
          </cell>
          <cell r="H206">
            <v>-0.19</v>
          </cell>
          <cell r="I206">
            <v>0.22500000000000001</v>
          </cell>
          <cell r="J206">
            <v>0.24</v>
          </cell>
          <cell r="K206">
            <v>-3.85E-2</v>
          </cell>
          <cell r="L206">
            <v>1.3877787807800005E-17</v>
          </cell>
          <cell r="M206">
            <v>0</v>
          </cell>
          <cell r="N206">
            <v>8.5000000000000006E-3</v>
          </cell>
          <cell r="O206">
            <v>5.5000000000000005E-3</v>
          </cell>
          <cell r="P206">
            <v>-4.0000000000000001E-3</v>
          </cell>
          <cell r="Q206">
            <v>0</v>
          </cell>
          <cell r="R206">
            <v>-2.35E-2</v>
          </cell>
          <cell r="S206">
            <v>-7.4499999999999997E-2</v>
          </cell>
          <cell r="T206">
            <v>0</v>
          </cell>
          <cell r="U206">
            <v>0.55249999999999999</v>
          </cell>
          <cell r="V206">
            <v>5.0000000000000001E-3</v>
          </cell>
          <cell r="W206">
            <v>-0.19</v>
          </cell>
          <cell r="X206">
            <v>-0.01</v>
          </cell>
          <cell r="Y206">
            <v>0</v>
          </cell>
          <cell r="Z206">
            <v>0</v>
          </cell>
          <cell r="AA206">
            <v>0.15</v>
          </cell>
          <cell r="AB206">
            <v>0.13500000000000001</v>
          </cell>
          <cell r="AC206">
            <v>0.158</v>
          </cell>
          <cell r="AD206">
            <v>0.14700000000000002</v>
          </cell>
          <cell r="AE206">
            <v>0.15</v>
          </cell>
          <cell r="AF206">
            <v>0.15</v>
          </cell>
          <cell r="AG206">
            <v>0.15</v>
          </cell>
          <cell r="AH206">
            <v>0.158</v>
          </cell>
          <cell r="AI206">
            <v>0.15</v>
          </cell>
        </row>
        <row r="207">
          <cell r="D207">
            <v>0.15</v>
          </cell>
          <cell r="E207">
            <v>7.3443481862668011E-2</v>
          </cell>
          <cell r="F207">
            <v>-0.19750000000000001</v>
          </cell>
          <cell r="G207">
            <v>-5.995193800000001E-2</v>
          </cell>
          <cell r="H207">
            <v>-0.19750000000000001</v>
          </cell>
          <cell r="I207">
            <v>0.26500000000000001</v>
          </cell>
          <cell r="J207">
            <v>0.29499999999999998</v>
          </cell>
          <cell r="K207">
            <v>-3.85E-2</v>
          </cell>
          <cell r="L207">
            <v>-2.5000000000000001E-3</v>
          </cell>
          <cell r="M207">
            <v>0</v>
          </cell>
          <cell r="N207">
            <v>8.5000000000000006E-3</v>
          </cell>
          <cell r="O207">
            <v>5.5000000000000005E-3</v>
          </cell>
          <cell r="P207">
            <v>-4.0000000000000001E-3</v>
          </cell>
          <cell r="Q207">
            <v>0</v>
          </cell>
          <cell r="R207">
            <v>-2.35E-2</v>
          </cell>
          <cell r="S207">
            <v>-0.11200000000000002</v>
          </cell>
          <cell r="T207">
            <v>0</v>
          </cell>
          <cell r="U207">
            <v>0.8075</v>
          </cell>
          <cell r="V207">
            <v>5.0000000000000001E-3</v>
          </cell>
          <cell r="W207">
            <v>-0.19</v>
          </cell>
          <cell r="X207">
            <v>-0.01</v>
          </cell>
          <cell r="Y207">
            <v>0</v>
          </cell>
          <cell r="Z207">
            <v>0</v>
          </cell>
          <cell r="AA207">
            <v>0.15</v>
          </cell>
          <cell r="AB207">
            <v>0.13500000000000001</v>
          </cell>
          <cell r="AC207">
            <v>0.158</v>
          </cell>
          <cell r="AD207">
            <v>0.14700000000000002</v>
          </cell>
          <cell r="AE207">
            <v>0.15</v>
          </cell>
          <cell r="AF207">
            <v>0.15</v>
          </cell>
          <cell r="AG207">
            <v>0.15</v>
          </cell>
          <cell r="AH207">
            <v>0.158</v>
          </cell>
          <cell r="AI207">
            <v>0.15</v>
          </cell>
        </row>
        <row r="208">
          <cell r="D208">
            <v>0.15</v>
          </cell>
          <cell r="E208">
            <v>7.3459182072279028E-2</v>
          </cell>
          <cell r="F208">
            <v>-0.16</v>
          </cell>
          <cell r="G208">
            <v>-5.4955184000000011E-2</v>
          </cell>
          <cell r="H208">
            <v>-0.16</v>
          </cell>
          <cell r="I208">
            <v>0.27500000000000002</v>
          </cell>
          <cell r="J208">
            <v>0.34250000000000003</v>
          </cell>
          <cell r="K208">
            <v>-4.3500000000000004E-2</v>
          </cell>
          <cell r="L208">
            <v>1.3877787807800005E-17</v>
          </cell>
          <cell r="M208">
            <v>0</v>
          </cell>
          <cell r="N208">
            <v>8.5000000000000006E-3</v>
          </cell>
          <cell r="O208">
            <v>5.5000000000000005E-3</v>
          </cell>
          <cell r="P208">
            <v>-9.0000000000000011E-3</v>
          </cell>
          <cell r="Q208">
            <v>0</v>
          </cell>
          <cell r="R208">
            <v>-2.35E-2</v>
          </cell>
          <cell r="S208">
            <v>-0.11200000000000002</v>
          </cell>
          <cell r="T208">
            <v>0</v>
          </cell>
          <cell r="U208">
            <v>1.1675</v>
          </cell>
          <cell r="V208">
            <v>5.0000000000000001E-3</v>
          </cell>
          <cell r="W208">
            <v>-0.19</v>
          </cell>
          <cell r="X208">
            <v>-0.01</v>
          </cell>
          <cell r="Y208">
            <v>0</v>
          </cell>
          <cell r="Z208">
            <v>0</v>
          </cell>
          <cell r="AA208">
            <v>0.15</v>
          </cell>
          <cell r="AB208">
            <v>0.13500000000000001</v>
          </cell>
          <cell r="AC208">
            <v>0.158</v>
          </cell>
          <cell r="AD208">
            <v>0.14700000000000002</v>
          </cell>
          <cell r="AE208">
            <v>0.15</v>
          </cell>
          <cell r="AF208">
            <v>0.15</v>
          </cell>
          <cell r="AG208">
            <v>0.15</v>
          </cell>
          <cell r="AH208">
            <v>0.158</v>
          </cell>
          <cell r="AI208">
            <v>0.15</v>
          </cell>
        </row>
        <row r="209">
          <cell r="D209">
            <v>0.15</v>
          </cell>
          <cell r="E209">
            <v>7.3474882281971021E-2</v>
          </cell>
          <cell r="F209">
            <v>-0.16</v>
          </cell>
          <cell r="G209">
            <v>-2.9957423000000007E-2</v>
          </cell>
          <cell r="H209">
            <v>-0.16</v>
          </cell>
          <cell r="I209">
            <v>0.25</v>
          </cell>
          <cell r="J209">
            <v>0.33750000000000002</v>
          </cell>
          <cell r="K209">
            <v>-4.8500000000000008E-2</v>
          </cell>
          <cell r="L209">
            <v>1.3877787807800005E-17</v>
          </cell>
          <cell r="M209">
            <v>0</v>
          </cell>
          <cell r="N209">
            <v>8.5000000000000006E-3</v>
          </cell>
          <cell r="O209">
            <v>5.5000000000000005E-3</v>
          </cell>
          <cell r="P209">
            <v>-9.0000000000000011E-3</v>
          </cell>
          <cell r="Q209">
            <v>0</v>
          </cell>
          <cell r="R209">
            <v>-2.35E-2</v>
          </cell>
          <cell r="S209">
            <v>-9.4500000000000015E-2</v>
          </cell>
          <cell r="T209">
            <v>0</v>
          </cell>
          <cell r="U209">
            <v>1.0900000000000001</v>
          </cell>
          <cell r="V209">
            <v>5.0000000000000001E-3</v>
          </cell>
          <cell r="W209">
            <v>-0.19</v>
          </cell>
          <cell r="X209">
            <v>-0.01</v>
          </cell>
          <cell r="Y209">
            <v>0</v>
          </cell>
          <cell r="Z209">
            <v>0</v>
          </cell>
          <cell r="AA209">
            <v>0.15</v>
          </cell>
          <cell r="AB209">
            <v>0.13500000000000001</v>
          </cell>
          <cell r="AC209">
            <v>0.158</v>
          </cell>
          <cell r="AD209">
            <v>0.14700000000000002</v>
          </cell>
          <cell r="AE209">
            <v>0.15</v>
          </cell>
          <cell r="AF209">
            <v>0.15</v>
          </cell>
          <cell r="AG209">
            <v>0.15</v>
          </cell>
          <cell r="AH209">
            <v>0.158</v>
          </cell>
          <cell r="AI209">
            <v>0.15</v>
          </cell>
        </row>
        <row r="210">
          <cell r="D210">
            <v>0.15</v>
          </cell>
          <cell r="E210">
            <v>7.3489569574982025E-2</v>
          </cell>
          <cell r="F210">
            <v>-0.16</v>
          </cell>
          <cell r="G210">
            <v>-1.9957423000000002E-2</v>
          </cell>
          <cell r="H210">
            <v>-0.16</v>
          </cell>
          <cell r="I210">
            <v>0.247</v>
          </cell>
          <cell r="J210">
            <v>0.26</v>
          </cell>
          <cell r="K210">
            <v>-4.8500000000000008E-2</v>
          </cell>
          <cell r="L210">
            <v>1.3877787807800005E-17</v>
          </cell>
          <cell r="M210">
            <v>0</v>
          </cell>
          <cell r="N210">
            <v>8.5000000000000006E-3</v>
          </cell>
          <cell r="O210">
            <v>0</v>
          </cell>
          <cell r="P210">
            <v>-9.0000000000000011E-3</v>
          </cell>
          <cell r="Q210">
            <v>0</v>
          </cell>
          <cell r="R210">
            <v>-1.0249999999999999E-2</v>
          </cell>
          <cell r="S210">
            <v>-7.6999999999999999E-2</v>
          </cell>
          <cell r="T210">
            <v>0</v>
          </cell>
          <cell r="U210">
            <v>0.67</v>
          </cell>
          <cell r="V210">
            <v>5.0000000000000001E-3</v>
          </cell>
          <cell r="W210">
            <v>-0.19</v>
          </cell>
          <cell r="X210">
            <v>-0.01</v>
          </cell>
          <cell r="Y210">
            <v>0</v>
          </cell>
          <cell r="Z210">
            <v>0</v>
          </cell>
          <cell r="AA210">
            <v>0.15</v>
          </cell>
          <cell r="AB210">
            <v>0.13500000000000001</v>
          </cell>
          <cell r="AC210">
            <v>0.158</v>
          </cell>
          <cell r="AD210">
            <v>0.14700000000000002</v>
          </cell>
          <cell r="AE210">
            <v>0.15</v>
          </cell>
          <cell r="AF210">
            <v>0.15</v>
          </cell>
          <cell r="AG210">
            <v>0.15</v>
          </cell>
          <cell r="AH210">
            <v>0.158</v>
          </cell>
          <cell r="AI210">
            <v>0.15</v>
          </cell>
        </row>
        <row r="211">
          <cell r="D211">
            <v>0.15</v>
          </cell>
          <cell r="E211">
            <v>7.3505269784831032E-2</v>
          </cell>
          <cell r="F211">
            <v>-0.16</v>
          </cell>
          <cell r="G211">
            <v>3.9976639000000008E-2</v>
          </cell>
          <cell r="H211">
            <v>-0.16</v>
          </cell>
          <cell r="I211">
            <v>0.14499999999999999</v>
          </cell>
          <cell r="J211">
            <v>0.17</v>
          </cell>
          <cell r="K211">
            <v>-2.5000000000000001E-2</v>
          </cell>
          <cell r="L211">
            <v>7.000000000000001E-3</v>
          </cell>
          <cell r="M211">
            <v>0</v>
          </cell>
          <cell r="N211">
            <v>6.5000000000000006E-3</v>
          </cell>
          <cell r="O211">
            <v>0</v>
          </cell>
          <cell r="P211">
            <v>-4.0000000000000001E-3</v>
          </cell>
          <cell r="Q211">
            <v>0</v>
          </cell>
          <cell r="R211">
            <v>-1.0249999999999999E-2</v>
          </cell>
          <cell r="S211">
            <v>-4.9500000000000002E-2</v>
          </cell>
          <cell r="T211">
            <v>0</v>
          </cell>
          <cell r="U211">
            <v>0.28749999999999998</v>
          </cell>
          <cell r="V211">
            <v>5.0000000000000001E-3</v>
          </cell>
          <cell r="W211">
            <v>-0.19</v>
          </cell>
          <cell r="X211">
            <v>-0.01</v>
          </cell>
          <cell r="Y211">
            <v>0</v>
          </cell>
          <cell r="Z211">
            <v>0</v>
          </cell>
          <cell r="AA211">
            <v>0.15</v>
          </cell>
          <cell r="AB211">
            <v>0.13800000000000001</v>
          </cell>
          <cell r="AC211">
            <v>0.158</v>
          </cell>
          <cell r="AD211">
            <v>0.14899999999999999</v>
          </cell>
          <cell r="AE211">
            <v>0.14700000000000002</v>
          </cell>
          <cell r="AF211">
            <v>0.15</v>
          </cell>
          <cell r="AG211">
            <v>0.15</v>
          </cell>
          <cell r="AH211">
            <v>0.158</v>
          </cell>
          <cell r="AI211">
            <v>0.15</v>
          </cell>
        </row>
        <row r="212">
          <cell r="D212">
            <v>0.15</v>
          </cell>
          <cell r="E212">
            <v>7.3520463536376021E-2</v>
          </cell>
          <cell r="F212">
            <v>0</v>
          </cell>
          <cell r="G212">
            <v>3.9968124000000008E-2</v>
          </cell>
          <cell r="H212">
            <v>0</v>
          </cell>
          <cell r="I212">
            <v>0</v>
          </cell>
          <cell r="J212">
            <v>0.155</v>
          </cell>
          <cell r="K212">
            <v>-2.5000000000000001E-2</v>
          </cell>
          <cell r="L212">
            <v>7.000000000000001E-3</v>
          </cell>
          <cell r="M212">
            <v>0</v>
          </cell>
          <cell r="N212">
            <v>6.5000000000000006E-3</v>
          </cell>
          <cell r="O212">
            <v>0</v>
          </cell>
          <cell r="P212">
            <v>-4.0000000000000001E-3</v>
          </cell>
          <cell r="Q212">
            <v>0</v>
          </cell>
          <cell r="R212">
            <v>-5.2500000000000003E-3</v>
          </cell>
          <cell r="S212">
            <v>-4.9500000000000002E-2</v>
          </cell>
          <cell r="T212">
            <v>0</v>
          </cell>
          <cell r="U212">
            <v>0.2475</v>
          </cell>
          <cell r="V212">
            <v>5.0000000000000001E-3</v>
          </cell>
          <cell r="W212">
            <v>-0.19</v>
          </cell>
          <cell r="X212">
            <v>-6.5000000000000006E-3</v>
          </cell>
          <cell r="Y212">
            <v>0</v>
          </cell>
          <cell r="Z212">
            <v>0</v>
          </cell>
          <cell r="AA212">
            <v>0.15</v>
          </cell>
          <cell r="AB212">
            <v>0.13800000000000001</v>
          </cell>
          <cell r="AC212">
            <v>0.158</v>
          </cell>
          <cell r="AD212">
            <v>0.14899999999999999</v>
          </cell>
          <cell r="AE212">
            <v>0.14700000000000002</v>
          </cell>
          <cell r="AF212">
            <v>0.15</v>
          </cell>
          <cell r="AG212">
            <v>0.15</v>
          </cell>
          <cell r="AH212">
            <v>0.158</v>
          </cell>
          <cell r="AI212">
            <v>0.15</v>
          </cell>
        </row>
        <row r="213">
          <cell r="D213">
            <v>0.15</v>
          </cell>
          <cell r="E213">
            <v>7.3536163746386024E-2</v>
          </cell>
          <cell r="F213">
            <v>0</v>
          </cell>
          <cell r="G213">
            <v>3.9968124000000008E-2</v>
          </cell>
          <cell r="H213">
            <v>0</v>
          </cell>
          <cell r="I213">
            <v>0</v>
          </cell>
          <cell r="J213">
            <v>0.155</v>
          </cell>
          <cell r="K213">
            <v>-2.5000000000000001E-2</v>
          </cell>
          <cell r="L213">
            <v>7.000000000000001E-3</v>
          </cell>
          <cell r="M213">
            <v>0</v>
          </cell>
          <cell r="N213">
            <v>6.5000000000000006E-3</v>
          </cell>
          <cell r="O213">
            <v>0</v>
          </cell>
          <cell r="P213">
            <v>-1.5E-3</v>
          </cell>
          <cell r="Q213">
            <v>0</v>
          </cell>
          <cell r="R213">
            <v>-5.2500000000000003E-3</v>
          </cell>
          <cell r="S213">
            <v>-4.2000000000000003E-2</v>
          </cell>
          <cell r="T213">
            <v>0</v>
          </cell>
          <cell r="U213">
            <v>0.2475</v>
          </cell>
          <cell r="V213">
            <v>5.0000000000000001E-3</v>
          </cell>
          <cell r="W213">
            <v>-0.19</v>
          </cell>
          <cell r="X213">
            <v>-1.5E-3</v>
          </cell>
          <cell r="Y213">
            <v>0</v>
          </cell>
          <cell r="Z213">
            <v>0</v>
          </cell>
          <cell r="AA213">
            <v>0.15</v>
          </cell>
          <cell r="AB213">
            <v>0.13800000000000001</v>
          </cell>
          <cell r="AC213">
            <v>0.158</v>
          </cell>
          <cell r="AD213">
            <v>0.14899999999999999</v>
          </cell>
          <cell r="AE213">
            <v>0.14700000000000002</v>
          </cell>
          <cell r="AF213">
            <v>0.15</v>
          </cell>
          <cell r="AG213">
            <v>0.15</v>
          </cell>
          <cell r="AH213">
            <v>0.158</v>
          </cell>
          <cell r="AI213">
            <v>0.15</v>
          </cell>
        </row>
        <row r="214">
          <cell r="D214">
            <v>0.15</v>
          </cell>
          <cell r="E214">
            <v>7.3551357498085015E-2</v>
          </cell>
          <cell r="F214">
            <v>0</v>
          </cell>
          <cell r="G214">
            <v>3.9968124000000008E-2</v>
          </cell>
          <cell r="H214">
            <v>0</v>
          </cell>
          <cell r="I214">
            <v>0</v>
          </cell>
          <cell r="J214">
            <v>0.155</v>
          </cell>
          <cell r="K214">
            <v>-2.5000000000000001E-2</v>
          </cell>
          <cell r="L214">
            <v>7.000000000000001E-3</v>
          </cell>
          <cell r="M214">
            <v>0</v>
          </cell>
          <cell r="N214">
            <v>6.5000000000000006E-3</v>
          </cell>
          <cell r="O214">
            <v>0</v>
          </cell>
          <cell r="P214">
            <v>-1.5E-3</v>
          </cell>
          <cell r="Q214">
            <v>0</v>
          </cell>
          <cell r="R214">
            <v>-5.2500000000000003E-3</v>
          </cell>
          <cell r="S214">
            <v>-4.2000000000000003E-2</v>
          </cell>
          <cell r="T214">
            <v>0</v>
          </cell>
          <cell r="U214">
            <v>0.2525</v>
          </cell>
          <cell r="V214">
            <v>5.0000000000000001E-3</v>
          </cell>
          <cell r="W214">
            <v>-0.19</v>
          </cell>
          <cell r="X214">
            <v>-1.5E-3</v>
          </cell>
          <cell r="Y214">
            <v>0</v>
          </cell>
          <cell r="Z214">
            <v>0</v>
          </cell>
          <cell r="AA214">
            <v>0.15</v>
          </cell>
          <cell r="AB214">
            <v>0.13800000000000001</v>
          </cell>
          <cell r="AC214">
            <v>0.158</v>
          </cell>
          <cell r="AD214">
            <v>0.14899999999999999</v>
          </cell>
          <cell r="AE214">
            <v>0.14700000000000002</v>
          </cell>
          <cell r="AF214">
            <v>0.15</v>
          </cell>
          <cell r="AG214">
            <v>0.15</v>
          </cell>
          <cell r="AH214">
            <v>0.158</v>
          </cell>
          <cell r="AI214">
            <v>0.15</v>
          </cell>
        </row>
        <row r="215">
          <cell r="D215">
            <v>0.15</v>
          </cell>
          <cell r="E215">
            <v>7.3567057708255001E-2</v>
          </cell>
          <cell r="F215">
            <v>0</v>
          </cell>
          <cell r="G215">
            <v>3.9968124000000008E-2</v>
          </cell>
          <cell r="H215">
            <v>0</v>
          </cell>
          <cell r="I215">
            <v>0</v>
          </cell>
          <cell r="J215">
            <v>0.155</v>
          </cell>
          <cell r="K215">
            <v>-2.5000000000000001E-2</v>
          </cell>
          <cell r="L215">
            <v>7.000000000000001E-3</v>
          </cell>
          <cell r="M215">
            <v>0</v>
          </cell>
          <cell r="N215">
            <v>6.5000000000000006E-3</v>
          </cell>
          <cell r="O215">
            <v>0</v>
          </cell>
          <cell r="P215">
            <v>-1.5E-3</v>
          </cell>
          <cell r="Q215">
            <v>0</v>
          </cell>
          <cell r="R215">
            <v>-1.0249999999999999E-2</v>
          </cell>
          <cell r="S215">
            <v>-4.2000000000000003E-2</v>
          </cell>
          <cell r="T215">
            <v>0</v>
          </cell>
          <cell r="U215">
            <v>0.2525</v>
          </cell>
          <cell r="V215">
            <v>5.0000000000000001E-3</v>
          </cell>
          <cell r="W215">
            <v>-0.19</v>
          </cell>
          <cell r="X215">
            <v>-1.5E-3</v>
          </cell>
          <cell r="Y215">
            <v>0</v>
          </cell>
          <cell r="Z215">
            <v>0</v>
          </cell>
          <cell r="AA215">
            <v>0.15</v>
          </cell>
          <cell r="AB215">
            <v>0.13800000000000001</v>
          </cell>
          <cell r="AC215">
            <v>0.158</v>
          </cell>
          <cell r="AD215">
            <v>0.14899999999999999</v>
          </cell>
          <cell r="AE215">
            <v>0.14700000000000002</v>
          </cell>
          <cell r="AF215">
            <v>0.15</v>
          </cell>
          <cell r="AG215">
            <v>0.15</v>
          </cell>
          <cell r="AH215">
            <v>0.158</v>
          </cell>
          <cell r="AI215">
            <v>0.15</v>
          </cell>
        </row>
        <row r="216">
          <cell r="D216">
            <v>0.15</v>
          </cell>
          <cell r="E216">
            <v>7.3582757918505007E-2</v>
          </cell>
          <cell r="F216">
            <v>0</v>
          </cell>
          <cell r="G216">
            <v>3.9968124000000008E-2</v>
          </cell>
          <cell r="H216">
            <v>0</v>
          </cell>
          <cell r="I216">
            <v>0</v>
          </cell>
          <cell r="J216">
            <v>0.155</v>
          </cell>
          <cell r="K216">
            <v>-2.75E-2</v>
          </cell>
          <cell r="L216">
            <v>4.5000000000000005E-3</v>
          </cell>
          <cell r="M216">
            <v>0</v>
          </cell>
          <cell r="N216">
            <v>6.5000000000000006E-3</v>
          </cell>
          <cell r="O216">
            <v>0</v>
          </cell>
          <cell r="P216">
            <v>-6.5000000000000006E-3</v>
          </cell>
          <cell r="Q216">
            <v>0</v>
          </cell>
          <cell r="R216">
            <v>-1.0249999999999999E-2</v>
          </cell>
          <cell r="S216">
            <v>-4.9500000000000002E-2</v>
          </cell>
          <cell r="T216">
            <v>0</v>
          </cell>
          <cell r="U216">
            <v>0.2475</v>
          </cell>
          <cell r="V216">
            <v>5.0000000000000001E-3</v>
          </cell>
          <cell r="W216">
            <v>-0.19</v>
          </cell>
          <cell r="X216">
            <v>-6.5000000000000006E-3</v>
          </cell>
          <cell r="Y216">
            <v>0</v>
          </cell>
          <cell r="Z216">
            <v>0</v>
          </cell>
          <cell r="AA216">
            <v>0.15</v>
          </cell>
          <cell r="AB216">
            <v>0.13800000000000001</v>
          </cell>
          <cell r="AC216">
            <v>0.158</v>
          </cell>
          <cell r="AD216">
            <v>0.14899999999999999</v>
          </cell>
          <cell r="AE216">
            <v>0.14700000000000002</v>
          </cell>
          <cell r="AF216">
            <v>0.15</v>
          </cell>
          <cell r="AG216">
            <v>0.15</v>
          </cell>
          <cell r="AH216">
            <v>0.158</v>
          </cell>
          <cell r="AI216">
            <v>0.15</v>
          </cell>
        </row>
        <row r="217">
          <cell r="D217">
            <v>0.15</v>
          </cell>
          <cell r="E217">
            <v>7.3597951670439019E-2</v>
          </cell>
          <cell r="F217">
            <v>0</v>
          </cell>
          <cell r="G217">
            <v>3.9968124000000008E-2</v>
          </cell>
          <cell r="H217">
            <v>0</v>
          </cell>
          <cell r="I217">
            <v>0</v>
          </cell>
          <cell r="J217">
            <v>0.1575</v>
          </cell>
          <cell r="K217">
            <v>-2.75E-2</v>
          </cell>
          <cell r="L217">
            <v>4.5000000000000005E-3</v>
          </cell>
          <cell r="M217">
            <v>0</v>
          </cell>
          <cell r="N217">
            <v>6.5000000000000006E-3</v>
          </cell>
          <cell r="O217">
            <v>0</v>
          </cell>
          <cell r="P217">
            <v>-6.5000000000000006E-3</v>
          </cell>
          <cell r="Q217">
            <v>0</v>
          </cell>
          <cell r="R217">
            <v>-2.35E-2</v>
          </cell>
          <cell r="S217">
            <v>-4.9500000000000002E-2</v>
          </cell>
          <cell r="T217">
            <v>0</v>
          </cell>
          <cell r="U217">
            <v>0.25</v>
          </cell>
          <cell r="V217">
            <v>5.0000000000000001E-3</v>
          </cell>
          <cell r="W217">
            <v>-0.19</v>
          </cell>
          <cell r="X217">
            <v>-6.5000000000000006E-3</v>
          </cell>
          <cell r="Y217">
            <v>0</v>
          </cell>
          <cell r="Z217">
            <v>0</v>
          </cell>
          <cell r="AA217">
            <v>0.15</v>
          </cell>
          <cell r="AB217">
            <v>0.13800000000000001</v>
          </cell>
          <cell r="AC217">
            <v>0.158</v>
          </cell>
          <cell r="AD217">
            <v>0.14899999999999999</v>
          </cell>
          <cell r="AE217">
            <v>0.14700000000000002</v>
          </cell>
          <cell r="AF217">
            <v>0.15</v>
          </cell>
          <cell r="AG217">
            <v>0.15</v>
          </cell>
          <cell r="AH217">
            <v>0.158</v>
          </cell>
          <cell r="AI217">
            <v>0.15</v>
          </cell>
        </row>
        <row r="218">
          <cell r="D218">
            <v>0.15</v>
          </cell>
          <cell r="E218">
            <v>7.3613651880850006E-2</v>
          </cell>
          <cell r="F218">
            <v>0</v>
          </cell>
          <cell r="G218">
            <v>-3.9988713000000009E-2</v>
          </cell>
          <cell r="H218">
            <v>0</v>
          </cell>
          <cell r="I218">
            <v>0</v>
          </cell>
          <cell r="J218">
            <v>0.24</v>
          </cell>
          <cell r="K218">
            <v>-3.6499999999999998E-2</v>
          </cell>
          <cell r="L218">
            <v>2E-3</v>
          </cell>
          <cell r="M218">
            <v>0</v>
          </cell>
          <cell r="N218">
            <v>8.5000000000000006E-3</v>
          </cell>
          <cell r="O218">
            <v>0</v>
          </cell>
          <cell r="P218">
            <v>-2E-3</v>
          </cell>
          <cell r="Q218">
            <v>0</v>
          </cell>
          <cell r="R218">
            <v>-2.2499999999999999E-2</v>
          </cell>
          <cell r="S218">
            <v>-7.2499999999999995E-2</v>
          </cell>
          <cell r="T218">
            <v>0</v>
          </cell>
          <cell r="U218">
            <v>0.55249999999999999</v>
          </cell>
          <cell r="V218">
            <v>5.0000000000000001E-3</v>
          </cell>
          <cell r="W218">
            <v>-0.19</v>
          </cell>
          <cell r="X218">
            <v>-9.0000000000000011E-3</v>
          </cell>
          <cell r="Y218">
            <v>0</v>
          </cell>
          <cell r="Z218">
            <v>0</v>
          </cell>
          <cell r="AA218">
            <v>0.15</v>
          </cell>
          <cell r="AB218">
            <v>0.13500000000000001</v>
          </cell>
          <cell r="AC218">
            <v>0.158</v>
          </cell>
          <cell r="AD218">
            <v>0.14700000000000002</v>
          </cell>
          <cell r="AE218">
            <v>0.15</v>
          </cell>
          <cell r="AF218">
            <v>0.15</v>
          </cell>
          <cell r="AG218">
            <v>0.15</v>
          </cell>
          <cell r="AH218">
            <v>0.158</v>
          </cell>
          <cell r="AI218">
            <v>0.15</v>
          </cell>
        </row>
        <row r="219">
          <cell r="D219">
            <v>0.15</v>
          </cell>
          <cell r="E219">
            <v>7.362884563293802E-2</v>
          </cell>
          <cell r="F219">
            <v>0</v>
          </cell>
          <cell r="G219">
            <v>-5.4951938000000013E-2</v>
          </cell>
          <cell r="H219">
            <v>0</v>
          </cell>
          <cell r="I219">
            <v>0</v>
          </cell>
          <cell r="J219">
            <v>0.29499999999999998</v>
          </cell>
          <cell r="K219">
            <v>-3.6499999999999998E-2</v>
          </cell>
          <cell r="L219">
            <v>-5.0000000000000001E-4</v>
          </cell>
          <cell r="M219">
            <v>0</v>
          </cell>
          <cell r="N219">
            <v>8.5000000000000006E-3</v>
          </cell>
          <cell r="O219">
            <v>0</v>
          </cell>
          <cell r="P219">
            <v>-2E-3</v>
          </cell>
          <cell r="Q219">
            <v>0</v>
          </cell>
          <cell r="R219">
            <v>-2.2499999999999999E-2</v>
          </cell>
          <cell r="S219">
            <v>-0.11</v>
          </cell>
          <cell r="T219">
            <v>0</v>
          </cell>
          <cell r="U219">
            <v>0.8075</v>
          </cell>
          <cell r="V219">
            <v>5.0000000000000001E-3</v>
          </cell>
          <cell r="W219">
            <v>-0.19</v>
          </cell>
          <cell r="X219">
            <v>-9.0000000000000011E-3</v>
          </cell>
          <cell r="Y219">
            <v>0</v>
          </cell>
          <cell r="Z219">
            <v>0</v>
          </cell>
          <cell r="AA219">
            <v>0.15</v>
          </cell>
          <cell r="AB219">
            <v>0.13500000000000001</v>
          </cell>
          <cell r="AC219">
            <v>0.158</v>
          </cell>
          <cell r="AD219">
            <v>0.14700000000000002</v>
          </cell>
          <cell r="AE219">
            <v>0.15</v>
          </cell>
          <cell r="AF219">
            <v>0.15</v>
          </cell>
          <cell r="AG219">
            <v>0.15</v>
          </cell>
          <cell r="AH219">
            <v>0.158</v>
          </cell>
          <cell r="AI219">
            <v>0.15</v>
          </cell>
        </row>
        <row r="220">
          <cell r="D220">
            <v>0.15</v>
          </cell>
          <cell r="E220">
            <v>7.3644545843509018E-2</v>
          </cell>
          <cell r="F220">
            <v>0</v>
          </cell>
          <cell r="G220">
            <v>-4.9955184000000007E-2</v>
          </cell>
          <cell r="H220">
            <v>0</v>
          </cell>
          <cell r="I220">
            <v>0</v>
          </cell>
          <cell r="J220">
            <v>0.34250000000000003</v>
          </cell>
          <cell r="K220">
            <v>-4.1500000000000002E-2</v>
          </cell>
          <cell r="L220">
            <v>2E-3</v>
          </cell>
          <cell r="M220">
            <v>0</v>
          </cell>
          <cell r="N220">
            <v>8.5000000000000006E-3</v>
          </cell>
          <cell r="O220">
            <v>0</v>
          </cell>
          <cell r="P220">
            <v>-7.000000000000001E-3</v>
          </cell>
          <cell r="Q220">
            <v>0</v>
          </cell>
          <cell r="R220">
            <v>-2.2499999999999999E-2</v>
          </cell>
          <cell r="S220">
            <v>-0.11</v>
          </cell>
          <cell r="T220">
            <v>0</v>
          </cell>
          <cell r="U220">
            <v>1.1675</v>
          </cell>
          <cell r="V220">
            <v>5.0000000000000001E-3</v>
          </cell>
          <cell r="W220">
            <v>-0.19</v>
          </cell>
          <cell r="X220">
            <v>-9.0000000000000011E-3</v>
          </cell>
          <cell r="Y220">
            <v>0</v>
          </cell>
          <cell r="Z220">
            <v>0</v>
          </cell>
          <cell r="AA220">
            <v>0.15</v>
          </cell>
          <cell r="AB220">
            <v>0.13500000000000001</v>
          </cell>
          <cell r="AC220">
            <v>0.158</v>
          </cell>
          <cell r="AD220">
            <v>0.14700000000000002</v>
          </cell>
          <cell r="AE220">
            <v>0.15</v>
          </cell>
          <cell r="AF220">
            <v>0.15</v>
          </cell>
          <cell r="AG220">
            <v>0.15</v>
          </cell>
          <cell r="AH220">
            <v>0.158</v>
          </cell>
          <cell r="AI220">
            <v>0.15</v>
          </cell>
        </row>
        <row r="221">
          <cell r="D221">
            <v>0.15</v>
          </cell>
          <cell r="E221">
            <v>7.3660246054162007E-2</v>
          </cell>
          <cell r="F221">
            <v>0</v>
          </cell>
          <cell r="G221">
            <v>-2.4957423000000003E-2</v>
          </cell>
          <cell r="H221">
            <v>0</v>
          </cell>
          <cell r="I221">
            <v>0</v>
          </cell>
          <cell r="J221">
            <v>0.33750000000000002</v>
          </cell>
          <cell r="K221">
            <v>-4.6500000000000007E-2</v>
          </cell>
          <cell r="L221">
            <v>2E-3</v>
          </cell>
          <cell r="M221">
            <v>0</v>
          </cell>
          <cell r="N221">
            <v>8.5000000000000006E-3</v>
          </cell>
          <cell r="O221">
            <v>0</v>
          </cell>
          <cell r="P221">
            <v>-7.000000000000001E-3</v>
          </cell>
          <cell r="Q221">
            <v>0</v>
          </cell>
          <cell r="R221">
            <v>-2.2499999999999999E-2</v>
          </cell>
          <cell r="S221">
            <v>-9.2499999999999999E-2</v>
          </cell>
          <cell r="T221">
            <v>0</v>
          </cell>
          <cell r="U221">
            <v>1.0900000000000001</v>
          </cell>
          <cell r="V221">
            <v>5.0000000000000001E-3</v>
          </cell>
          <cell r="W221">
            <v>-0.19</v>
          </cell>
          <cell r="X221">
            <v>-9.0000000000000011E-3</v>
          </cell>
          <cell r="Y221">
            <v>0</v>
          </cell>
          <cell r="Z221">
            <v>0</v>
          </cell>
          <cell r="AA221">
            <v>0.15</v>
          </cell>
          <cell r="AB221">
            <v>0.13500000000000001</v>
          </cell>
          <cell r="AC221">
            <v>0.158</v>
          </cell>
          <cell r="AD221">
            <v>0.14700000000000002</v>
          </cell>
          <cell r="AE221">
            <v>0.15</v>
          </cell>
          <cell r="AF221">
            <v>0.15</v>
          </cell>
          <cell r="AG221">
            <v>0.15</v>
          </cell>
          <cell r="AH221">
            <v>0.158</v>
          </cell>
          <cell r="AI221">
            <v>0.15</v>
          </cell>
        </row>
        <row r="222">
          <cell r="D222">
            <v>0.15</v>
          </cell>
          <cell r="E222">
            <v>7.3674426889660014E-2</v>
          </cell>
          <cell r="F222">
            <v>0</v>
          </cell>
          <cell r="G222">
            <v>-1.4957423000000001E-2</v>
          </cell>
          <cell r="H222">
            <v>0</v>
          </cell>
          <cell r="I222">
            <v>0</v>
          </cell>
          <cell r="J222">
            <v>0.26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-9.2500000000000013E-3</v>
          </cell>
          <cell r="S222">
            <v>0</v>
          </cell>
          <cell r="T222">
            <v>0</v>
          </cell>
          <cell r="U222">
            <v>0.67</v>
          </cell>
          <cell r="V222">
            <v>0</v>
          </cell>
          <cell r="W222">
            <v>-0.19</v>
          </cell>
          <cell r="X222">
            <v>0</v>
          </cell>
          <cell r="Y222">
            <v>0</v>
          </cell>
          <cell r="Z222">
            <v>0</v>
          </cell>
          <cell r="AA222">
            <v>0.15</v>
          </cell>
          <cell r="AB222">
            <v>0.13500000000000001</v>
          </cell>
          <cell r="AC222">
            <v>0.158</v>
          </cell>
          <cell r="AD222">
            <v>0.14700000000000002</v>
          </cell>
          <cell r="AE222">
            <v>0.15</v>
          </cell>
          <cell r="AF222">
            <v>0.15</v>
          </cell>
          <cell r="AG222">
            <v>0.15</v>
          </cell>
          <cell r="AH222">
            <v>0.158</v>
          </cell>
          <cell r="AI222">
            <v>0.15</v>
          </cell>
        </row>
        <row r="223">
          <cell r="D223">
            <v>0.15</v>
          </cell>
          <cell r="E223">
            <v>7.3690127100467018E-2</v>
          </cell>
          <cell r="F223">
            <v>0</v>
          </cell>
          <cell r="G223">
            <v>4.4976639000000013E-2</v>
          </cell>
          <cell r="H223">
            <v>0</v>
          </cell>
          <cell r="I223">
            <v>0</v>
          </cell>
          <cell r="J223">
            <v>0.17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-9.2500000000000013E-3</v>
          </cell>
          <cell r="S223">
            <v>0</v>
          </cell>
          <cell r="T223">
            <v>0</v>
          </cell>
          <cell r="U223">
            <v>0.28749999999999998</v>
          </cell>
          <cell r="V223">
            <v>0</v>
          </cell>
          <cell r="W223">
            <v>-0.19</v>
          </cell>
          <cell r="X223">
            <v>0</v>
          </cell>
          <cell r="Y223">
            <v>0</v>
          </cell>
          <cell r="Z223">
            <v>0</v>
          </cell>
          <cell r="AA223">
            <v>0.15</v>
          </cell>
          <cell r="AB223">
            <v>0.13800000000000001</v>
          </cell>
          <cell r="AC223">
            <v>0.158</v>
          </cell>
          <cell r="AD223">
            <v>0.14899999999999999</v>
          </cell>
          <cell r="AE223">
            <v>0.14700000000000002</v>
          </cell>
          <cell r="AF223">
            <v>0.15</v>
          </cell>
          <cell r="AG223">
            <v>0.15</v>
          </cell>
          <cell r="AH223">
            <v>0.158</v>
          </cell>
          <cell r="AI223">
            <v>0.15</v>
          </cell>
        </row>
        <row r="224">
          <cell r="D224">
            <v>0.15</v>
          </cell>
          <cell r="E224">
            <v>7.3705320852939002E-2</v>
          </cell>
          <cell r="F224">
            <v>0</v>
          </cell>
          <cell r="G224">
            <v>4.4968124000000005E-2</v>
          </cell>
          <cell r="H224">
            <v>0</v>
          </cell>
          <cell r="I224">
            <v>0</v>
          </cell>
          <cell r="J224">
            <v>0.155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-4.2500000000000003E-3</v>
          </cell>
          <cell r="S224">
            <v>0</v>
          </cell>
          <cell r="T224">
            <v>0</v>
          </cell>
          <cell r="U224">
            <v>0.2475</v>
          </cell>
          <cell r="V224">
            <v>0</v>
          </cell>
          <cell r="W224">
            <v>-0.19</v>
          </cell>
          <cell r="X224">
            <v>0</v>
          </cell>
          <cell r="Y224">
            <v>0</v>
          </cell>
          <cell r="Z224">
            <v>0</v>
          </cell>
          <cell r="AA224">
            <v>0.15</v>
          </cell>
          <cell r="AB224">
            <v>0.13800000000000001</v>
          </cell>
          <cell r="AC224">
            <v>0.158</v>
          </cell>
          <cell r="AD224">
            <v>0.14899999999999999</v>
          </cell>
          <cell r="AE224">
            <v>0.14700000000000002</v>
          </cell>
          <cell r="AF224">
            <v>0.15</v>
          </cell>
          <cell r="AG224">
            <v>0.15</v>
          </cell>
          <cell r="AH224">
            <v>0.158</v>
          </cell>
          <cell r="AI224">
            <v>0.15</v>
          </cell>
        </row>
        <row r="225">
          <cell r="D225">
            <v>0.15</v>
          </cell>
          <cell r="E225">
            <v>7.3721021063906017E-2</v>
          </cell>
          <cell r="F225">
            <v>0</v>
          </cell>
          <cell r="G225">
            <v>4.4968124000000005E-2</v>
          </cell>
          <cell r="H225">
            <v>0</v>
          </cell>
          <cell r="I225">
            <v>0</v>
          </cell>
          <cell r="J225">
            <v>0.155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-4.2500000000000003E-3</v>
          </cell>
          <cell r="S225">
            <v>0</v>
          </cell>
          <cell r="T225">
            <v>0</v>
          </cell>
          <cell r="U225">
            <v>0.2475</v>
          </cell>
          <cell r="V225">
            <v>0</v>
          </cell>
          <cell r="W225">
            <v>-0.19</v>
          </cell>
          <cell r="X225">
            <v>0</v>
          </cell>
          <cell r="Y225">
            <v>0</v>
          </cell>
          <cell r="Z225">
            <v>0</v>
          </cell>
          <cell r="AA225">
            <v>0.15</v>
          </cell>
          <cell r="AB225">
            <v>0.13800000000000001</v>
          </cell>
          <cell r="AC225">
            <v>0.158</v>
          </cell>
          <cell r="AD225">
            <v>0.14899999999999999</v>
          </cell>
          <cell r="AE225">
            <v>0.14700000000000002</v>
          </cell>
          <cell r="AF225">
            <v>0.15</v>
          </cell>
          <cell r="AG225">
            <v>0.15</v>
          </cell>
          <cell r="AH225">
            <v>0.158</v>
          </cell>
          <cell r="AI225">
            <v>0.15</v>
          </cell>
        </row>
        <row r="226">
          <cell r="D226">
            <v>0.15</v>
          </cell>
          <cell r="E226">
            <v>7.3736214816533016E-2</v>
          </cell>
          <cell r="F226">
            <v>0</v>
          </cell>
          <cell r="G226">
            <v>4.4968124000000005E-2</v>
          </cell>
          <cell r="H226">
            <v>0</v>
          </cell>
          <cell r="I226">
            <v>0</v>
          </cell>
          <cell r="J226">
            <v>0.155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-4.2500000000000003E-3</v>
          </cell>
          <cell r="S226">
            <v>0</v>
          </cell>
          <cell r="T226">
            <v>0</v>
          </cell>
          <cell r="U226">
            <v>0.2525</v>
          </cell>
          <cell r="V226">
            <v>0</v>
          </cell>
          <cell r="W226">
            <v>-0.19</v>
          </cell>
          <cell r="X226">
            <v>0</v>
          </cell>
          <cell r="Y226">
            <v>0</v>
          </cell>
          <cell r="Z226">
            <v>0</v>
          </cell>
          <cell r="AA226">
            <v>0.15</v>
          </cell>
          <cell r="AB226">
            <v>0.13800000000000001</v>
          </cell>
          <cell r="AC226">
            <v>0.158</v>
          </cell>
          <cell r="AD226">
            <v>0.14899999999999999</v>
          </cell>
          <cell r="AE226">
            <v>0.14700000000000002</v>
          </cell>
          <cell r="AF226">
            <v>0.15</v>
          </cell>
          <cell r="AG226">
            <v>0.15</v>
          </cell>
          <cell r="AH226">
            <v>0.158</v>
          </cell>
          <cell r="AI226">
            <v>0.15</v>
          </cell>
        </row>
        <row r="227">
          <cell r="D227">
            <v>0.15</v>
          </cell>
          <cell r="E227">
            <v>7.3751915027660001E-2</v>
          </cell>
          <cell r="F227">
            <v>0</v>
          </cell>
          <cell r="G227">
            <v>4.4968124000000005E-2</v>
          </cell>
          <cell r="H227">
            <v>0</v>
          </cell>
          <cell r="I227">
            <v>0</v>
          </cell>
          <cell r="J227">
            <v>0.155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-9.2500000000000013E-3</v>
          </cell>
          <cell r="S227">
            <v>0</v>
          </cell>
          <cell r="T227">
            <v>0</v>
          </cell>
          <cell r="U227">
            <v>0.2525</v>
          </cell>
          <cell r="V227">
            <v>0</v>
          </cell>
          <cell r="W227">
            <v>-0.19</v>
          </cell>
          <cell r="X227">
            <v>0</v>
          </cell>
          <cell r="Y227">
            <v>0</v>
          </cell>
          <cell r="Z227">
            <v>0</v>
          </cell>
          <cell r="AA227">
            <v>0.15</v>
          </cell>
          <cell r="AB227">
            <v>0.13800000000000001</v>
          </cell>
          <cell r="AC227">
            <v>0.158</v>
          </cell>
          <cell r="AD227">
            <v>0.14899999999999999</v>
          </cell>
          <cell r="AE227">
            <v>0.14700000000000002</v>
          </cell>
          <cell r="AF227">
            <v>0.15</v>
          </cell>
          <cell r="AG227">
            <v>0.15</v>
          </cell>
          <cell r="AH227">
            <v>0.158</v>
          </cell>
          <cell r="AI227">
            <v>0.15</v>
          </cell>
        </row>
        <row r="228">
          <cell r="D228">
            <v>0.15</v>
          </cell>
          <cell r="E228">
            <v>7.3767615238869017E-2</v>
          </cell>
          <cell r="F228">
            <v>0</v>
          </cell>
          <cell r="G228">
            <v>4.4968124000000005E-2</v>
          </cell>
          <cell r="H228">
            <v>0</v>
          </cell>
          <cell r="I228">
            <v>0</v>
          </cell>
          <cell r="J228">
            <v>0.155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-9.2500000000000013E-3</v>
          </cell>
          <cell r="S228">
            <v>0</v>
          </cell>
          <cell r="T228">
            <v>0</v>
          </cell>
          <cell r="U228">
            <v>0.2475</v>
          </cell>
          <cell r="V228">
            <v>0</v>
          </cell>
          <cell r="W228">
            <v>-0.19</v>
          </cell>
          <cell r="X228">
            <v>0</v>
          </cell>
          <cell r="Y228">
            <v>0</v>
          </cell>
          <cell r="Z228">
            <v>0</v>
          </cell>
          <cell r="AA228">
            <v>0.15</v>
          </cell>
          <cell r="AB228">
            <v>0.13800000000000001</v>
          </cell>
          <cell r="AC228">
            <v>0.158</v>
          </cell>
          <cell r="AD228">
            <v>0.14899999999999999</v>
          </cell>
          <cell r="AE228">
            <v>0.14700000000000002</v>
          </cell>
          <cell r="AF228">
            <v>0.15</v>
          </cell>
          <cell r="AG228">
            <v>0.15</v>
          </cell>
          <cell r="AH228">
            <v>0.158</v>
          </cell>
          <cell r="AI228">
            <v>0.15</v>
          </cell>
        </row>
        <row r="229">
          <cell r="D229">
            <v>0.15</v>
          </cell>
          <cell r="E229">
            <v>7.3782808991729995E-2</v>
          </cell>
          <cell r="F229">
            <v>0</v>
          </cell>
          <cell r="G229">
            <v>4.4968124000000005E-2</v>
          </cell>
          <cell r="H229">
            <v>0</v>
          </cell>
          <cell r="I229">
            <v>0</v>
          </cell>
          <cell r="J229">
            <v>0.1575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-2.2499999999999999E-2</v>
          </cell>
          <cell r="S229">
            <v>0</v>
          </cell>
          <cell r="T229">
            <v>0</v>
          </cell>
          <cell r="U229">
            <v>0.25</v>
          </cell>
          <cell r="V229">
            <v>0</v>
          </cell>
          <cell r="W229">
            <v>-0.19</v>
          </cell>
          <cell r="X229">
            <v>0</v>
          </cell>
          <cell r="Y229">
            <v>0</v>
          </cell>
          <cell r="Z229">
            <v>0</v>
          </cell>
          <cell r="AA229">
            <v>0.15</v>
          </cell>
          <cell r="AB229">
            <v>0.13800000000000001</v>
          </cell>
          <cell r="AC229">
            <v>0.158</v>
          </cell>
          <cell r="AD229">
            <v>0.14899999999999999</v>
          </cell>
          <cell r="AE229">
            <v>0.14700000000000002</v>
          </cell>
          <cell r="AF229">
            <v>0.15</v>
          </cell>
          <cell r="AG229">
            <v>0.15</v>
          </cell>
          <cell r="AH229">
            <v>0.158</v>
          </cell>
          <cell r="AI229">
            <v>0.15</v>
          </cell>
        </row>
        <row r="230">
          <cell r="D230">
            <v>0.15</v>
          </cell>
          <cell r="E230">
            <v>7.3798509203099008E-2</v>
          </cell>
          <cell r="F230">
            <v>0</v>
          </cell>
          <cell r="G230">
            <v>-3.4988713000000005E-2</v>
          </cell>
          <cell r="H230">
            <v>0</v>
          </cell>
          <cell r="I230">
            <v>0</v>
          </cell>
          <cell r="J230">
            <v>0.24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-2.1499999999999998E-2</v>
          </cell>
          <cell r="S230">
            <v>0</v>
          </cell>
          <cell r="T230">
            <v>0</v>
          </cell>
          <cell r="U230">
            <v>0.55249999999999999</v>
          </cell>
          <cell r="V230">
            <v>0</v>
          </cell>
          <cell r="W230">
            <v>-0.19</v>
          </cell>
          <cell r="X230">
            <v>0</v>
          </cell>
          <cell r="Y230">
            <v>0</v>
          </cell>
          <cell r="Z230">
            <v>0</v>
          </cell>
          <cell r="AA230">
            <v>0.15</v>
          </cell>
          <cell r="AB230">
            <v>0.13500000000000001</v>
          </cell>
          <cell r="AC230">
            <v>0.158</v>
          </cell>
          <cell r="AD230">
            <v>0.14700000000000002</v>
          </cell>
          <cell r="AE230">
            <v>0.15</v>
          </cell>
          <cell r="AF230">
            <v>0.15</v>
          </cell>
          <cell r="AG230">
            <v>0.15</v>
          </cell>
          <cell r="AH230">
            <v>0.158</v>
          </cell>
          <cell r="AI230">
            <v>0.15</v>
          </cell>
        </row>
        <row r="231">
          <cell r="D231">
            <v>0.15</v>
          </cell>
          <cell r="E231">
            <v>7.3813702956113988E-2</v>
          </cell>
          <cell r="F231">
            <v>0</v>
          </cell>
          <cell r="G231">
            <v>-4.9951938000000001E-2</v>
          </cell>
          <cell r="H231">
            <v>0</v>
          </cell>
          <cell r="I231">
            <v>0</v>
          </cell>
          <cell r="J231">
            <v>0.29499999999999998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-2.1499999999999998E-2</v>
          </cell>
          <cell r="S231">
            <v>0</v>
          </cell>
          <cell r="T231">
            <v>0</v>
          </cell>
          <cell r="U231">
            <v>0.8075</v>
          </cell>
          <cell r="V231">
            <v>0</v>
          </cell>
          <cell r="W231">
            <v>-0.19</v>
          </cell>
          <cell r="X231">
            <v>0</v>
          </cell>
          <cell r="Y231">
            <v>0</v>
          </cell>
          <cell r="Z231">
            <v>0</v>
          </cell>
          <cell r="AA231">
            <v>0.15</v>
          </cell>
          <cell r="AB231">
            <v>0.13500000000000001</v>
          </cell>
          <cell r="AC231">
            <v>0.158</v>
          </cell>
          <cell r="AD231">
            <v>0.14700000000000002</v>
          </cell>
          <cell r="AE231">
            <v>0.15</v>
          </cell>
          <cell r="AF231">
            <v>0.15</v>
          </cell>
          <cell r="AG231">
            <v>0.15</v>
          </cell>
          <cell r="AH231">
            <v>0.158</v>
          </cell>
          <cell r="AI231">
            <v>0.15</v>
          </cell>
        </row>
        <row r="232">
          <cell r="E232">
            <v>7.3829403167643026E-2</v>
          </cell>
          <cell r="F232">
            <v>0</v>
          </cell>
          <cell r="G232">
            <v>-4.4955184000000009E-2</v>
          </cell>
          <cell r="H232">
            <v>0</v>
          </cell>
          <cell r="I232">
            <v>0</v>
          </cell>
          <cell r="J232">
            <v>0.34250000000000003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-1.6500000000000001E-2</v>
          </cell>
          <cell r="S232">
            <v>0</v>
          </cell>
          <cell r="T232">
            <v>0</v>
          </cell>
          <cell r="U232">
            <v>1.1675</v>
          </cell>
          <cell r="V232">
            <v>0</v>
          </cell>
          <cell r="W232">
            <v>-0.19</v>
          </cell>
          <cell r="X232">
            <v>0</v>
          </cell>
          <cell r="Y232">
            <v>0</v>
          </cell>
          <cell r="Z232">
            <v>0</v>
          </cell>
        </row>
        <row r="233">
          <cell r="E233">
            <v>7.3845103379253013E-2</v>
          </cell>
          <cell r="F233">
            <v>0</v>
          </cell>
          <cell r="G233">
            <v>-1.9957423000000002E-2</v>
          </cell>
          <cell r="H233">
            <v>0</v>
          </cell>
          <cell r="I233">
            <v>0</v>
          </cell>
          <cell r="J233">
            <v>0.33750000000000002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-1.6500000000000001E-2</v>
          </cell>
          <cell r="S233">
            <v>0</v>
          </cell>
          <cell r="T233">
            <v>0</v>
          </cell>
          <cell r="U233">
            <v>1.0900000000000001</v>
          </cell>
          <cell r="V233">
            <v>0</v>
          </cell>
          <cell r="W233">
            <v>-0.19</v>
          </cell>
          <cell r="X233">
            <v>0</v>
          </cell>
          <cell r="Y233">
            <v>0</v>
          </cell>
          <cell r="Z233">
            <v>0</v>
          </cell>
        </row>
        <row r="234">
          <cell r="E234">
            <v>7.3859284215616022E-2</v>
          </cell>
          <cell r="F234">
            <v>0</v>
          </cell>
          <cell r="G234">
            <v>-9.9574230000000017E-3</v>
          </cell>
          <cell r="H234">
            <v>0</v>
          </cell>
          <cell r="I234">
            <v>0</v>
          </cell>
          <cell r="J234">
            <v>0.26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-3.2500000000000003E-3</v>
          </cell>
          <cell r="S234">
            <v>0</v>
          </cell>
          <cell r="T234">
            <v>0</v>
          </cell>
          <cell r="U234">
            <v>0.67</v>
          </cell>
          <cell r="V234">
            <v>0</v>
          </cell>
          <cell r="W234">
            <v>-0.19</v>
          </cell>
          <cell r="X234">
            <v>0</v>
          </cell>
          <cell r="Y234">
            <v>0</v>
          </cell>
          <cell r="Z234">
            <v>0</v>
          </cell>
        </row>
        <row r="235">
          <cell r="E235">
            <v>7.3874984427382009E-2</v>
          </cell>
          <cell r="F235">
            <v>0</v>
          </cell>
          <cell r="G235">
            <v>4.997663900000001E-2</v>
          </cell>
          <cell r="H235">
            <v>0</v>
          </cell>
          <cell r="I235">
            <v>0</v>
          </cell>
          <cell r="J235">
            <v>0.17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-3.2500000000000003E-3</v>
          </cell>
          <cell r="S235">
            <v>0</v>
          </cell>
          <cell r="T235">
            <v>0</v>
          </cell>
          <cell r="U235">
            <v>0.28749999999999998</v>
          </cell>
          <cell r="V235">
            <v>0</v>
          </cell>
          <cell r="W235">
            <v>-0.19</v>
          </cell>
          <cell r="X235">
            <v>0</v>
          </cell>
          <cell r="Y235">
            <v>0</v>
          </cell>
          <cell r="Z235">
            <v>0</v>
          </cell>
        </row>
        <row r="236">
          <cell r="E236">
            <v>7.3890178180780017E-2</v>
          </cell>
          <cell r="F236">
            <v>0</v>
          </cell>
          <cell r="G236">
            <v>4.9968124000000003E-2</v>
          </cell>
          <cell r="H236">
            <v>0</v>
          </cell>
          <cell r="I236">
            <v>0</v>
          </cell>
          <cell r="J236">
            <v>0.155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1.7500000000000003E-3</v>
          </cell>
          <cell r="S236">
            <v>0</v>
          </cell>
          <cell r="T236">
            <v>0</v>
          </cell>
          <cell r="U236">
            <v>0.2475</v>
          </cell>
          <cell r="V236">
            <v>0</v>
          </cell>
          <cell r="W236">
            <v>-0.19</v>
          </cell>
          <cell r="X236">
            <v>0</v>
          </cell>
          <cell r="Y236">
            <v>0</v>
          </cell>
          <cell r="Z236">
            <v>0</v>
          </cell>
        </row>
        <row r="237">
          <cell r="E237">
            <v>7.3905878392706015E-2</v>
          </cell>
          <cell r="F237">
            <v>0</v>
          </cell>
          <cell r="G237">
            <v>4.9968124000000003E-2</v>
          </cell>
          <cell r="H237">
            <v>0</v>
          </cell>
          <cell r="I237">
            <v>0</v>
          </cell>
          <cell r="J237">
            <v>0.155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1.7500000000000003E-3</v>
          </cell>
          <cell r="S237">
            <v>0</v>
          </cell>
          <cell r="T237">
            <v>0</v>
          </cell>
          <cell r="U237">
            <v>0.2475</v>
          </cell>
          <cell r="V237">
            <v>0</v>
          </cell>
          <cell r="W237">
            <v>-0.19</v>
          </cell>
          <cell r="X237">
            <v>0</v>
          </cell>
          <cell r="Y237">
            <v>0</v>
          </cell>
          <cell r="Z237">
            <v>0</v>
          </cell>
        </row>
        <row r="238">
          <cell r="E238">
            <v>7.3921072146259023E-2</v>
          </cell>
          <cell r="F238">
            <v>0</v>
          </cell>
          <cell r="G238">
            <v>4.9968124000000003E-2</v>
          </cell>
          <cell r="H238">
            <v>0</v>
          </cell>
          <cell r="I238">
            <v>0</v>
          </cell>
          <cell r="J238">
            <v>0.155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1.7500000000000003E-3</v>
          </cell>
          <cell r="S238">
            <v>0</v>
          </cell>
          <cell r="T238">
            <v>0</v>
          </cell>
          <cell r="U238">
            <v>0.2525</v>
          </cell>
          <cell r="V238">
            <v>0</v>
          </cell>
          <cell r="W238">
            <v>-0.19</v>
          </cell>
          <cell r="X238">
            <v>0</v>
          </cell>
          <cell r="Y238">
            <v>0</v>
          </cell>
          <cell r="Z238">
            <v>0</v>
          </cell>
        </row>
        <row r="239">
          <cell r="E239">
            <v>7.3936772358345018E-2</v>
          </cell>
          <cell r="F239">
            <v>0</v>
          </cell>
          <cell r="G239">
            <v>4.9968124000000003E-2</v>
          </cell>
          <cell r="H239">
            <v>0</v>
          </cell>
          <cell r="I239">
            <v>0</v>
          </cell>
          <cell r="J239">
            <v>0.155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-3.2500000000000003E-3</v>
          </cell>
          <cell r="S239">
            <v>0</v>
          </cell>
          <cell r="T239">
            <v>0</v>
          </cell>
          <cell r="U239">
            <v>0.2525</v>
          </cell>
          <cell r="V239">
            <v>0</v>
          </cell>
          <cell r="W239">
            <v>-0.19</v>
          </cell>
          <cell r="X239">
            <v>0</v>
          </cell>
          <cell r="Y239">
            <v>0</v>
          </cell>
          <cell r="Z239">
            <v>0</v>
          </cell>
        </row>
        <row r="240">
          <cell r="E240">
            <v>7.3952472570512018E-2</v>
          </cell>
          <cell r="F240">
            <v>0</v>
          </cell>
          <cell r="G240">
            <v>4.9968124000000003E-2</v>
          </cell>
          <cell r="H240">
            <v>0</v>
          </cell>
          <cell r="I240">
            <v>0</v>
          </cell>
          <cell r="J240">
            <v>0.155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-3.2500000000000003E-3</v>
          </cell>
          <cell r="S240">
            <v>0</v>
          </cell>
          <cell r="T240">
            <v>0</v>
          </cell>
          <cell r="U240">
            <v>0.2475</v>
          </cell>
          <cell r="V240">
            <v>0</v>
          </cell>
          <cell r="W240">
            <v>-0.19</v>
          </cell>
          <cell r="X240">
            <v>0</v>
          </cell>
          <cell r="Y240">
            <v>0</v>
          </cell>
          <cell r="Z240">
            <v>0</v>
          </cell>
        </row>
        <row r="241">
          <cell r="E241">
            <v>7.3967666324299033E-2</v>
          </cell>
          <cell r="F241">
            <v>0</v>
          </cell>
          <cell r="G241">
            <v>4.9968124000000003E-2</v>
          </cell>
          <cell r="H241">
            <v>0</v>
          </cell>
          <cell r="I241">
            <v>0</v>
          </cell>
          <cell r="J241">
            <v>0.1575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-1.6500000000000001E-2</v>
          </cell>
          <cell r="S241">
            <v>0</v>
          </cell>
          <cell r="T241">
            <v>0</v>
          </cell>
          <cell r="U241">
            <v>0.25</v>
          </cell>
          <cell r="V241">
            <v>0</v>
          </cell>
          <cell r="W241">
            <v>-0.19</v>
          </cell>
          <cell r="X241">
            <v>0</v>
          </cell>
          <cell r="Y241">
            <v>0</v>
          </cell>
          <cell r="Z241">
            <v>0</v>
          </cell>
        </row>
        <row r="242">
          <cell r="E242">
            <v>7.3983366536626016E-2</v>
          </cell>
          <cell r="F242">
            <v>0</v>
          </cell>
          <cell r="G242">
            <v>-2.9988713000000004E-2</v>
          </cell>
          <cell r="W242">
            <v>-0.19</v>
          </cell>
          <cell r="X242">
            <v>0</v>
          </cell>
          <cell r="Y242">
            <v>0</v>
          </cell>
          <cell r="Z242">
            <v>0</v>
          </cell>
        </row>
        <row r="243">
          <cell r="E243">
            <v>7.3998560290568005E-2</v>
          </cell>
          <cell r="F243">
            <v>0</v>
          </cell>
          <cell r="G243">
            <v>-4.4951938000000004E-2</v>
          </cell>
          <cell r="W243">
            <v>-0.19</v>
          </cell>
          <cell r="X243">
            <v>0</v>
          </cell>
          <cell r="Y243">
            <v>0</v>
          </cell>
          <cell r="Z243">
            <v>0</v>
          </cell>
        </row>
        <row r="244">
          <cell r="E244">
            <v>7.4014260503055027E-2</v>
          </cell>
          <cell r="F244">
            <v>0</v>
          </cell>
          <cell r="G244">
            <v>-3.9955184000000005E-2</v>
          </cell>
          <cell r="W244">
            <v>-0.19</v>
          </cell>
          <cell r="X244">
            <v>0</v>
          </cell>
          <cell r="Y244">
            <v>0</v>
          </cell>
          <cell r="Z244">
            <v>0</v>
          </cell>
        </row>
        <row r="245">
          <cell r="E245">
            <v>7.4029960715622997E-2</v>
          </cell>
          <cell r="F245">
            <v>0</v>
          </cell>
          <cell r="G245">
            <v>-1.4957423000000001E-2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E246">
            <v>7.4044141552852022E-2</v>
          </cell>
          <cell r="F246">
            <v>0</v>
          </cell>
          <cell r="G246">
            <v>-4.9574230000000007E-3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E247">
            <v>7.4059841765575021E-2</v>
          </cell>
          <cell r="F247">
            <v>0</v>
          </cell>
          <cell r="G247">
            <v>5.4976639000000001E-2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E248">
            <v>7.4075035519900023E-2</v>
          </cell>
          <cell r="F248">
            <v>0</v>
          </cell>
          <cell r="G248">
            <v>5.4968124000000007E-2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E249">
            <v>7.4090735732784019E-2</v>
          </cell>
          <cell r="F249">
            <v>0</v>
          </cell>
          <cell r="G249">
            <v>5.4968124000000007E-2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</row>
        <row r="250">
          <cell r="E250">
            <v>7.4105929487264022E-2</v>
          </cell>
          <cell r="F250">
            <v>0</v>
          </cell>
          <cell r="G250">
            <v>5.4968124000000007E-2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</row>
        <row r="251">
          <cell r="E251">
            <v>7.4121629700307029E-2</v>
          </cell>
          <cell r="F251">
            <v>0</v>
          </cell>
          <cell r="G251">
            <v>5.4968124000000007E-2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</row>
        <row r="252">
          <cell r="E252">
            <v>7.4137329913431027E-2</v>
          </cell>
          <cell r="F252">
            <v>0</v>
          </cell>
          <cell r="G252">
            <v>5.4968124000000007E-2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</row>
        <row r="253">
          <cell r="E253">
            <v>7.4152523668146023E-2</v>
          </cell>
          <cell r="F253">
            <v>0</v>
          </cell>
          <cell r="G253">
            <v>5.4968124000000007E-2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</row>
        <row r="254">
          <cell r="E254">
            <v>7.4168223881431031E-2</v>
          </cell>
          <cell r="F254">
            <v>0</v>
          </cell>
          <cell r="G254">
            <v>-2.4988713000000006E-2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</row>
        <row r="255">
          <cell r="E255">
            <v>7.4183417636300028E-2</v>
          </cell>
          <cell r="F255">
            <v>0</v>
          </cell>
          <cell r="G255">
            <v>-3.9951937999999999E-2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</row>
        <row r="256">
          <cell r="E256">
            <v>7.419911784974402E-2</v>
          </cell>
          <cell r="F256">
            <v>0</v>
          </cell>
          <cell r="G256">
            <v>-3.4955184000000007E-2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</row>
        <row r="257">
          <cell r="E257">
            <v>7.4194381777618015E-2</v>
          </cell>
          <cell r="F257">
            <v>0</v>
          </cell>
          <cell r="G257">
            <v>-9.9574230000000017E-3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</row>
        <row r="258">
          <cell r="E258">
            <v>7.4186274755557016E-2</v>
          </cell>
          <cell r="F258">
            <v>0</v>
          </cell>
          <cell r="G258">
            <v>4.2576999999999996E-5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</row>
        <row r="259">
          <cell r="E259">
            <v>7.417760862855001E-2</v>
          </cell>
          <cell r="F259">
            <v>0</v>
          </cell>
          <cell r="G259">
            <v>5.9976638999999998E-2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</row>
        <row r="260">
          <cell r="E260">
            <v>7.4169222054051021E-2</v>
          </cell>
          <cell r="F260">
            <v>0</v>
          </cell>
          <cell r="G260">
            <v>5.9968124000000005E-2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</row>
        <row r="261">
          <cell r="E261">
            <v>7.4160555927093016E-2</v>
          </cell>
          <cell r="F261">
            <v>0</v>
          </cell>
          <cell r="G261">
            <v>5.9968124000000005E-2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</row>
        <row r="262">
          <cell r="E262">
            <v>7.4152169352641004E-2</v>
          </cell>
          <cell r="F262">
            <v>0</v>
          </cell>
          <cell r="G262">
            <v>5.9968124000000005E-2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</row>
        <row r="263">
          <cell r="E263">
            <v>7.4143503225731017E-2</v>
          </cell>
          <cell r="F263">
            <v>0</v>
          </cell>
          <cell r="G263">
            <v>5.9968124000000005E-2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</row>
        <row r="264">
          <cell r="E264">
            <v>7.4134837098847009E-2</v>
          </cell>
          <cell r="F264">
            <v>0</v>
          </cell>
          <cell r="G264">
            <v>5.9968124000000005E-2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</row>
        <row r="265">
          <cell r="E265">
            <v>7.4126450524467022E-2</v>
          </cell>
          <cell r="F265">
            <v>0</v>
          </cell>
          <cell r="G265">
            <v>5.9968124000000005E-2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</row>
        <row r="266">
          <cell r="E266">
            <v>7.4117784397631031E-2</v>
          </cell>
          <cell r="F266">
            <v>0</v>
          </cell>
          <cell r="G266">
            <v>-1.9988713000000002E-2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</row>
        <row r="267">
          <cell r="E267">
            <v>7.4109397823297007E-2</v>
          </cell>
          <cell r="F267">
            <v>0</v>
          </cell>
          <cell r="G267">
            <v>-3.4951938000000002E-2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</row>
        <row r="268">
          <cell r="E268">
            <v>7.4100731696510005E-2</v>
          </cell>
          <cell r="F268">
            <v>0</v>
          </cell>
          <cell r="G268">
            <v>-2.9955184000000003E-2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</row>
        <row r="269">
          <cell r="E269">
            <v>7.4092065569748011E-2</v>
          </cell>
          <cell r="F269">
            <v>0</v>
          </cell>
          <cell r="G269">
            <v>-4.9574230000000007E-3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</row>
        <row r="270">
          <cell r="E270">
            <v>7.4084238100436031E-2</v>
          </cell>
          <cell r="F270">
            <v>0</v>
          </cell>
          <cell r="G270">
            <v>5.0425770000000003E-3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</row>
        <row r="271">
          <cell r="E271">
            <v>7.4075571973720014E-2</v>
          </cell>
          <cell r="F271">
            <v>0</v>
          </cell>
          <cell r="G271">
            <v>6.4976639000000003E-2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</row>
        <row r="272">
          <cell r="E272">
            <v>7.4067185399504021E-2</v>
          </cell>
          <cell r="F272">
            <v>0</v>
          </cell>
          <cell r="G272">
            <v>6.4968124000000002E-2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</row>
        <row r="273">
          <cell r="E273">
            <v>7.4058519272838005E-2</v>
          </cell>
          <cell r="F273">
            <v>0</v>
          </cell>
          <cell r="G273">
            <v>6.4968124000000002E-2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</row>
        <row r="274">
          <cell r="E274">
            <v>7.4050132698668003E-2</v>
          </cell>
          <cell r="F274">
            <v>0</v>
          </cell>
          <cell r="G274">
            <v>6.4968124000000002E-2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</row>
        <row r="275">
          <cell r="E275">
            <v>7.4041466572050005E-2</v>
          </cell>
          <cell r="F275">
            <v>0</v>
          </cell>
          <cell r="G275">
            <v>6.4968124000000002E-2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</row>
        <row r="276">
          <cell r="E276">
            <v>7.4032800445458E-2</v>
          </cell>
          <cell r="F276">
            <v>0</v>
          </cell>
          <cell r="G276">
            <v>6.4968124000000002E-2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</row>
        <row r="277">
          <cell r="E277">
            <v>7.4024413871359024E-2</v>
          </cell>
          <cell r="F277">
            <v>0</v>
          </cell>
          <cell r="G277">
            <v>6.4968124000000002E-2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</row>
        <row r="278">
          <cell r="E278">
            <v>7.4015747744815008E-2</v>
          </cell>
          <cell r="F278">
            <v>0</v>
          </cell>
          <cell r="G278">
            <v>-1.4988713000000002E-2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</row>
        <row r="279">
          <cell r="E279">
            <v>7.4007361170764008E-2</v>
          </cell>
          <cell r="F279">
            <v>0</v>
          </cell>
          <cell r="G279">
            <v>-2.9951938000000001E-2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</row>
        <row r="280">
          <cell r="E280">
            <v>7.3998695044269022E-2</v>
          </cell>
          <cell r="F280">
            <v>0</v>
          </cell>
          <cell r="G280">
            <v>-2.4955184000000005E-2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</row>
        <row r="281">
          <cell r="E281">
            <v>7.3990028917799017E-2</v>
          </cell>
          <cell r="F281">
            <v>0</v>
          </cell>
          <cell r="G281">
            <v>4.2576999999999996E-5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</row>
        <row r="282">
          <cell r="E282">
            <v>7.3982201448750021E-2</v>
          </cell>
          <cell r="F282">
            <v>0</v>
          </cell>
          <cell r="G282">
            <v>1.0042577000000002E-2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</row>
        <row r="283">
          <cell r="E283">
            <v>7.3973535322327019E-2</v>
          </cell>
          <cell r="F283">
            <v>0</v>
          </cell>
          <cell r="G283">
            <v>6.9976639000000007E-2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</row>
        <row r="284">
          <cell r="E284">
            <v>7.3965148748391996E-2</v>
          </cell>
          <cell r="F284">
            <v>0</v>
          </cell>
          <cell r="G284">
            <v>6.996812400000002E-2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</row>
        <row r="285">
          <cell r="E285">
            <v>7.3956482622018024E-2</v>
          </cell>
          <cell r="F285">
            <v>0</v>
          </cell>
          <cell r="G285">
            <v>6.996812400000002E-2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</row>
        <row r="286">
          <cell r="E286">
            <v>7.3948096048130019E-2</v>
          </cell>
          <cell r="F286">
            <v>0</v>
          </cell>
          <cell r="G286">
            <v>6.996812400000002E-2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</row>
        <row r="287">
          <cell r="E287">
            <v>7.3939429921805008E-2</v>
          </cell>
          <cell r="F287">
            <v>0</v>
          </cell>
          <cell r="G287">
            <v>6.996812400000002E-2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</row>
        <row r="288">
          <cell r="E288">
            <v>7.393076379550402E-2</v>
          </cell>
          <cell r="F288">
            <v>0</v>
          </cell>
          <cell r="G288">
            <v>6.996812400000002E-2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</row>
        <row r="289">
          <cell r="E289">
            <v>7.3922377221688026E-2</v>
          </cell>
          <cell r="F289">
            <v>0</v>
          </cell>
          <cell r="G289">
            <v>6.996812400000002E-2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</row>
        <row r="290">
          <cell r="E290">
            <v>7.3913711095435999E-2</v>
          </cell>
          <cell r="F290">
            <v>0</v>
          </cell>
          <cell r="G290">
            <v>-9.9887130000000015E-3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</row>
        <row r="291">
          <cell r="E291">
            <v>7.3905324521668009E-2</v>
          </cell>
          <cell r="F291">
            <v>0</v>
          </cell>
          <cell r="G291">
            <v>-2.4951938E-2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</row>
        <row r="292">
          <cell r="E292">
            <v>7.3896658395464013E-2</v>
          </cell>
          <cell r="F292">
            <v>0</v>
          </cell>
          <cell r="G292">
            <v>-1.9955184000000004E-2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</row>
        <row r="293">
          <cell r="E293">
            <v>7.3887992269285011E-2</v>
          </cell>
          <cell r="F293">
            <v>0</v>
          </cell>
          <cell r="G293">
            <v>5.0425770000000003E-3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</row>
        <row r="294">
          <cell r="E294">
            <v>7.3880164800500012E-2</v>
          </cell>
          <cell r="F294">
            <v>0</v>
          </cell>
          <cell r="G294">
            <v>1.5042577000000001E-2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</row>
        <row r="295">
          <cell r="E295">
            <v>7.3871498674369027E-2</v>
          </cell>
          <cell r="F295">
            <v>0</v>
          </cell>
          <cell r="G295">
            <v>7.4976639000000012E-2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</row>
        <row r="296">
          <cell r="E296">
            <v>7.3863112100717013E-2</v>
          </cell>
          <cell r="F296">
            <v>0</v>
          </cell>
          <cell r="G296">
            <v>7.4968124000000011E-2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</row>
        <row r="297">
          <cell r="E297">
            <v>7.3854445974634017E-2</v>
          </cell>
          <cell r="F297">
            <v>0</v>
          </cell>
          <cell r="G297">
            <v>7.4968124000000011E-2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</row>
        <row r="298">
          <cell r="E298">
            <v>7.384605940103002E-2</v>
          </cell>
          <cell r="F298">
            <v>0</v>
          </cell>
          <cell r="G298">
            <v>7.4968124000000011E-2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</row>
        <row r="299">
          <cell r="E299">
            <v>7.3837393275000024E-2</v>
          </cell>
          <cell r="F299">
            <v>0</v>
          </cell>
          <cell r="G299">
            <v>7.4968124000000011E-2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</row>
        <row r="300">
          <cell r="E300">
            <v>7.3828727148987E-2</v>
          </cell>
          <cell r="F300">
            <v>0</v>
          </cell>
          <cell r="G300">
            <v>7.4968124000000011E-2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</row>
        <row r="301">
          <cell r="E301">
            <v>7.3820340575453017E-2</v>
          </cell>
          <cell r="F301">
            <v>0</v>
          </cell>
          <cell r="G301">
            <v>7.4968124000000011E-2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</row>
        <row r="302">
          <cell r="E302">
            <v>7.3811674449493006E-2</v>
          </cell>
          <cell r="F302">
            <v>0</v>
          </cell>
          <cell r="G302">
            <v>-4.9887130000000005E-3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</row>
        <row r="303">
          <cell r="E303">
            <v>7.3803287876006027E-2</v>
          </cell>
          <cell r="F303">
            <v>0</v>
          </cell>
          <cell r="G303">
            <v>-1.9951938000000002E-2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</row>
        <row r="304">
          <cell r="E304">
            <v>7.3794621750095005E-2</v>
          </cell>
          <cell r="F304">
            <v>0</v>
          </cell>
          <cell r="G304">
            <v>-1.4955184000000003E-2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</row>
        <row r="305">
          <cell r="E305">
            <v>7.3785955624209004E-2</v>
          </cell>
          <cell r="F305">
            <v>0</v>
          </cell>
          <cell r="G305">
            <v>1.0042577000000002E-2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</row>
        <row r="306">
          <cell r="E306">
            <v>7.3777848603239993E-2</v>
          </cell>
          <cell r="F306">
            <v>0</v>
          </cell>
          <cell r="G306">
            <v>2.0042577000000002E-2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</row>
        <row r="307">
          <cell r="E307">
            <v>7.3769182477401024E-2</v>
          </cell>
          <cell r="F307">
            <v>0</v>
          </cell>
          <cell r="G307">
            <v>7.9976639000000016E-2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</row>
        <row r="308">
          <cell r="E308">
            <v>7.3760795904033005E-2</v>
          </cell>
          <cell r="F308">
            <v>0</v>
          </cell>
          <cell r="G308">
            <v>7.9968124000000015E-2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</row>
        <row r="309">
          <cell r="E309">
            <v>7.3752129778243011E-2</v>
          </cell>
          <cell r="F309">
            <v>0</v>
          </cell>
          <cell r="G309">
            <v>7.9968124000000015E-2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</row>
        <row r="310">
          <cell r="E310">
            <v>7.3743743204921011E-2</v>
          </cell>
          <cell r="F310">
            <v>0</v>
          </cell>
          <cell r="G310">
            <v>7.9968124000000015E-2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</row>
        <row r="311">
          <cell r="E311">
            <v>7.373507707918002E-2</v>
          </cell>
          <cell r="F311">
            <v>0</v>
          </cell>
          <cell r="G311">
            <v>7.9968124000000015E-2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</row>
        <row r="312">
          <cell r="E312">
            <v>7.3726410953464008E-2</v>
          </cell>
          <cell r="F312">
            <v>0</v>
          </cell>
          <cell r="G312">
            <v>7.9968124000000015E-2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</row>
        <row r="313">
          <cell r="E313">
            <v>7.3718024380213007E-2</v>
          </cell>
          <cell r="F313">
            <v>0</v>
          </cell>
          <cell r="G313">
            <v>7.9968124000000015E-2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</row>
        <row r="314">
          <cell r="E314">
            <v>7.3709358254546012E-2</v>
          </cell>
          <cell r="F314">
            <v>0</v>
          </cell>
          <cell r="G314">
            <v>1.1287000000000001E-5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</row>
        <row r="315">
          <cell r="E315">
            <v>7.3700971681342028E-2</v>
          </cell>
          <cell r="F315">
            <v>0</v>
          </cell>
          <cell r="G315">
            <v>-1.4951938000000003E-2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</row>
        <row r="316">
          <cell r="E316">
            <v>7.3692305555724008E-2</v>
          </cell>
          <cell r="F316">
            <v>0</v>
          </cell>
          <cell r="G316">
            <v>-9.9551840000000023E-3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</row>
        <row r="317">
          <cell r="E317">
            <v>7.368363943013001E-2</v>
          </cell>
          <cell r="F317">
            <v>0</v>
          </cell>
          <cell r="G317">
            <v>1.5042577000000001E-2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</row>
        <row r="318">
          <cell r="E318">
            <v>7.367581196187302E-2</v>
          </cell>
          <cell r="F318">
            <v>0</v>
          </cell>
          <cell r="G318">
            <v>2.5042577000000003E-2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</row>
        <row r="319">
          <cell r="W319">
            <v>0</v>
          </cell>
          <cell r="X319">
            <v>0</v>
          </cell>
          <cell r="Y319">
            <v>0</v>
          </cell>
          <cell r="Z319">
            <v>0</v>
          </cell>
        </row>
        <row r="320">
          <cell r="W320">
            <v>0</v>
          </cell>
          <cell r="X320">
            <v>0</v>
          </cell>
          <cell r="Y320">
            <v>0</v>
          </cell>
          <cell r="Z320">
            <v>0</v>
          </cell>
        </row>
        <row r="321">
          <cell r="W321">
            <v>0</v>
          </cell>
          <cell r="X321">
            <v>0</v>
          </cell>
          <cell r="Y321">
            <v>0</v>
          </cell>
          <cell r="Z321">
            <v>0</v>
          </cell>
        </row>
        <row r="322">
          <cell r="W322">
            <v>0</v>
          </cell>
          <cell r="X322">
            <v>0</v>
          </cell>
          <cell r="Y322">
            <v>0</v>
          </cell>
          <cell r="Z322">
            <v>0</v>
          </cell>
        </row>
        <row r="323">
          <cell r="W323">
            <v>0</v>
          </cell>
          <cell r="X323">
            <v>0</v>
          </cell>
          <cell r="Y323">
            <v>0</v>
          </cell>
          <cell r="Z323">
            <v>0</v>
          </cell>
        </row>
        <row r="324">
          <cell r="W324">
            <v>0</v>
          </cell>
          <cell r="X324">
            <v>0</v>
          </cell>
          <cell r="Y324">
            <v>0</v>
          </cell>
          <cell r="Z324">
            <v>0</v>
          </cell>
        </row>
        <row r="325">
          <cell r="W325">
            <v>0</v>
          </cell>
          <cell r="X325">
            <v>0</v>
          </cell>
          <cell r="Y325">
            <v>0</v>
          </cell>
          <cell r="Z325">
            <v>0</v>
          </cell>
        </row>
        <row r="326">
          <cell r="W326">
            <v>0</v>
          </cell>
          <cell r="X326">
            <v>0</v>
          </cell>
          <cell r="Y326">
            <v>0</v>
          </cell>
          <cell r="Z326">
            <v>0</v>
          </cell>
        </row>
        <row r="327">
          <cell r="W327">
            <v>0</v>
          </cell>
          <cell r="X327">
            <v>0</v>
          </cell>
          <cell r="Y327">
            <v>0</v>
          </cell>
          <cell r="Z327">
            <v>0</v>
          </cell>
        </row>
        <row r="328">
          <cell r="W328">
            <v>0</v>
          </cell>
          <cell r="X328">
            <v>0</v>
          </cell>
          <cell r="Y328">
            <v>0</v>
          </cell>
          <cell r="Z328">
            <v>0</v>
          </cell>
        </row>
        <row r="329">
          <cell r="W329">
            <v>0</v>
          </cell>
          <cell r="X329">
            <v>0</v>
          </cell>
          <cell r="Y329">
            <v>0</v>
          </cell>
          <cell r="Z329">
            <v>0</v>
          </cell>
        </row>
        <row r="330">
          <cell r="W330">
            <v>0</v>
          </cell>
          <cell r="X330">
            <v>0</v>
          </cell>
          <cell r="Y330">
            <v>0</v>
          </cell>
          <cell r="Z330">
            <v>0</v>
          </cell>
        </row>
        <row r="331">
          <cell r="W331">
            <v>0</v>
          </cell>
          <cell r="X331">
            <v>0</v>
          </cell>
          <cell r="Y331">
            <v>0</v>
          </cell>
          <cell r="Z331">
            <v>0</v>
          </cell>
        </row>
        <row r="332">
          <cell r="W332">
            <v>0</v>
          </cell>
          <cell r="X332">
            <v>0</v>
          </cell>
          <cell r="Y332">
            <v>0</v>
          </cell>
          <cell r="Z332">
            <v>0</v>
          </cell>
        </row>
        <row r="333">
          <cell r="W333">
            <v>0</v>
          </cell>
          <cell r="X333">
            <v>0</v>
          </cell>
          <cell r="Y333">
            <v>0</v>
          </cell>
          <cell r="Z333">
            <v>0</v>
          </cell>
        </row>
        <row r="334">
          <cell r="W334">
            <v>0</v>
          </cell>
          <cell r="X334">
            <v>0</v>
          </cell>
          <cell r="Y334">
            <v>0</v>
          </cell>
          <cell r="Z334">
            <v>0</v>
          </cell>
        </row>
        <row r="335">
          <cell r="W335">
            <v>0</v>
          </cell>
          <cell r="X335">
            <v>0</v>
          </cell>
          <cell r="Y335">
            <v>0</v>
          </cell>
          <cell r="Z335">
            <v>0</v>
          </cell>
        </row>
        <row r="336">
          <cell r="W336">
            <v>0</v>
          </cell>
          <cell r="X336">
            <v>0</v>
          </cell>
          <cell r="Y336">
            <v>0</v>
          </cell>
          <cell r="Z336">
            <v>0</v>
          </cell>
        </row>
        <row r="337">
          <cell r="W337">
            <v>0</v>
          </cell>
          <cell r="X337">
            <v>0</v>
          </cell>
          <cell r="Y337">
            <v>0</v>
          </cell>
          <cell r="Z337">
            <v>0</v>
          </cell>
        </row>
        <row r="338">
          <cell r="W338">
            <v>0</v>
          </cell>
          <cell r="X338">
            <v>0</v>
          </cell>
          <cell r="Y338">
            <v>0</v>
          </cell>
          <cell r="Z338">
            <v>0</v>
          </cell>
        </row>
        <row r="339">
          <cell r="W339">
            <v>0</v>
          </cell>
          <cell r="X339">
            <v>0</v>
          </cell>
          <cell r="Y339">
            <v>0</v>
          </cell>
          <cell r="Z339">
            <v>0</v>
          </cell>
        </row>
        <row r="340">
          <cell r="W340">
            <v>0</v>
          </cell>
          <cell r="X340">
            <v>0</v>
          </cell>
          <cell r="Y340">
            <v>0</v>
          </cell>
          <cell r="Z340">
            <v>0</v>
          </cell>
        </row>
        <row r="341">
          <cell r="W341">
            <v>0</v>
          </cell>
          <cell r="X341">
            <v>0</v>
          </cell>
          <cell r="Y341">
            <v>0</v>
          </cell>
          <cell r="Z341">
            <v>0</v>
          </cell>
        </row>
        <row r="342">
          <cell r="W342">
            <v>0</v>
          </cell>
          <cell r="X342">
            <v>0</v>
          </cell>
          <cell r="Y342">
            <v>0</v>
          </cell>
          <cell r="Z342">
            <v>0</v>
          </cell>
        </row>
        <row r="343">
          <cell r="W343">
            <v>0</v>
          </cell>
          <cell r="X343">
            <v>0</v>
          </cell>
          <cell r="Y343">
            <v>0</v>
          </cell>
          <cell r="Z343">
            <v>0</v>
          </cell>
        </row>
        <row r="344">
          <cell r="W344">
            <v>0</v>
          </cell>
          <cell r="X344">
            <v>0</v>
          </cell>
          <cell r="Y344">
            <v>0</v>
          </cell>
          <cell r="Z344">
            <v>0</v>
          </cell>
        </row>
        <row r="345">
          <cell r="W345">
            <v>0</v>
          </cell>
          <cell r="X345">
            <v>0</v>
          </cell>
          <cell r="Y345">
            <v>0</v>
          </cell>
          <cell r="Z345">
            <v>0</v>
          </cell>
        </row>
        <row r="346">
          <cell r="W346">
            <v>0</v>
          </cell>
          <cell r="X346">
            <v>0</v>
          </cell>
          <cell r="Y346">
            <v>0</v>
          </cell>
          <cell r="Z346">
            <v>0</v>
          </cell>
        </row>
        <row r="347">
          <cell r="W347">
            <v>0</v>
          </cell>
          <cell r="X347">
            <v>0</v>
          </cell>
          <cell r="Y347">
            <v>0</v>
          </cell>
          <cell r="Z347">
            <v>0</v>
          </cell>
        </row>
        <row r="348">
          <cell r="W348">
            <v>0</v>
          </cell>
          <cell r="X348">
            <v>0</v>
          </cell>
          <cell r="Y348">
            <v>0</v>
          </cell>
          <cell r="Z348">
            <v>0</v>
          </cell>
        </row>
        <row r="349">
          <cell r="W349">
            <v>0</v>
          </cell>
          <cell r="X349">
            <v>0</v>
          </cell>
          <cell r="Y349">
            <v>0</v>
          </cell>
          <cell r="Z349">
            <v>0</v>
          </cell>
        </row>
        <row r="350">
          <cell r="W350">
            <v>0</v>
          </cell>
          <cell r="X350">
            <v>0</v>
          </cell>
          <cell r="Y350">
            <v>0</v>
          </cell>
          <cell r="Z350">
            <v>0</v>
          </cell>
        </row>
        <row r="351">
          <cell r="W351">
            <v>0</v>
          </cell>
          <cell r="X351">
            <v>0</v>
          </cell>
          <cell r="Y351">
            <v>0</v>
          </cell>
          <cell r="Z351">
            <v>0</v>
          </cell>
        </row>
        <row r="352">
          <cell r="W352">
            <v>0</v>
          </cell>
          <cell r="X352">
            <v>0</v>
          </cell>
          <cell r="Y352">
            <v>0</v>
          </cell>
          <cell r="Z352">
            <v>0</v>
          </cell>
        </row>
        <row r="353">
          <cell r="W353">
            <v>0</v>
          </cell>
          <cell r="X353">
            <v>0</v>
          </cell>
          <cell r="Y353">
            <v>0</v>
          </cell>
          <cell r="Z353">
            <v>0</v>
          </cell>
        </row>
        <row r="354">
          <cell r="W354">
            <v>0</v>
          </cell>
          <cell r="X354">
            <v>0</v>
          </cell>
          <cell r="Y354">
            <v>0</v>
          </cell>
          <cell r="Z354">
            <v>0</v>
          </cell>
        </row>
        <row r="355">
          <cell r="W355">
            <v>0</v>
          </cell>
          <cell r="X355">
            <v>0</v>
          </cell>
          <cell r="Y355">
            <v>0</v>
          </cell>
          <cell r="Z355">
            <v>0</v>
          </cell>
        </row>
        <row r="356">
          <cell r="W356">
            <v>0</v>
          </cell>
          <cell r="X356">
            <v>0</v>
          </cell>
          <cell r="Y356">
            <v>0</v>
          </cell>
          <cell r="Z356">
            <v>0</v>
          </cell>
        </row>
        <row r="357">
          <cell r="W357">
            <v>0</v>
          </cell>
          <cell r="X357">
            <v>0</v>
          </cell>
          <cell r="Y357">
            <v>0</v>
          </cell>
          <cell r="Z357">
            <v>0</v>
          </cell>
        </row>
        <row r="358">
          <cell r="W358">
            <v>0</v>
          </cell>
          <cell r="X358">
            <v>0</v>
          </cell>
          <cell r="Y358">
            <v>0</v>
          </cell>
          <cell r="Z358">
            <v>0</v>
          </cell>
        </row>
        <row r="359">
          <cell r="W359">
            <v>0</v>
          </cell>
          <cell r="X359">
            <v>0</v>
          </cell>
          <cell r="Y359">
            <v>0</v>
          </cell>
          <cell r="Z359">
            <v>0</v>
          </cell>
        </row>
        <row r="360">
          <cell r="W360">
            <v>0</v>
          </cell>
          <cell r="X360">
            <v>0</v>
          </cell>
          <cell r="Y360">
            <v>0</v>
          </cell>
          <cell r="Z360">
            <v>0</v>
          </cell>
        </row>
        <row r="361">
          <cell r="W361">
            <v>0</v>
          </cell>
          <cell r="X361">
            <v>0</v>
          </cell>
          <cell r="Y361">
            <v>0</v>
          </cell>
          <cell r="Z361">
            <v>0</v>
          </cell>
        </row>
        <row r="362">
          <cell r="W362">
            <v>0</v>
          </cell>
          <cell r="X362">
            <v>0</v>
          </cell>
          <cell r="Y362">
            <v>0</v>
          </cell>
          <cell r="Z362">
            <v>0</v>
          </cell>
        </row>
        <row r="363">
          <cell r="W363">
            <v>0</v>
          </cell>
          <cell r="X363">
            <v>0</v>
          </cell>
          <cell r="Y363">
            <v>0</v>
          </cell>
          <cell r="Z363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igital"/>
      <sheetName val="Peaker"/>
      <sheetName val="Extendible Collars"/>
      <sheetName val="Basket Options"/>
      <sheetName val="Pivot"/>
      <sheetName val="BASIS GREEKS"/>
      <sheetName val="Option Gamma"/>
      <sheetName val="CrvSh Location"/>
      <sheetName val="Basis Spread Options"/>
      <sheetName val="skew"/>
      <sheetName val="Basis Options"/>
      <sheetName val="Basis Options Pos"/>
      <sheetName val="CHANGE"/>
      <sheetName val="GD Spread Options"/>
      <sheetName val="CashFlows"/>
      <sheetName val="Correllations"/>
      <sheetName val="POSITION"/>
      <sheetName val="Curves"/>
      <sheetName val="GD Curves"/>
      <sheetName val="PREVCURVES"/>
      <sheetName val="pipe_opt_D"/>
      <sheetName val="pipe_opt"/>
      <sheetName val="DATA3"/>
      <sheetName val="DATA2"/>
      <sheetName val="TXT File-D"/>
      <sheetName val="TXT File-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3">
          <cell r="C13" t="str">
            <v>GDP-CAL BORDER</v>
          </cell>
          <cell r="D13" t="str">
            <v>GDP-ELPO/SANJUA</v>
          </cell>
        </row>
        <row r="14">
          <cell r="C14" t="str">
            <v>PR</v>
          </cell>
          <cell r="D14" t="str">
            <v>PR</v>
          </cell>
        </row>
        <row r="15">
          <cell r="C15" t="str">
            <v>M</v>
          </cell>
          <cell r="D15" t="str">
            <v>M</v>
          </cell>
        </row>
        <row r="16">
          <cell r="C16">
            <v>5.6950000000000003</v>
          </cell>
          <cell r="D16">
            <v>4.8049999999999997</v>
          </cell>
          <cell r="G16">
            <v>5.415</v>
          </cell>
        </row>
        <row r="17">
          <cell r="C17">
            <v>5.6950000000000003</v>
          </cell>
          <cell r="D17">
            <v>4.8049999999999997</v>
          </cell>
          <cell r="G17">
            <v>5.415</v>
          </cell>
        </row>
        <row r="18">
          <cell r="C18">
            <v>5.9749999999999996</v>
          </cell>
          <cell r="D18">
            <v>4.99</v>
          </cell>
          <cell r="G18">
            <v>5.59</v>
          </cell>
        </row>
        <row r="19">
          <cell r="C19">
            <v>6.01</v>
          </cell>
          <cell r="D19">
            <v>5.07</v>
          </cell>
          <cell r="G19">
            <v>5.585</v>
          </cell>
        </row>
        <row r="20">
          <cell r="C20">
            <v>6.02</v>
          </cell>
          <cell r="D20">
            <v>5.03</v>
          </cell>
          <cell r="G20">
            <v>5.59</v>
          </cell>
        </row>
        <row r="21">
          <cell r="C21">
            <v>6</v>
          </cell>
          <cell r="D21">
            <v>4.7949999999999999</v>
          </cell>
          <cell r="G21">
            <v>5.6349999999999998</v>
          </cell>
        </row>
        <row r="22">
          <cell r="C22">
            <v>5.7649999999999997</v>
          </cell>
          <cell r="D22">
            <v>4.3150000000000004</v>
          </cell>
          <cell r="G22">
            <v>5.6</v>
          </cell>
        </row>
        <row r="23">
          <cell r="C23">
            <v>5.7649999999999997</v>
          </cell>
          <cell r="D23">
            <v>4.3150000000000004</v>
          </cell>
          <cell r="G23">
            <v>5.6</v>
          </cell>
        </row>
        <row r="24">
          <cell r="C24">
            <v>5.7649999999999997</v>
          </cell>
          <cell r="D24">
            <v>4.3150000000000004</v>
          </cell>
          <cell r="G24">
            <v>5.6</v>
          </cell>
        </row>
        <row r="25">
          <cell r="C25">
            <v>5.8049999999999997</v>
          </cell>
          <cell r="D25">
            <v>4.5650000000000004</v>
          </cell>
          <cell r="G25">
            <v>5.585</v>
          </cell>
        </row>
        <row r="26">
          <cell r="C26">
            <v>5.75</v>
          </cell>
          <cell r="D26">
            <v>4.5549999999999997</v>
          </cell>
          <cell r="G26">
            <v>5.57</v>
          </cell>
        </row>
        <row r="27">
          <cell r="C27">
            <v>5.63</v>
          </cell>
          <cell r="D27">
            <v>4.585</v>
          </cell>
          <cell r="G27">
            <v>5.5750000000000002</v>
          </cell>
        </row>
        <row r="28">
          <cell r="C28">
            <v>5.8150000000000004</v>
          </cell>
          <cell r="D28">
            <v>4.8</v>
          </cell>
          <cell r="G28">
            <v>5.92</v>
          </cell>
        </row>
        <row r="29">
          <cell r="C29">
            <v>5.69</v>
          </cell>
          <cell r="D29">
            <v>4.5650000000000004</v>
          </cell>
          <cell r="G29">
            <v>5.74</v>
          </cell>
        </row>
        <row r="30">
          <cell r="C30">
            <v>5.69</v>
          </cell>
          <cell r="D30">
            <v>4.5650000000000004</v>
          </cell>
          <cell r="G30">
            <v>5.74</v>
          </cell>
        </row>
        <row r="31">
          <cell r="C31">
            <v>5.69</v>
          </cell>
          <cell r="D31">
            <v>4.5650000000000004</v>
          </cell>
          <cell r="G31">
            <v>5.74</v>
          </cell>
        </row>
        <row r="32">
          <cell r="C32">
            <v>5.6849999999999996</v>
          </cell>
          <cell r="D32">
            <v>4.6449999999999996</v>
          </cell>
          <cell r="G32">
            <v>5.7050000000000001</v>
          </cell>
        </row>
        <row r="33">
          <cell r="C33">
            <v>5.6550000000000002</v>
          </cell>
          <cell r="D33">
            <v>4.78</v>
          </cell>
          <cell r="G33">
            <v>5.69</v>
          </cell>
        </row>
        <row r="34">
          <cell r="C34">
            <v>5.7549999999999999</v>
          </cell>
          <cell r="D34">
            <v>4.93</v>
          </cell>
          <cell r="G34">
            <v>5.81</v>
          </cell>
        </row>
        <row r="35">
          <cell r="C35">
            <v>5.58</v>
          </cell>
          <cell r="D35">
            <v>4.6900000000000004</v>
          </cell>
          <cell r="G35">
            <v>5.44</v>
          </cell>
        </row>
        <row r="36">
          <cell r="C36">
            <v>5.4050000000000002</v>
          </cell>
          <cell r="D36">
            <v>4.4850000000000003</v>
          </cell>
          <cell r="G36">
            <v>5.24</v>
          </cell>
        </row>
        <row r="37">
          <cell r="C37">
            <v>5.4050000000000002</v>
          </cell>
          <cell r="D37">
            <v>4.4850000000000003</v>
          </cell>
          <cell r="G37">
            <v>5.24</v>
          </cell>
        </row>
        <row r="38">
          <cell r="C38">
            <v>5.4050000000000002</v>
          </cell>
          <cell r="D38">
            <v>4.4850000000000003</v>
          </cell>
          <cell r="G38">
            <v>5.24</v>
          </cell>
        </row>
        <row r="39">
          <cell r="C39">
            <v>5.375</v>
          </cell>
          <cell r="D39">
            <v>4.57</v>
          </cell>
          <cell r="G39">
            <v>5.2450000000000001</v>
          </cell>
        </row>
        <row r="40">
          <cell r="C40">
            <v>5.3449999999999998</v>
          </cell>
          <cell r="D40">
            <v>4.6900000000000004</v>
          </cell>
          <cell r="G40">
            <v>5.2450000000000001</v>
          </cell>
        </row>
        <row r="41">
          <cell r="C41">
            <v>5.22</v>
          </cell>
          <cell r="D41">
            <v>4.5</v>
          </cell>
          <cell r="G41">
            <v>5.03</v>
          </cell>
        </row>
        <row r="42">
          <cell r="C42">
            <v>5.2050000000000001</v>
          </cell>
          <cell r="D42">
            <v>4.4550000000000001</v>
          </cell>
          <cell r="G42">
            <v>5.03</v>
          </cell>
        </row>
        <row r="43">
          <cell r="C43">
            <v>4.9749999999999996</v>
          </cell>
          <cell r="D43">
            <v>4.1550000000000002</v>
          </cell>
          <cell r="G43">
            <v>4.9649999999999999</v>
          </cell>
        </row>
        <row r="44">
          <cell r="C44">
            <v>4.9749999999999996</v>
          </cell>
          <cell r="D44">
            <v>4.1550000000000002</v>
          </cell>
          <cell r="G44">
            <v>4.9649999999999999</v>
          </cell>
        </row>
        <row r="45">
          <cell r="C45">
            <v>4.9749999999999996</v>
          </cell>
          <cell r="D45">
            <v>4.1550000000000002</v>
          </cell>
          <cell r="G45">
            <v>4.9649999999999999</v>
          </cell>
        </row>
        <row r="46">
          <cell r="C46">
            <v>5.21</v>
          </cell>
          <cell r="D46">
            <v>4.22</v>
          </cell>
          <cell r="G46">
            <v>5.04</v>
          </cell>
        </row>
        <row r="47">
          <cell r="C47">
            <v>5.2009999999999996</v>
          </cell>
          <cell r="D47">
            <v>4.3310000000000004</v>
          </cell>
          <cell r="G47">
            <v>5.09</v>
          </cell>
        </row>
        <row r="48">
          <cell r="C48">
            <v>5.12</v>
          </cell>
          <cell r="D48">
            <v>4.17</v>
          </cell>
          <cell r="G48">
            <v>5.04</v>
          </cell>
        </row>
        <row r="49">
          <cell r="C49">
            <v>5.12</v>
          </cell>
          <cell r="D49">
            <v>4.17</v>
          </cell>
          <cell r="G49">
            <v>5.04</v>
          </cell>
        </row>
        <row r="50">
          <cell r="C50">
            <v>5.12</v>
          </cell>
          <cell r="D50">
            <v>4.17</v>
          </cell>
          <cell r="G50">
            <v>5.04</v>
          </cell>
        </row>
        <row r="51">
          <cell r="C51">
            <v>5.12</v>
          </cell>
          <cell r="D51">
            <v>4.17</v>
          </cell>
          <cell r="G51">
            <v>5.04</v>
          </cell>
        </row>
        <row r="52">
          <cell r="C52">
            <v>5.12</v>
          </cell>
          <cell r="D52">
            <v>4.17</v>
          </cell>
          <cell r="G52">
            <v>5.04</v>
          </cell>
        </row>
        <row r="53">
          <cell r="C53">
            <v>5.12</v>
          </cell>
          <cell r="D53">
            <v>4.17</v>
          </cell>
          <cell r="G53">
            <v>5.04</v>
          </cell>
        </row>
        <row r="54">
          <cell r="C54">
            <v>5.12</v>
          </cell>
          <cell r="D54">
            <v>4.17</v>
          </cell>
          <cell r="G54">
            <v>5.04</v>
          </cell>
        </row>
        <row r="55">
          <cell r="C55">
            <v>5.12</v>
          </cell>
          <cell r="D55">
            <v>4.17</v>
          </cell>
          <cell r="G55">
            <v>5.04</v>
          </cell>
        </row>
        <row r="56">
          <cell r="C56">
            <v>5.12</v>
          </cell>
          <cell r="D56">
            <v>4.17</v>
          </cell>
          <cell r="G56">
            <v>5.04</v>
          </cell>
        </row>
        <row r="57">
          <cell r="C57">
            <v>5.12</v>
          </cell>
          <cell r="D57">
            <v>4.17</v>
          </cell>
          <cell r="G57">
            <v>5.04</v>
          </cell>
        </row>
        <row r="58">
          <cell r="C58">
            <v>5.12</v>
          </cell>
          <cell r="D58">
            <v>4.17</v>
          </cell>
          <cell r="G58">
            <v>5.04</v>
          </cell>
        </row>
        <row r="59">
          <cell r="C59">
            <v>5.12</v>
          </cell>
          <cell r="D59">
            <v>4.17</v>
          </cell>
          <cell r="G59">
            <v>5.04</v>
          </cell>
        </row>
        <row r="60">
          <cell r="C60">
            <v>5.12</v>
          </cell>
          <cell r="D60">
            <v>4.17</v>
          </cell>
          <cell r="G60">
            <v>5.04</v>
          </cell>
        </row>
        <row r="61">
          <cell r="C61">
            <v>5.12</v>
          </cell>
          <cell r="D61">
            <v>4.17</v>
          </cell>
          <cell r="G61">
            <v>5.04</v>
          </cell>
        </row>
        <row r="62">
          <cell r="C62">
            <v>5.12</v>
          </cell>
          <cell r="D62">
            <v>4.17</v>
          </cell>
          <cell r="G62">
            <v>5.04</v>
          </cell>
        </row>
        <row r="63">
          <cell r="C63">
            <v>5.12</v>
          </cell>
          <cell r="D63">
            <v>4.17</v>
          </cell>
          <cell r="G63">
            <v>5.04</v>
          </cell>
        </row>
        <row r="64">
          <cell r="C64">
            <v>5.12</v>
          </cell>
          <cell r="D64">
            <v>4.17</v>
          </cell>
          <cell r="G64">
            <v>5.04</v>
          </cell>
        </row>
        <row r="65">
          <cell r="C65">
            <v>5.12</v>
          </cell>
          <cell r="D65">
            <v>4.17</v>
          </cell>
          <cell r="G65">
            <v>5.04</v>
          </cell>
        </row>
        <row r="66">
          <cell r="C66">
            <v>5.12</v>
          </cell>
          <cell r="D66">
            <v>4.17</v>
          </cell>
          <cell r="G66">
            <v>5.04</v>
          </cell>
        </row>
        <row r="67">
          <cell r="C67">
            <v>5.12</v>
          </cell>
          <cell r="D67">
            <v>4.17</v>
          </cell>
          <cell r="G67">
            <v>5.04</v>
          </cell>
        </row>
        <row r="68">
          <cell r="C68">
            <v>5.12</v>
          </cell>
          <cell r="D68">
            <v>4.17</v>
          </cell>
          <cell r="G68">
            <v>5.04</v>
          </cell>
        </row>
        <row r="69">
          <cell r="C69">
            <v>5.12</v>
          </cell>
          <cell r="D69">
            <v>4.17</v>
          </cell>
          <cell r="G69">
            <v>5.04</v>
          </cell>
        </row>
        <row r="70">
          <cell r="C70">
            <v>5.12</v>
          </cell>
          <cell r="D70">
            <v>4.17</v>
          </cell>
          <cell r="G70">
            <v>5.04</v>
          </cell>
        </row>
        <row r="71">
          <cell r="C71">
            <v>5.12</v>
          </cell>
          <cell r="D71">
            <v>4.17</v>
          </cell>
          <cell r="G71">
            <v>5.04</v>
          </cell>
        </row>
        <row r="72">
          <cell r="C72">
            <v>5.12</v>
          </cell>
          <cell r="D72">
            <v>4.17</v>
          </cell>
          <cell r="G72">
            <v>5.04</v>
          </cell>
        </row>
        <row r="73">
          <cell r="C73">
            <v>5.12</v>
          </cell>
          <cell r="D73">
            <v>4.17</v>
          </cell>
          <cell r="G73">
            <v>5.04</v>
          </cell>
        </row>
        <row r="74">
          <cell r="C74">
            <v>5.12</v>
          </cell>
          <cell r="D74">
            <v>4.17</v>
          </cell>
          <cell r="G74">
            <v>5.04</v>
          </cell>
        </row>
        <row r="75">
          <cell r="C75">
            <v>5.12</v>
          </cell>
          <cell r="D75">
            <v>4.17</v>
          </cell>
          <cell r="G75">
            <v>5.04</v>
          </cell>
        </row>
        <row r="76">
          <cell r="C76">
            <v>5.12</v>
          </cell>
          <cell r="D76">
            <v>4.17</v>
          </cell>
          <cell r="G76">
            <v>5.04</v>
          </cell>
        </row>
        <row r="77">
          <cell r="C77">
            <v>0.06</v>
          </cell>
          <cell r="D77">
            <v>-0.02</v>
          </cell>
          <cell r="G77">
            <v>0.2</v>
          </cell>
        </row>
        <row r="78">
          <cell r="C78">
            <v>5.5E-2</v>
          </cell>
          <cell r="D78">
            <v>-0.02</v>
          </cell>
          <cell r="G78">
            <v>0.4</v>
          </cell>
        </row>
        <row r="79">
          <cell r="C79">
            <v>0.05</v>
          </cell>
          <cell r="D79">
            <v>-0.02</v>
          </cell>
          <cell r="G79">
            <v>0.4</v>
          </cell>
        </row>
        <row r="80">
          <cell r="C80">
            <v>5.5E-2</v>
          </cell>
          <cell r="D80">
            <v>-0.02</v>
          </cell>
          <cell r="G80">
            <v>0.2</v>
          </cell>
        </row>
        <row r="81">
          <cell r="C81">
            <v>0.08</v>
          </cell>
          <cell r="D81">
            <v>-0.03</v>
          </cell>
        </row>
        <row r="82">
          <cell r="C82">
            <v>0.08</v>
          </cell>
          <cell r="D82">
            <v>-0.03</v>
          </cell>
        </row>
        <row r="83">
          <cell r="C83">
            <v>0.08</v>
          </cell>
          <cell r="D83">
            <v>-0.03</v>
          </cell>
        </row>
        <row r="84">
          <cell r="C84">
            <v>0.08</v>
          </cell>
          <cell r="D84">
            <v>-0.03</v>
          </cell>
        </row>
        <row r="85">
          <cell r="C85">
            <v>0.08</v>
          </cell>
          <cell r="D85">
            <v>-0.03</v>
          </cell>
        </row>
        <row r="86">
          <cell r="C86">
            <v>0.08</v>
          </cell>
          <cell r="D86">
            <v>-0.03</v>
          </cell>
        </row>
        <row r="87">
          <cell r="C87">
            <v>0.08</v>
          </cell>
          <cell r="D87">
            <v>-0.03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W88"/>
  <sheetViews>
    <sheetView workbookViewId="0">
      <pane xSplit="1" ySplit="2" topLeftCell="B44" activePane="bottomRight" state="frozen"/>
      <selection pane="topRight" activeCell="B1" sqref="B1"/>
      <selection pane="bottomLeft" activeCell="A3" sqref="A3"/>
      <selection pane="bottomRight" activeCell="E73" sqref="E73"/>
    </sheetView>
  </sheetViews>
  <sheetFormatPr defaultRowHeight="13.2" x14ac:dyDescent="0.25"/>
  <cols>
    <col min="1" max="1" width="16" customWidth="1"/>
    <col min="5" max="5" width="16.109375" customWidth="1"/>
    <col min="6" max="6" width="7.6640625" customWidth="1"/>
    <col min="9" max="9" width="14.109375" customWidth="1"/>
    <col min="13" max="13" width="12.5546875" customWidth="1"/>
    <col min="16" max="16" width="13.109375" customWidth="1"/>
    <col min="18" max="18" width="13.88671875" hidden="1" customWidth="1"/>
    <col min="19" max="20" width="0" hidden="1" customWidth="1"/>
    <col min="21" max="21" width="12.33203125" hidden="1" customWidth="1"/>
  </cols>
  <sheetData>
    <row r="1" spans="1:18" ht="13.8" thickBot="1" x14ac:dyDescent="0.3">
      <c r="A1" s="1" t="s">
        <v>0</v>
      </c>
    </row>
    <row r="2" spans="1:18" ht="13.8" thickBot="1" x14ac:dyDescent="0.3">
      <c r="A2" s="2" t="s">
        <v>1</v>
      </c>
      <c r="B2" s="3" t="s">
        <v>2</v>
      </c>
      <c r="C2" s="4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8" x14ac:dyDescent="0.25">
      <c r="A3" s="15" t="s">
        <v>61</v>
      </c>
      <c r="B3" t="str">
        <f t="shared" ref="B3:B34" si="0">IF(I3&gt;0,"BUY","SELL")</f>
        <v>BUY</v>
      </c>
      <c r="C3" t="str">
        <f t="shared" ref="C3:C34" si="1">IF(G3="C","CALL","PUT")</f>
        <v>CALL</v>
      </c>
      <c r="D3" s="20" t="s">
        <v>62</v>
      </c>
      <c r="E3" s="19" t="s">
        <v>27</v>
      </c>
      <c r="F3" s="19" t="s">
        <v>19</v>
      </c>
      <c r="G3" s="24" t="s">
        <v>20</v>
      </c>
      <c r="H3" s="24">
        <v>36557</v>
      </c>
      <c r="I3" s="25">
        <v>290000</v>
      </c>
      <c r="J3">
        <f t="shared" ref="J3:J34" si="2">ABS(I3)</f>
        <v>290000</v>
      </c>
      <c r="K3" s="19">
        <v>0.5</v>
      </c>
      <c r="L3">
        <v>2.61</v>
      </c>
      <c r="M3" t="str">
        <f t="shared" ref="M3:M34" si="3">CONCATENATE(B3," - ",C3)</f>
        <v>BUY - CALL</v>
      </c>
      <c r="N3">
        <f t="shared" ref="N3:N34" si="4">L3+K3</f>
        <v>3.11</v>
      </c>
      <c r="O3">
        <v>5.21</v>
      </c>
      <c r="P3" s="6">
        <f t="shared" ref="P3:P34" si="5">IF(M3="SELL - PUT",IF(O3-N3&gt;0,0,(O3-N3)*J3),IF(M3="BUY - CALL",IF(N3-O3&gt;0,0,(O3-N3)*J3),IF(M3="SELL - CALL",IF(N3-O3&gt;0,0,(N3-O3)*J3),IF(M3="BUY - PUT",IF(O3-N3&gt;0,0,(N3-O3)*J3)))))</f>
        <v>609000</v>
      </c>
      <c r="R3" s="36">
        <v>667000</v>
      </c>
    </row>
    <row r="4" spans="1:18" x14ac:dyDescent="0.25">
      <c r="A4" s="16" t="s">
        <v>88</v>
      </c>
      <c r="B4" t="str">
        <f t="shared" si="0"/>
        <v>BUY</v>
      </c>
      <c r="C4" t="str">
        <f t="shared" si="1"/>
        <v>CALL</v>
      </c>
      <c r="D4" s="19" t="s">
        <v>26</v>
      </c>
      <c r="E4" s="19" t="s">
        <v>27</v>
      </c>
      <c r="F4" s="19" t="s">
        <v>19</v>
      </c>
      <c r="G4" s="19" t="s">
        <v>20</v>
      </c>
      <c r="H4" s="24">
        <v>36557</v>
      </c>
      <c r="I4" s="25">
        <v>1450000</v>
      </c>
      <c r="J4">
        <f t="shared" si="2"/>
        <v>1450000</v>
      </c>
      <c r="K4" s="19">
        <v>1</v>
      </c>
      <c r="L4">
        <v>2.61</v>
      </c>
      <c r="M4" t="str">
        <f t="shared" si="3"/>
        <v>BUY - CALL</v>
      </c>
      <c r="N4">
        <f t="shared" si="4"/>
        <v>3.61</v>
      </c>
      <c r="O4">
        <v>5.21</v>
      </c>
      <c r="P4" s="6">
        <f t="shared" si="5"/>
        <v>2320000</v>
      </c>
      <c r="R4" s="37">
        <v>2610000</v>
      </c>
    </row>
    <row r="5" spans="1:18" x14ac:dyDescent="0.25">
      <c r="A5" s="16" t="s">
        <v>89</v>
      </c>
      <c r="B5" t="str">
        <f t="shared" si="0"/>
        <v>BUY</v>
      </c>
      <c r="C5" t="str">
        <f t="shared" si="1"/>
        <v>CALL</v>
      </c>
      <c r="D5" s="19" t="s">
        <v>17</v>
      </c>
      <c r="E5" s="19" t="s">
        <v>18</v>
      </c>
      <c r="F5" s="19" t="s">
        <v>19</v>
      </c>
      <c r="G5" s="19" t="s">
        <v>20</v>
      </c>
      <c r="H5" s="24">
        <v>36557</v>
      </c>
      <c r="I5" s="25">
        <v>500000</v>
      </c>
      <c r="J5">
        <f t="shared" si="2"/>
        <v>500000</v>
      </c>
      <c r="K5" s="19">
        <v>0.27</v>
      </c>
      <c r="L5">
        <v>2.61</v>
      </c>
      <c r="M5" t="str">
        <f t="shared" si="3"/>
        <v>BUY - CALL</v>
      </c>
      <c r="N5">
        <f t="shared" si="4"/>
        <v>2.88</v>
      </c>
      <c r="O5">
        <v>2.76</v>
      </c>
      <c r="P5" s="6">
        <f t="shared" si="5"/>
        <v>0</v>
      </c>
      <c r="R5" s="37">
        <v>0</v>
      </c>
    </row>
    <row r="6" spans="1:18" x14ac:dyDescent="0.25">
      <c r="A6" s="16" t="s">
        <v>89</v>
      </c>
      <c r="B6" t="str">
        <f t="shared" si="0"/>
        <v>BUY</v>
      </c>
      <c r="C6" t="str">
        <f t="shared" si="1"/>
        <v>CALL</v>
      </c>
      <c r="D6" s="19" t="s">
        <v>29</v>
      </c>
      <c r="E6" s="19" t="s">
        <v>27</v>
      </c>
      <c r="F6" s="19" t="s">
        <v>19</v>
      </c>
      <c r="G6" s="24" t="s">
        <v>20</v>
      </c>
      <c r="H6" s="24">
        <v>36557</v>
      </c>
      <c r="I6" s="25">
        <v>500000</v>
      </c>
      <c r="J6">
        <f t="shared" si="2"/>
        <v>500000</v>
      </c>
      <c r="K6" s="20">
        <v>1</v>
      </c>
      <c r="L6">
        <v>2.61</v>
      </c>
      <c r="M6" t="str">
        <f t="shared" si="3"/>
        <v>BUY - CALL</v>
      </c>
      <c r="N6">
        <f t="shared" si="4"/>
        <v>3.61</v>
      </c>
      <c r="O6">
        <v>5.21</v>
      </c>
      <c r="P6" s="6">
        <f t="shared" si="5"/>
        <v>800000</v>
      </c>
      <c r="R6" s="37">
        <v>900000</v>
      </c>
    </row>
    <row r="7" spans="1:18" x14ac:dyDescent="0.25">
      <c r="A7" s="16" t="s">
        <v>89</v>
      </c>
      <c r="B7" t="str">
        <f t="shared" si="0"/>
        <v>BUY</v>
      </c>
      <c r="C7" t="str">
        <f t="shared" si="1"/>
        <v>CALL</v>
      </c>
      <c r="D7" t="s">
        <v>30</v>
      </c>
      <c r="E7" s="19" t="s">
        <v>27</v>
      </c>
      <c r="F7" t="s">
        <v>19</v>
      </c>
      <c r="G7" t="s">
        <v>20</v>
      </c>
      <c r="H7" s="26">
        <v>36557</v>
      </c>
      <c r="I7">
        <v>290000</v>
      </c>
      <c r="J7">
        <f t="shared" si="2"/>
        <v>290000</v>
      </c>
      <c r="K7">
        <v>1</v>
      </c>
      <c r="L7">
        <v>2.61</v>
      </c>
      <c r="M7" t="str">
        <f t="shared" si="3"/>
        <v>BUY - CALL</v>
      </c>
      <c r="N7">
        <f t="shared" si="4"/>
        <v>3.61</v>
      </c>
      <c r="O7">
        <v>5.21</v>
      </c>
      <c r="P7" s="6">
        <f t="shared" si="5"/>
        <v>464000</v>
      </c>
      <c r="R7" s="37">
        <v>522000</v>
      </c>
    </row>
    <row r="8" spans="1:18" x14ac:dyDescent="0.25">
      <c r="A8" s="16" t="s">
        <v>89</v>
      </c>
      <c r="B8" t="str">
        <f t="shared" si="0"/>
        <v>SELL</v>
      </c>
      <c r="C8" t="str">
        <f t="shared" si="1"/>
        <v>CALL</v>
      </c>
      <c r="D8" s="19" t="s">
        <v>31</v>
      </c>
      <c r="E8" s="19" t="s">
        <v>27</v>
      </c>
      <c r="F8" s="19" t="s">
        <v>19</v>
      </c>
      <c r="G8" s="24" t="s">
        <v>20</v>
      </c>
      <c r="H8" s="24">
        <v>36557</v>
      </c>
      <c r="I8" s="25">
        <v>-1000000</v>
      </c>
      <c r="J8">
        <f t="shared" si="2"/>
        <v>1000000</v>
      </c>
      <c r="K8" s="20">
        <v>1</v>
      </c>
      <c r="L8">
        <v>2.61</v>
      </c>
      <c r="M8" t="str">
        <f t="shared" si="3"/>
        <v>SELL - CALL</v>
      </c>
      <c r="N8">
        <f t="shared" si="4"/>
        <v>3.61</v>
      </c>
      <c r="O8">
        <v>5.21</v>
      </c>
      <c r="P8" s="6">
        <f t="shared" si="5"/>
        <v>-1600000</v>
      </c>
      <c r="R8" s="37">
        <v>-1800000</v>
      </c>
    </row>
    <row r="9" spans="1:18" x14ac:dyDescent="0.25">
      <c r="A9" s="16" t="s">
        <v>89</v>
      </c>
      <c r="B9" t="str">
        <f t="shared" si="0"/>
        <v>BUY</v>
      </c>
      <c r="C9" t="str">
        <f t="shared" si="1"/>
        <v>PUT</v>
      </c>
      <c r="D9" s="19" t="s">
        <v>28</v>
      </c>
      <c r="E9" s="19" t="s">
        <v>27</v>
      </c>
      <c r="F9" s="19" t="s">
        <v>19</v>
      </c>
      <c r="G9" s="24" t="s">
        <v>24</v>
      </c>
      <c r="H9" s="24">
        <v>36557</v>
      </c>
      <c r="I9" s="25">
        <v>1000000</v>
      </c>
      <c r="J9">
        <f t="shared" si="2"/>
        <v>1000000</v>
      </c>
      <c r="K9" s="20">
        <v>0.5</v>
      </c>
      <c r="L9">
        <v>2.61</v>
      </c>
      <c r="M9" t="str">
        <f t="shared" si="3"/>
        <v>BUY - PUT</v>
      </c>
      <c r="N9">
        <f t="shared" si="4"/>
        <v>3.11</v>
      </c>
      <c r="O9">
        <v>5.21</v>
      </c>
      <c r="P9" s="6">
        <f t="shared" si="5"/>
        <v>0</v>
      </c>
      <c r="R9" s="37">
        <v>0</v>
      </c>
    </row>
    <row r="10" spans="1:18" x14ac:dyDescent="0.25">
      <c r="A10" s="16" t="s">
        <v>89</v>
      </c>
      <c r="B10" t="str">
        <f t="shared" si="0"/>
        <v>BUY</v>
      </c>
      <c r="C10" t="str">
        <f t="shared" si="1"/>
        <v>PUT</v>
      </c>
      <c r="D10" t="s">
        <v>32</v>
      </c>
      <c r="E10" s="19" t="s">
        <v>27</v>
      </c>
      <c r="F10" t="s">
        <v>19</v>
      </c>
      <c r="G10" t="s">
        <v>24</v>
      </c>
      <c r="H10" s="26">
        <v>36557</v>
      </c>
      <c r="I10" s="27">
        <v>290000</v>
      </c>
      <c r="J10">
        <f t="shared" si="2"/>
        <v>290000</v>
      </c>
      <c r="K10">
        <v>0.3</v>
      </c>
      <c r="L10">
        <v>2.61</v>
      </c>
      <c r="M10" t="str">
        <f t="shared" si="3"/>
        <v>BUY - PUT</v>
      </c>
      <c r="N10">
        <f t="shared" si="4"/>
        <v>2.9099999999999997</v>
      </c>
      <c r="O10">
        <v>5.21</v>
      </c>
      <c r="P10" s="6">
        <f t="shared" si="5"/>
        <v>0</v>
      </c>
      <c r="R10" s="37">
        <v>0</v>
      </c>
    </row>
    <row r="11" spans="1:18" x14ac:dyDescent="0.25">
      <c r="A11" s="16" t="s">
        <v>90</v>
      </c>
      <c r="B11" t="str">
        <f t="shared" si="0"/>
        <v>BUY</v>
      </c>
      <c r="C11" t="str">
        <f t="shared" si="1"/>
        <v>PUT</v>
      </c>
      <c r="D11" s="18" t="s">
        <v>33</v>
      </c>
      <c r="E11" s="28" t="s">
        <v>27</v>
      </c>
      <c r="F11" s="18" t="s">
        <v>19</v>
      </c>
      <c r="G11" s="18" t="s">
        <v>24</v>
      </c>
      <c r="H11" s="29">
        <v>36557</v>
      </c>
      <c r="I11" s="30">
        <v>2000000</v>
      </c>
      <c r="J11">
        <f t="shared" si="2"/>
        <v>2000000</v>
      </c>
      <c r="K11" s="30">
        <v>0.3</v>
      </c>
      <c r="L11">
        <v>2.61</v>
      </c>
      <c r="M11" t="str">
        <f t="shared" si="3"/>
        <v>BUY - PUT</v>
      </c>
      <c r="N11">
        <f t="shared" si="4"/>
        <v>2.9099999999999997</v>
      </c>
      <c r="O11">
        <v>5.21</v>
      </c>
      <c r="P11" s="6">
        <f t="shared" si="5"/>
        <v>0</v>
      </c>
      <c r="R11" s="37">
        <v>0</v>
      </c>
    </row>
    <row r="12" spans="1:18" x14ac:dyDescent="0.25">
      <c r="A12" s="16" t="s">
        <v>91</v>
      </c>
      <c r="B12" t="str">
        <f t="shared" si="0"/>
        <v>BUY</v>
      </c>
      <c r="C12" t="str">
        <f t="shared" si="1"/>
        <v>CALL</v>
      </c>
      <c r="D12" t="s">
        <v>55</v>
      </c>
      <c r="E12" s="19" t="s">
        <v>27</v>
      </c>
      <c r="F12" t="s">
        <v>19</v>
      </c>
      <c r="G12" t="s">
        <v>20</v>
      </c>
      <c r="H12" s="24">
        <v>36557</v>
      </c>
      <c r="I12">
        <v>500000</v>
      </c>
      <c r="J12">
        <f t="shared" si="2"/>
        <v>500000</v>
      </c>
      <c r="K12">
        <v>1</v>
      </c>
      <c r="L12">
        <v>2.61</v>
      </c>
      <c r="M12" t="str">
        <f t="shared" si="3"/>
        <v>BUY - CALL</v>
      </c>
      <c r="N12">
        <f t="shared" si="4"/>
        <v>3.61</v>
      </c>
      <c r="O12">
        <v>5.21</v>
      </c>
      <c r="P12" s="6">
        <f t="shared" si="5"/>
        <v>800000</v>
      </c>
      <c r="R12" s="37">
        <v>900000</v>
      </c>
    </row>
    <row r="13" spans="1:18" x14ac:dyDescent="0.25">
      <c r="A13" s="16" t="s">
        <v>91</v>
      </c>
      <c r="B13" t="str">
        <f t="shared" si="0"/>
        <v>BUY</v>
      </c>
      <c r="C13" t="str">
        <f t="shared" si="1"/>
        <v>CALL</v>
      </c>
      <c r="D13" t="s">
        <v>73</v>
      </c>
      <c r="E13" s="19" t="s">
        <v>27</v>
      </c>
      <c r="F13" s="19" t="s">
        <v>19</v>
      </c>
      <c r="G13" s="24" t="s">
        <v>20</v>
      </c>
      <c r="H13" s="24">
        <v>36557</v>
      </c>
      <c r="I13" s="25">
        <v>500000</v>
      </c>
      <c r="J13">
        <f t="shared" si="2"/>
        <v>500000</v>
      </c>
      <c r="K13" s="19">
        <v>0.6</v>
      </c>
      <c r="L13">
        <v>2.61</v>
      </c>
      <c r="M13" t="str">
        <f t="shared" si="3"/>
        <v>BUY - CALL</v>
      </c>
      <c r="N13">
        <f t="shared" si="4"/>
        <v>3.21</v>
      </c>
      <c r="O13">
        <v>5.21</v>
      </c>
      <c r="P13" s="6">
        <f t="shared" si="5"/>
        <v>1000000</v>
      </c>
      <c r="R13" s="36">
        <v>1100000</v>
      </c>
    </row>
    <row r="14" spans="1:18" x14ac:dyDescent="0.25">
      <c r="A14" s="16" t="s">
        <v>91</v>
      </c>
      <c r="B14" t="str">
        <f t="shared" si="0"/>
        <v>BUY</v>
      </c>
      <c r="C14" t="str">
        <f t="shared" si="1"/>
        <v>PUT</v>
      </c>
      <c r="D14" s="19" t="s">
        <v>34</v>
      </c>
      <c r="E14" s="19" t="s">
        <v>27</v>
      </c>
      <c r="F14" s="18" t="s">
        <v>19</v>
      </c>
      <c r="G14" s="18" t="s">
        <v>24</v>
      </c>
      <c r="H14" s="29">
        <v>36557</v>
      </c>
      <c r="I14" s="31">
        <v>1000000</v>
      </c>
      <c r="J14">
        <f t="shared" si="2"/>
        <v>1000000</v>
      </c>
      <c r="K14" s="18">
        <v>0.8</v>
      </c>
      <c r="L14">
        <v>2.61</v>
      </c>
      <c r="M14" t="str">
        <f t="shared" si="3"/>
        <v>BUY - PUT</v>
      </c>
      <c r="N14">
        <f t="shared" si="4"/>
        <v>3.41</v>
      </c>
      <c r="O14">
        <v>5.21</v>
      </c>
      <c r="P14" s="6">
        <f t="shared" si="5"/>
        <v>0</v>
      </c>
      <c r="R14" s="37">
        <v>0</v>
      </c>
    </row>
    <row r="15" spans="1:18" x14ac:dyDescent="0.25">
      <c r="A15" s="16" t="s">
        <v>91</v>
      </c>
      <c r="B15" t="str">
        <f t="shared" si="0"/>
        <v>BUY</v>
      </c>
      <c r="C15" t="str">
        <f t="shared" si="1"/>
        <v>PUT</v>
      </c>
      <c r="D15" s="12" t="s">
        <v>35</v>
      </c>
      <c r="E15" s="19" t="s">
        <v>27</v>
      </c>
      <c r="F15" s="19" t="s">
        <v>19</v>
      </c>
      <c r="G15" s="12" t="s">
        <v>24</v>
      </c>
      <c r="H15" s="24">
        <v>36557</v>
      </c>
      <c r="I15" s="32">
        <v>1450000</v>
      </c>
      <c r="J15">
        <f t="shared" si="2"/>
        <v>1450000</v>
      </c>
      <c r="K15" s="12">
        <v>0.5</v>
      </c>
      <c r="L15">
        <v>2.61</v>
      </c>
      <c r="M15" t="str">
        <f t="shared" si="3"/>
        <v>BUY - PUT</v>
      </c>
      <c r="N15">
        <f t="shared" si="4"/>
        <v>3.11</v>
      </c>
      <c r="O15">
        <v>5.21</v>
      </c>
      <c r="P15" s="6">
        <f t="shared" si="5"/>
        <v>0</v>
      </c>
      <c r="R15" s="37">
        <v>0</v>
      </c>
    </row>
    <row r="16" spans="1:18" x14ac:dyDescent="0.25">
      <c r="A16" s="17" t="s">
        <v>91</v>
      </c>
      <c r="B16" t="str">
        <f t="shared" si="0"/>
        <v>BUY</v>
      </c>
      <c r="C16" t="str">
        <f t="shared" si="1"/>
        <v>PUT</v>
      </c>
      <c r="D16" s="20" t="s">
        <v>36</v>
      </c>
      <c r="E16" s="19" t="s">
        <v>27</v>
      </c>
      <c r="F16" s="19" t="s">
        <v>19</v>
      </c>
      <c r="G16" s="24" t="s">
        <v>24</v>
      </c>
      <c r="H16" s="24">
        <v>36557</v>
      </c>
      <c r="I16" s="25">
        <v>290000</v>
      </c>
      <c r="J16">
        <f t="shared" si="2"/>
        <v>290000</v>
      </c>
      <c r="K16" s="12">
        <v>0.5</v>
      </c>
      <c r="L16">
        <v>2.61</v>
      </c>
      <c r="M16" t="str">
        <f t="shared" si="3"/>
        <v>BUY - PUT</v>
      </c>
      <c r="N16">
        <f t="shared" si="4"/>
        <v>3.11</v>
      </c>
      <c r="O16">
        <v>5.21</v>
      </c>
      <c r="P16" s="6">
        <f t="shared" si="5"/>
        <v>0</v>
      </c>
      <c r="R16" s="37">
        <v>0</v>
      </c>
    </row>
    <row r="17" spans="1:18" x14ac:dyDescent="0.25">
      <c r="A17" s="17" t="s">
        <v>91</v>
      </c>
      <c r="B17" t="str">
        <f t="shared" si="0"/>
        <v>SELL</v>
      </c>
      <c r="C17" t="str">
        <f t="shared" si="1"/>
        <v>CALL</v>
      </c>
      <c r="D17" s="20" t="s">
        <v>56</v>
      </c>
      <c r="E17" s="19" t="s">
        <v>57</v>
      </c>
      <c r="F17" s="19" t="s">
        <v>19</v>
      </c>
      <c r="G17" s="24" t="s">
        <v>20</v>
      </c>
      <c r="H17" s="24">
        <v>36557</v>
      </c>
      <c r="I17" s="25">
        <v>-500000</v>
      </c>
      <c r="J17">
        <f t="shared" si="2"/>
        <v>500000</v>
      </c>
      <c r="K17" s="12">
        <v>0.17499999999999999</v>
      </c>
      <c r="L17">
        <v>2.61</v>
      </c>
      <c r="M17" t="str">
        <f t="shared" si="3"/>
        <v>SELL - CALL</v>
      </c>
      <c r="N17">
        <f t="shared" si="4"/>
        <v>2.7849999999999997</v>
      </c>
      <c r="O17">
        <v>2.66</v>
      </c>
      <c r="P17" s="6">
        <f t="shared" si="5"/>
        <v>0</v>
      </c>
      <c r="R17" s="37">
        <v>0</v>
      </c>
    </row>
    <row r="18" spans="1:18" x14ac:dyDescent="0.25">
      <c r="A18" s="17" t="s">
        <v>91</v>
      </c>
      <c r="B18" t="str">
        <f t="shared" si="0"/>
        <v>SELL</v>
      </c>
      <c r="C18" t="str">
        <f t="shared" si="1"/>
        <v>CALL</v>
      </c>
      <c r="D18" s="20" t="s">
        <v>58</v>
      </c>
      <c r="E18" s="19" t="s">
        <v>57</v>
      </c>
      <c r="F18" s="19" t="s">
        <v>19</v>
      </c>
      <c r="G18" s="24" t="s">
        <v>20</v>
      </c>
      <c r="H18" s="24">
        <v>36557</v>
      </c>
      <c r="I18" s="25">
        <v>-500000</v>
      </c>
      <c r="J18">
        <f t="shared" si="2"/>
        <v>500000</v>
      </c>
      <c r="K18" s="12">
        <v>0.17499999999999999</v>
      </c>
      <c r="L18">
        <v>2.61</v>
      </c>
      <c r="M18" t="str">
        <f t="shared" si="3"/>
        <v>SELL - CALL</v>
      </c>
      <c r="N18">
        <f t="shared" si="4"/>
        <v>2.7849999999999997</v>
      </c>
      <c r="O18">
        <v>2.66</v>
      </c>
      <c r="P18" s="6">
        <f t="shared" si="5"/>
        <v>0</v>
      </c>
      <c r="R18" s="37">
        <v>0</v>
      </c>
    </row>
    <row r="19" spans="1:18" x14ac:dyDescent="0.25">
      <c r="A19" s="18" t="s">
        <v>92</v>
      </c>
      <c r="B19" t="str">
        <f t="shared" si="0"/>
        <v>BUY</v>
      </c>
      <c r="C19" t="str">
        <f t="shared" si="1"/>
        <v>PUT</v>
      </c>
      <c r="D19" s="20" t="s">
        <v>101</v>
      </c>
      <c r="E19" s="19" t="s">
        <v>102</v>
      </c>
      <c r="F19" s="19" t="s">
        <v>19</v>
      </c>
      <c r="G19" s="24" t="s">
        <v>81</v>
      </c>
      <c r="H19" s="24">
        <v>36557</v>
      </c>
      <c r="I19" s="25">
        <v>290000</v>
      </c>
      <c r="J19">
        <f t="shared" si="2"/>
        <v>290000</v>
      </c>
      <c r="K19" s="19">
        <v>0.3</v>
      </c>
      <c r="L19">
        <v>2.61</v>
      </c>
      <c r="M19" t="str">
        <f t="shared" si="3"/>
        <v>BUY - PUT</v>
      </c>
      <c r="N19">
        <f t="shared" si="4"/>
        <v>2.9099999999999997</v>
      </c>
      <c r="O19">
        <v>5.21</v>
      </c>
      <c r="P19" s="6">
        <f t="shared" si="5"/>
        <v>0</v>
      </c>
      <c r="R19" s="37">
        <v>0</v>
      </c>
    </row>
    <row r="20" spans="1:18" x14ac:dyDescent="0.25">
      <c r="A20" s="19" t="s">
        <v>37</v>
      </c>
      <c r="B20" t="str">
        <f t="shared" si="0"/>
        <v>BUY</v>
      </c>
      <c r="C20" t="str">
        <f t="shared" si="1"/>
        <v>CALL</v>
      </c>
      <c r="D20" s="19" t="s">
        <v>38</v>
      </c>
      <c r="E20" s="19" t="s">
        <v>27</v>
      </c>
      <c r="F20" s="19" t="s">
        <v>19</v>
      </c>
      <c r="G20" s="24" t="s">
        <v>20</v>
      </c>
      <c r="H20" s="24">
        <v>36557</v>
      </c>
      <c r="I20" s="25">
        <v>870000</v>
      </c>
      <c r="J20">
        <f t="shared" si="2"/>
        <v>870000</v>
      </c>
      <c r="K20" s="20">
        <v>1</v>
      </c>
      <c r="L20">
        <v>2.61</v>
      </c>
      <c r="M20" t="str">
        <f t="shared" si="3"/>
        <v>BUY - CALL</v>
      </c>
      <c r="N20">
        <f t="shared" si="4"/>
        <v>3.61</v>
      </c>
      <c r="O20">
        <v>5.21</v>
      </c>
      <c r="P20" s="6">
        <f t="shared" si="5"/>
        <v>1392000</v>
      </c>
      <c r="R20" s="37">
        <v>1566000</v>
      </c>
    </row>
    <row r="21" spans="1:18" x14ac:dyDescent="0.25">
      <c r="A21" s="18" t="s">
        <v>93</v>
      </c>
      <c r="B21" t="str">
        <f t="shared" si="0"/>
        <v>BUY</v>
      </c>
      <c r="C21" t="str">
        <f t="shared" si="1"/>
        <v>CALL</v>
      </c>
      <c r="D21" s="20" t="s">
        <v>103</v>
      </c>
      <c r="E21" s="19" t="s">
        <v>102</v>
      </c>
      <c r="F21" s="19" t="s">
        <v>19</v>
      </c>
      <c r="G21" s="24" t="s">
        <v>20</v>
      </c>
      <c r="H21" s="24">
        <v>36557</v>
      </c>
      <c r="I21" s="25">
        <v>290000</v>
      </c>
      <c r="J21">
        <f t="shared" si="2"/>
        <v>290000</v>
      </c>
      <c r="K21" s="19">
        <v>1</v>
      </c>
      <c r="L21">
        <v>2.61</v>
      </c>
      <c r="M21" t="str">
        <f t="shared" si="3"/>
        <v>BUY - CALL</v>
      </c>
      <c r="N21">
        <f t="shared" si="4"/>
        <v>3.61</v>
      </c>
      <c r="O21">
        <v>5.21</v>
      </c>
      <c r="P21" s="6">
        <f t="shared" si="5"/>
        <v>464000</v>
      </c>
      <c r="R21" s="37">
        <v>522000</v>
      </c>
    </row>
    <row r="22" spans="1:18" x14ac:dyDescent="0.25">
      <c r="A22" s="20" t="s">
        <v>59</v>
      </c>
      <c r="B22" t="str">
        <f t="shared" si="0"/>
        <v>BUY</v>
      </c>
      <c r="C22" t="str">
        <f t="shared" si="1"/>
        <v>CALL</v>
      </c>
      <c r="D22" s="20" t="s">
        <v>58</v>
      </c>
      <c r="E22" s="19" t="s">
        <v>57</v>
      </c>
      <c r="F22" s="19" t="s">
        <v>19</v>
      </c>
      <c r="G22" s="24" t="s">
        <v>20</v>
      </c>
      <c r="H22" s="24">
        <v>36557</v>
      </c>
      <c r="I22" s="25">
        <v>250000</v>
      </c>
      <c r="J22">
        <f t="shared" si="2"/>
        <v>250000</v>
      </c>
      <c r="K22" s="19">
        <v>0.17499999999999999</v>
      </c>
      <c r="L22">
        <v>2.61</v>
      </c>
      <c r="M22" t="str">
        <f t="shared" si="3"/>
        <v>BUY - CALL</v>
      </c>
      <c r="N22">
        <f t="shared" si="4"/>
        <v>2.7849999999999997</v>
      </c>
      <c r="O22">
        <v>2.66</v>
      </c>
      <c r="P22" s="6">
        <f t="shared" si="5"/>
        <v>0</v>
      </c>
      <c r="R22" s="37">
        <v>0</v>
      </c>
    </row>
    <row r="23" spans="1:18" x14ac:dyDescent="0.25">
      <c r="A23" s="18" t="s">
        <v>94</v>
      </c>
      <c r="B23" t="str">
        <f t="shared" si="0"/>
        <v>BUY</v>
      </c>
      <c r="C23" t="str">
        <f t="shared" si="1"/>
        <v>CALL</v>
      </c>
      <c r="D23" s="20" t="s">
        <v>104</v>
      </c>
      <c r="E23" s="19" t="s">
        <v>102</v>
      </c>
      <c r="F23" s="19" t="s">
        <v>19</v>
      </c>
      <c r="G23" s="24" t="s">
        <v>20</v>
      </c>
      <c r="H23" s="24">
        <v>36557</v>
      </c>
      <c r="I23" s="25">
        <v>1250000</v>
      </c>
      <c r="J23">
        <f t="shared" si="2"/>
        <v>1250000</v>
      </c>
      <c r="K23" s="19">
        <v>1</v>
      </c>
      <c r="L23">
        <v>2.61</v>
      </c>
      <c r="M23" t="str">
        <f t="shared" si="3"/>
        <v>BUY - CALL</v>
      </c>
      <c r="N23">
        <f t="shared" si="4"/>
        <v>3.61</v>
      </c>
      <c r="O23">
        <v>5.21</v>
      </c>
      <c r="P23" s="6">
        <f t="shared" si="5"/>
        <v>2000000</v>
      </c>
      <c r="R23" s="37">
        <v>2250000</v>
      </c>
    </row>
    <row r="24" spans="1:18" x14ac:dyDescent="0.25">
      <c r="A24" s="18" t="s">
        <v>94</v>
      </c>
      <c r="B24" t="str">
        <f t="shared" si="0"/>
        <v>SELL</v>
      </c>
      <c r="C24" t="str">
        <f t="shared" si="1"/>
        <v>PUT</v>
      </c>
      <c r="D24" s="20" t="s">
        <v>105</v>
      </c>
      <c r="E24" s="19" t="s">
        <v>102</v>
      </c>
      <c r="F24" s="19" t="s">
        <v>19</v>
      </c>
      <c r="G24" s="24" t="s">
        <v>81</v>
      </c>
      <c r="H24" s="24">
        <v>36557</v>
      </c>
      <c r="I24" s="25">
        <v>-3000000</v>
      </c>
      <c r="J24">
        <f t="shared" si="2"/>
        <v>3000000</v>
      </c>
      <c r="K24" s="19">
        <v>0.78500000000000003</v>
      </c>
      <c r="L24">
        <v>2.61</v>
      </c>
      <c r="M24" t="str">
        <f t="shared" si="3"/>
        <v>SELL - PUT</v>
      </c>
      <c r="N24">
        <f t="shared" si="4"/>
        <v>3.395</v>
      </c>
      <c r="O24">
        <v>5.21</v>
      </c>
      <c r="P24" s="6">
        <f t="shared" si="5"/>
        <v>0</v>
      </c>
      <c r="R24" s="37">
        <v>0</v>
      </c>
    </row>
    <row r="25" spans="1:18" x14ac:dyDescent="0.25">
      <c r="A25" s="18" t="s">
        <v>94</v>
      </c>
      <c r="B25" t="str">
        <f t="shared" si="0"/>
        <v>BUY</v>
      </c>
      <c r="C25" t="str">
        <f t="shared" si="1"/>
        <v>PUT</v>
      </c>
      <c r="D25" s="20" t="s">
        <v>106</v>
      </c>
      <c r="E25" s="19" t="s">
        <v>102</v>
      </c>
      <c r="F25" s="19" t="s">
        <v>19</v>
      </c>
      <c r="G25" s="24" t="s">
        <v>81</v>
      </c>
      <c r="H25" s="24">
        <v>36557</v>
      </c>
      <c r="I25" s="25">
        <v>500000</v>
      </c>
      <c r="J25">
        <f t="shared" si="2"/>
        <v>500000</v>
      </c>
      <c r="K25" s="19">
        <v>0.3</v>
      </c>
      <c r="L25">
        <v>2.61</v>
      </c>
      <c r="M25" t="str">
        <f t="shared" si="3"/>
        <v>BUY - PUT</v>
      </c>
      <c r="N25">
        <f t="shared" si="4"/>
        <v>2.9099999999999997</v>
      </c>
      <c r="O25">
        <v>5.21</v>
      </c>
      <c r="P25" s="6">
        <f t="shared" si="5"/>
        <v>0</v>
      </c>
      <c r="R25" s="37">
        <v>0</v>
      </c>
    </row>
    <row r="26" spans="1:18" x14ac:dyDescent="0.25">
      <c r="A26" s="18" t="s">
        <v>94</v>
      </c>
      <c r="B26" t="str">
        <f t="shared" si="0"/>
        <v>BUY</v>
      </c>
      <c r="C26" t="str">
        <f t="shared" si="1"/>
        <v>PUT</v>
      </c>
      <c r="D26" s="20" t="s">
        <v>107</v>
      </c>
      <c r="E26" s="19" t="s">
        <v>102</v>
      </c>
      <c r="F26" s="19" t="s">
        <v>19</v>
      </c>
      <c r="G26" s="24" t="s">
        <v>81</v>
      </c>
      <c r="H26" s="24">
        <v>36557</v>
      </c>
      <c r="I26" s="25">
        <v>1000000</v>
      </c>
      <c r="J26">
        <f t="shared" si="2"/>
        <v>1000000</v>
      </c>
      <c r="K26" s="19">
        <v>0.3</v>
      </c>
      <c r="L26">
        <v>2.61</v>
      </c>
      <c r="M26" t="str">
        <f t="shared" si="3"/>
        <v>BUY - PUT</v>
      </c>
      <c r="N26">
        <f t="shared" si="4"/>
        <v>2.9099999999999997</v>
      </c>
      <c r="O26">
        <v>5.21</v>
      </c>
      <c r="P26" s="6">
        <f t="shared" si="5"/>
        <v>0</v>
      </c>
      <c r="R26" s="37">
        <v>0</v>
      </c>
    </row>
    <row r="27" spans="1:18" x14ac:dyDescent="0.25">
      <c r="A27" s="21" t="s">
        <v>39</v>
      </c>
      <c r="B27" t="str">
        <f t="shared" si="0"/>
        <v>SELL</v>
      </c>
      <c r="C27" t="str">
        <f t="shared" si="1"/>
        <v>CALL</v>
      </c>
      <c r="D27" s="19" t="s">
        <v>38</v>
      </c>
      <c r="E27" s="19" t="s">
        <v>27</v>
      </c>
      <c r="F27" s="19" t="s">
        <v>19</v>
      </c>
      <c r="G27" s="24" t="s">
        <v>20</v>
      </c>
      <c r="H27" s="24">
        <v>36557</v>
      </c>
      <c r="I27" s="25">
        <v>-290000</v>
      </c>
      <c r="J27">
        <f t="shared" si="2"/>
        <v>290000</v>
      </c>
      <c r="K27" s="20">
        <v>1</v>
      </c>
      <c r="L27">
        <v>2.61</v>
      </c>
      <c r="M27" t="str">
        <f t="shared" si="3"/>
        <v>SELL - CALL</v>
      </c>
      <c r="N27">
        <f t="shared" si="4"/>
        <v>3.61</v>
      </c>
      <c r="O27">
        <v>5.21</v>
      </c>
      <c r="P27" s="6">
        <f t="shared" si="5"/>
        <v>-464000</v>
      </c>
      <c r="R27" s="37">
        <v>-522000</v>
      </c>
    </row>
    <row r="28" spans="1:18" x14ac:dyDescent="0.25">
      <c r="A28" s="21" t="s">
        <v>39</v>
      </c>
      <c r="B28" t="str">
        <f t="shared" si="0"/>
        <v>SELL</v>
      </c>
      <c r="C28" t="str">
        <f t="shared" si="1"/>
        <v>CALL</v>
      </c>
      <c r="D28" s="19" t="s">
        <v>40</v>
      </c>
      <c r="E28" s="19" t="s">
        <v>27</v>
      </c>
      <c r="F28" s="19" t="s">
        <v>19</v>
      </c>
      <c r="G28" s="24" t="s">
        <v>20</v>
      </c>
      <c r="H28" s="24">
        <v>36557</v>
      </c>
      <c r="I28" s="25">
        <v>-290000</v>
      </c>
      <c r="J28">
        <f t="shared" si="2"/>
        <v>290000</v>
      </c>
      <c r="K28" s="20">
        <v>1</v>
      </c>
      <c r="L28">
        <v>2.61</v>
      </c>
      <c r="M28" t="str">
        <f t="shared" si="3"/>
        <v>SELL - CALL</v>
      </c>
      <c r="N28">
        <f t="shared" si="4"/>
        <v>3.61</v>
      </c>
      <c r="O28">
        <v>5.21</v>
      </c>
      <c r="P28" s="6">
        <f t="shared" si="5"/>
        <v>-464000</v>
      </c>
      <c r="R28" s="37">
        <v>-522000</v>
      </c>
    </row>
    <row r="29" spans="1:18" x14ac:dyDescent="0.25">
      <c r="A29" s="22" t="s">
        <v>39</v>
      </c>
      <c r="B29" t="str">
        <f t="shared" si="0"/>
        <v>BUY</v>
      </c>
      <c r="C29" t="str">
        <f t="shared" si="1"/>
        <v>CALL</v>
      </c>
      <c r="D29" s="18" t="s">
        <v>41</v>
      </c>
      <c r="E29" s="19" t="s">
        <v>27</v>
      </c>
      <c r="F29" s="18" t="s">
        <v>19</v>
      </c>
      <c r="G29" s="18" t="s">
        <v>20</v>
      </c>
      <c r="H29" s="29">
        <v>36557</v>
      </c>
      <c r="I29" s="33">
        <v>3000000</v>
      </c>
      <c r="J29">
        <f t="shared" si="2"/>
        <v>3000000</v>
      </c>
      <c r="K29" s="18">
        <v>0.78500000000000003</v>
      </c>
      <c r="L29">
        <v>2.61</v>
      </c>
      <c r="M29" t="str">
        <f t="shared" si="3"/>
        <v>BUY - CALL</v>
      </c>
      <c r="N29">
        <f t="shared" si="4"/>
        <v>3.395</v>
      </c>
      <c r="O29">
        <v>5.21</v>
      </c>
      <c r="P29" s="6">
        <f t="shared" si="5"/>
        <v>5445000</v>
      </c>
      <c r="R29" s="37">
        <v>6045000</v>
      </c>
    </row>
    <row r="30" spans="1:18" x14ac:dyDescent="0.25">
      <c r="A30" s="22" t="s">
        <v>39</v>
      </c>
      <c r="B30" t="str">
        <f t="shared" si="0"/>
        <v>SELL</v>
      </c>
      <c r="C30" t="str">
        <f t="shared" si="1"/>
        <v>CALL</v>
      </c>
      <c r="D30" s="18" t="s">
        <v>42</v>
      </c>
      <c r="E30" s="19" t="s">
        <v>27</v>
      </c>
      <c r="F30" s="18" t="s">
        <v>19</v>
      </c>
      <c r="G30" s="18" t="s">
        <v>20</v>
      </c>
      <c r="H30" s="29">
        <v>36557</v>
      </c>
      <c r="I30" s="33">
        <v>-1250000</v>
      </c>
      <c r="J30">
        <f t="shared" si="2"/>
        <v>1250000</v>
      </c>
      <c r="K30" s="18">
        <v>1</v>
      </c>
      <c r="L30">
        <v>2.61</v>
      </c>
      <c r="M30" t="str">
        <f t="shared" si="3"/>
        <v>SELL - CALL</v>
      </c>
      <c r="N30">
        <f t="shared" si="4"/>
        <v>3.61</v>
      </c>
      <c r="O30">
        <v>5.21</v>
      </c>
      <c r="P30" s="6">
        <f t="shared" si="5"/>
        <v>-2000000</v>
      </c>
      <c r="R30" s="37">
        <v>-2250000</v>
      </c>
    </row>
    <row r="31" spans="1:18" x14ac:dyDescent="0.25">
      <c r="A31" s="22" t="s">
        <v>39</v>
      </c>
      <c r="B31" t="str">
        <f t="shared" si="0"/>
        <v>BUY</v>
      </c>
      <c r="C31" t="str">
        <f t="shared" si="1"/>
        <v>CALL</v>
      </c>
      <c r="D31" s="19" t="s">
        <v>31</v>
      </c>
      <c r="E31" s="19" t="s">
        <v>27</v>
      </c>
      <c r="F31" s="19" t="s">
        <v>19</v>
      </c>
      <c r="G31" s="24" t="s">
        <v>20</v>
      </c>
      <c r="H31" s="24">
        <v>36557</v>
      </c>
      <c r="I31" s="25">
        <v>500000</v>
      </c>
      <c r="J31">
        <f t="shared" si="2"/>
        <v>500000</v>
      </c>
      <c r="K31" s="20">
        <v>1</v>
      </c>
      <c r="L31">
        <v>2.61</v>
      </c>
      <c r="M31" t="str">
        <f t="shared" si="3"/>
        <v>BUY - CALL</v>
      </c>
      <c r="N31">
        <f t="shared" si="4"/>
        <v>3.61</v>
      </c>
      <c r="O31">
        <v>5.21</v>
      </c>
      <c r="P31" s="6">
        <f t="shared" si="5"/>
        <v>800000</v>
      </c>
      <c r="R31" s="37">
        <v>900000</v>
      </c>
    </row>
    <row r="32" spans="1:18" x14ac:dyDescent="0.25">
      <c r="A32" s="22" t="s">
        <v>39</v>
      </c>
      <c r="B32" t="str">
        <f t="shared" si="0"/>
        <v>BUY</v>
      </c>
      <c r="C32" t="str">
        <f t="shared" si="1"/>
        <v>PUT</v>
      </c>
      <c r="D32" s="18" t="s">
        <v>41</v>
      </c>
      <c r="E32" s="19" t="s">
        <v>27</v>
      </c>
      <c r="F32" s="18" t="s">
        <v>19</v>
      </c>
      <c r="G32" s="18" t="s">
        <v>24</v>
      </c>
      <c r="H32" s="29">
        <v>36557</v>
      </c>
      <c r="I32" s="33">
        <v>3000000</v>
      </c>
      <c r="J32">
        <f t="shared" si="2"/>
        <v>3000000</v>
      </c>
      <c r="K32" s="18">
        <v>0.78500000000000003</v>
      </c>
      <c r="L32">
        <v>2.61</v>
      </c>
      <c r="M32" t="str">
        <f t="shared" si="3"/>
        <v>BUY - PUT</v>
      </c>
      <c r="N32">
        <f t="shared" si="4"/>
        <v>3.395</v>
      </c>
      <c r="O32">
        <v>5.21</v>
      </c>
      <c r="P32" s="6">
        <f t="shared" si="5"/>
        <v>0</v>
      </c>
      <c r="R32" s="37">
        <v>0</v>
      </c>
    </row>
    <row r="33" spans="1:23" x14ac:dyDescent="0.25">
      <c r="A33" s="22" t="s">
        <v>39</v>
      </c>
      <c r="B33" t="str">
        <f t="shared" si="0"/>
        <v>SELL</v>
      </c>
      <c r="C33" t="str">
        <f t="shared" si="1"/>
        <v>PUT</v>
      </c>
      <c r="D33" s="34" t="s">
        <v>43</v>
      </c>
      <c r="E33" s="28" t="s">
        <v>27</v>
      </c>
      <c r="F33" s="34" t="s">
        <v>19</v>
      </c>
      <c r="G33" s="34" t="s">
        <v>24</v>
      </c>
      <c r="H33" s="29">
        <v>36557</v>
      </c>
      <c r="I33" s="30">
        <v>-500000</v>
      </c>
      <c r="J33">
        <f t="shared" si="2"/>
        <v>500000</v>
      </c>
      <c r="K33" s="30">
        <v>0.3</v>
      </c>
      <c r="L33">
        <v>2.61</v>
      </c>
      <c r="M33" t="str">
        <f t="shared" si="3"/>
        <v>SELL - PUT</v>
      </c>
      <c r="N33">
        <f t="shared" si="4"/>
        <v>2.9099999999999997</v>
      </c>
      <c r="O33">
        <v>5.21</v>
      </c>
      <c r="P33" s="6">
        <f t="shared" si="5"/>
        <v>0</v>
      </c>
      <c r="R33" s="37">
        <v>0</v>
      </c>
    </row>
    <row r="34" spans="1:23" x14ac:dyDescent="0.25">
      <c r="A34" s="22" t="s">
        <v>39</v>
      </c>
      <c r="B34" t="str">
        <f t="shared" si="0"/>
        <v>SELL</v>
      </c>
      <c r="C34" t="str">
        <f t="shared" si="1"/>
        <v>PUT</v>
      </c>
      <c r="D34" s="18" t="s">
        <v>33</v>
      </c>
      <c r="E34" s="28" t="s">
        <v>27</v>
      </c>
      <c r="F34" s="18" t="s">
        <v>19</v>
      </c>
      <c r="G34" s="18" t="s">
        <v>24</v>
      </c>
      <c r="H34" s="29">
        <v>36557</v>
      </c>
      <c r="I34" s="30">
        <v>-1000000</v>
      </c>
      <c r="J34">
        <f t="shared" si="2"/>
        <v>1000000</v>
      </c>
      <c r="K34" s="30">
        <v>0.3</v>
      </c>
      <c r="L34">
        <v>2.61</v>
      </c>
      <c r="M34" t="str">
        <f t="shared" si="3"/>
        <v>SELL - PUT</v>
      </c>
      <c r="N34">
        <f t="shared" si="4"/>
        <v>2.9099999999999997</v>
      </c>
      <c r="O34">
        <v>5.21</v>
      </c>
      <c r="P34" s="6">
        <f t="shared" si="5"/>
        <v>0</v>
      </c>
      <c r="R34" s="37">
        <v>0</v>
      </c>
    </row>
    <row r="35" spans="1:23" x14ac:dyDescent="0.25">
      <c r="A35" s="22" t="s">
        <v>21</v>
      </c>
      <c r="B35" t="str">
        <f t="shared" ref="B35:B57" si="6">IF(I35&gt;0,"BUY","SELL")</f>
        <v>SELL</v>
      </c>
      <c r="C35" t="str">
        <f t="shared" ref="C35:C57" si="7">IF(G35="C","CALL","PUT")</f>
        <v>PUT</v>
      </c>
      <c r="D35" s="34" t="s">
        <v>22</v>
      </c>
      <c r="E35" s="19" t="s">
        <v>23</v>
      </c>
      <c r="F35" s="34" t="s">
        <v>19</v>
      </c>
      <c r="G35" s="34" t="s">
        <v>24</v>
      </c>
      <c r="H35" s="29">
        <v>36557</v>
      </c>
      <c r="I35" s="30">
        <v>-750000</v>
      </c>
      <c r="J35">
        <f t="shared" ref="J35:J69" si="8">ABS(I35)</f>
        <v>750000</v>
      </c>
      <c r="K35" s="30">
        <v>-0.4</v>
      </c>
      <c r="L35">
        <v>2.61</v>
      </c>
      <c r="M35" t="str">
        <f t="shared" ref="M35:M69" si="9">CONCATENATE(B35," - ",C35)</f>
        <v>SELL - PUT</v>
      </c>
      <c r="N35">
        <f t="shared" ref="N35:N69" si="10">L35+K35</f>
        <v>2.21</v>
      </c>
      <c r="O35">
        <v>2.37</v>
      </c>
      <c r="P35" s="6">
        <f t="shared" ref="P35:P69" si="11">IF(M35="SELL - PUT",IF(O35-N35&gt;0,0,(O35-N35)*J35),IF(M35="BUY - CALL",IF(N35-O35&gt;0,0,(O35-N35)*J35),IF(M35="SELL - CALL",IF(N35-O35&gt;0,0,(N35-O35)*J35),IF(M35="BUY - PUT",IF(O35-N35&gt;0,0,(N35-O35)*J35)))))</f>
        <v>0</v>
      </c>
      <c r="R35" s="37">
        <v>0</v>
      </c>
    </row>
    <row r="36" spans="1:23" x14ac:dyDescent="0.25">
      <c r="A36" s="23" t="s">
        <v>95</v>
      </c>
      <c r="B36" t="str">
        <f t="shared" si="6"/>
        <v>BUY</v>
      </c>
      <c r="C36" t="str">
        <f t="shared" si="7"/>
        <v>PUT</v>
      </c>
      <c r="D36" s="19" t="s">
        <v>25</v>
      </c>
      <c r="E36" s="19" t="s">
        <v>23</v>
      </c>
      <c r="F36" s="19" t="s">
        <v>19</v>
      </c>
      <c r="G36" s="19" t="s">
        <v>24</v>
      </c>
      <c r="H36" s="24">
        <v>36557</v>
      </c>
      <c r="I36" s="25">
        <f>10000*(EOMONTH(H36,0)-H36)+10000</f>
        <v>290000</v>
      </c>
      <c r="J36">
        <f t="shared" si="8"/>
        <v>290000</v>
      </c>
      <c r="K36" s="19">
        <v>-0.4</v>
      </c>
      <c r="L36">
        <v>2.61</v>
      </c>
      <c r="M36" t="str">
        <f t="shared" si="9"/>
        <v>BUY - PUT</v>
      </c>
      <c r="N36">
        <f t="shared" si="10"/>
        <v>2.21</v>
      </c>
      <c r="O36">
        <v>2.37</v>
      </c>
      <c r="P36" s="6">
        <f t="shared" si="11"/>
        <v>0</v>
      </c>
      <c r="R36" s="37">
        <v>0</v>
      </c>
    </row>
    <row r="37" spans="1:23" x14ac:dyDescent="0.25">
      <c r="A37" s="23" t="s">
        <v>95</v>
      </c>
      <c r="B37" t="str">
        <f t="shared" si="6"/>
        <v>BUY</v>
      </c>
      <c r="C37" t="str">
        <f t="shared" si="7"/>
        <v>CALL</v>
      </c>
      <c r="D37" s="20" t="s">
        <v>60</v>
      </c>
      <c r="E37" s="19" t="s">
        <v>27</v>
      </c>
      <c r="F37" s="19" t="s">
        <v>19</v>
      </c>
      <c r="G37" s="24" t="s">
        <v>20</v>
      </c>
      <c r="H37" s="24">
        <v>36557</v>
      </c>
      <c r="I37" s="25">
        <v>290000</v>
      </c>
      <c r="J37">
        <f t="shared" si="8"/>
        <v>290000</v>
      </c>
      <c r="K37" s="12">
        <v>0.5</v>
      </c>
      <c r="L37">
        <v>2.61</v>
      </c>
      <c r="M37" t="str">
        <f t="shared" si="9"/>
        <v>BUY - CALL</v>
      </c>
      <c r="N37">
        <f t="shared" si="10"/>
        <v>3.11</v>
      </c>
      <c r="O37">
        <v>5.21</v>
      </c>
      <c r="P37" s="6">
        <f t="shared" si="11"/>
        <v>609000</v>
      </c>
      <c r="R37" s="36">
        <v>667000</v>
      </c>
    </row>
    <row r="38" spans="1:23" x14ac:dyDescent="0.25">
      <c r="A38" s="16" t="s">
        <v>96</v>
      </c>
      <c r="B38" t="str">
        <f t="shared" si="6"/>
        <v>BUY</v>
      </c>
      <c r="C38" t="str">
        <f t="shared" si="7"/>
        <v>CALL</v>
      </c>
      <c r="D38" s="19" t="s">
        <v>40</v>
      </c>
      <c r="E38" s="19" t="s">
        <v>27</v>
      </c>
      <c r="F38" s="19" t="s">
        <v>19</v>
      </c>
      <c r="G38" s="24" t="s">
        <v>20</v>
      </c>
      <c r="H38" s="24">
        <v>36557</v>
      </c>
      <c r="I38" s="25">
        <v>580000</v>
      </c>
      <c r="J38">
        <f t="shared" si="8"/>
        <v>580000</v>
      </c>
      <c r="K38" s="20">
        <v>1</v>
      </c>
      <c r="L38">
        <v>2.61</v>
      </c>
      <c r="M38" t="str">
        <f t="shared" si="9"/>
        <v>BUY - CALL</v>
      </c>
      <c r="N38">
        <f t="shared" si="10"/>
        <v>3.61</v>
      </c>
      <c r="O38">
        <v>5.21</v>
      </c>
      <c r="P38" s="6">
        <f t="shared" si="11"/>
        <v>928000</v>
      </c>
      <c r="R38" s="37">
        <v>1044000</v>
      </c>
    </row>
    <row r="39" spans="1:23" x14ac:dyDescent="0.25">
      <c r="A39" s="16" t="s">
        <v>96</v>
      </c>
      <c r="B39" t="str">
        <f t="shared" si="6"/>
        <v>SELL</v>
      </c>
      <c r="C39" t="str">
        <f t="shared" si="7"/>
        <v>CALL</v>
      </c>
      <c r="D39" s="19" t="s">
        <v>45</v>
      </c>
      <c r="E39" s="19" t="s">
        <v>27</v>
      </c>
      <c r="F39" s="19" t="s">
        <v>19</v>
      </c>
      <c r="G39" s="19" t="s">
        <v>20</v>
      </c>
      <c r="H39" s="24">
        <v>36557</v>
      </c>
      <c r="I39" s="25">
        <v>-1000000</v>
      </c>
      <c r="J39">
        <f t="shared" si="8"/>
        <v>1000000</v>
      </c>
      <c r="K39" s="19">
        <v>0.8</v>
      </c>
      <c r="L39">
        <v>2.61</v>
      </c>
      <c r="M39" t="str">
        <f t="shared" si="9"/>
        <v>SELL - CALL</v>
      </c>
      <c r="N39">
        <f t="shared" si="10"/>
        <v>3.41</v>
      </c>
      <c r="O39">
        <v>5.21</v>
      </c>
      <c r="P39" s="6">
        <f t="shared" si="11"/>
        <v>-1799999.9999999998</v>
      </c>
      <c r="R39" s="37">
        <v>-2000000</v>
      </c>
    </row>
    <row r="40" spans="1:23" x14ac:dyDescent="0.25">
      <c r="A40" s="16" t="s">
        <v>96</v>
      </c>
      <c r="B40" t="str">
        <f t="shared" si="6"/>
        <v>BUY</v>
      </c>
      <c r="C40" t="str">
        <f t="shared" si="7"/>
        <v>CALL</v>
      </c>
      <c r="D40" s="20" t="s">
        <v>63</v>
      </c>
      <c r="E40" s="19" t="s">
        <v>27</v>
      </c>
      <c r="F40" s="19" t="s">
        <v>19</v>
      </c>
      <c r="G40" s="24" t="s">
        <v>20</v>
      </c>
      <c r="H40" s="24">
        <v>36557</v>
      </c>
      <c r="I40" s="25">
        <v>290000</v>
      </c>
      <c r="J40">
        <f t="shared" si="8"/>
        <v>290000</v>
      </c>
      <c r="K40" s="19">
        <v>0.5</v>
      </c>
      <c r="L40">
        <v>2.61</v>
      </c>
      <c r="M40" t="str">
        <f t="shared" si="9"/>
        <v>BUY - CALL</v>
      </c>
      <c r="N40">
        <f t="shared" si="10"/>
        <v>3.11</v>
      </c>
      <c r="O40">
        <v>5.21</v>
      </c>
      <c r="P40" s="6">
        <f t="shared" si="11"/>
        <v>609000</v>
      </c>
      <c r="R40" s="36">
        <v>667000</v>
      </c>
    </row>
    <row r="41" spans="1:23" x14ac:dyDescent="0.25">
      <c r="A41" s="16" t="s">
        <v>96</v>
      </c>
      <c r="B41" t="str">
        <f t="shared" si="6"/>
        <v>BUY</v>
      </c>
      <c r="C41" t="str">
        <f t="shared" si="7"/>
        <v>CALL</v>
      </c>
      <c r="D41" s="20" t="s">
        <v>67</v>
      </c>
      <c r="E41" s="19" t="s">
        <v>27</v>
      </c>
      <c r="F41" s="19" t="s">
        <v>19</v>
      </c>
      <c r="G41" s="24" t="s">
        <v>20</v>
      </c>
      <c r="H41" s="24">
        <v>36557</v>
      </c>
      <c r="I41" s="25">
        <v>200000</v>
      </c>
      <c r="J41">
        <f t="shared" si="8"/>
        <v>200000</v>
      </c>
      <c r="K41" s="19">
        <v>0.5</v>
      </c>
      <c r="L41">
        <v>2.61</v>
      </c>
      <c r="M41" t="str">
        <f t="shared" si="9"/>
        <v>BUY - CALL</v>
      </c>
      <c r="N41">
        <f t="shared" si="10"/>
        <v>3.11</v>
      </c>
      <c r="O41">
        <v>5.21</v>
      </c>
      <c r="P41" s="6">
        <f t="shared" si="11"/>
        <v>420000</v>
      </c>
      <c r="R41" s="36">
        <v>460000</v>
      </c>
    </row>
    <row r="42" spans="1:23" x14ac:dyDescent="0.25">
      <c r="A42" s="16" t="s">
        <v>96</v>
      </c>
      <c r="B42" t="str">
        <f t="shared" si="6"/>
        <v>BUY</v>
      </c>
      <c r="C42" t="str">
        <f t="shared" si="7"/>
        <v>CALL</v>
      </c>
      <c r="D42" s="20" t="s">
        <v>108</v>
      </c>
      <c r="E42" s="19" t="s">
        <v>102</v>
      </c>
      <c r="F42" s="19" t="s">
        <v>19</v>
      </c>
      <c r="G42" s="24" t="s">
        <v>20</v>
      </c>
      <c r="H42" s="24">
        <v>36557</v>
      </c>
      <c r="I42" s="25">
        <v>290000</v>
      </c>
      <c r="J42">
        <f t="shared" si="8"/>
        <v>290000</v>
      </c>
      <c r="K42" s="19">
        <v>1</v>
      </c>
      <c r="L42">
        <v>2.61</v>
      </c>
      <c r="M42" t="str">
        <f t="shared" si="9"/>
        <v>BUY - CALL</v>
      </c>
      <c r="N42">
        <f t="shared" si="10"/>
        <v>3.61</v>
      </c>
      <c r="O42">
        <v>5.21</v>
      </c>
      <c r="P42" s="6">
        <f t="shared" si="11"/>
        <v>464000</v>
      </c>
      <c r="R42" s="37">
        <v>522000</v>
      </c>
    </row>
    <row r="43" spans="1:23" x14ac:dyDescent="0.25">
      <c r="A43" s="16" t="s">
        <v>96</v>
      </c>
      <c r="B43" t="str">
        <f t="shared" si="6"/>
        <v>SELL</v>
      </c>
      <c r="C43" t="str">
        <f t="shared" si="7"/>
        <v>PUT</v>
      </c>
      <c r="D43" s="19" t="s">
        <v>44</v>
      </c>
      <c r="E43" s="19" t="s">
        <v>27</v>
      </c>
      <c r="F43" s="19" t="s">
        <v>19</v>
      </c>
      <c r="G43" s="19" t="s">
        <v>24</v>
      </c>
      <c r="H43" s="24">
        <v>36557</v>
      </c>
      <c r="I43" s="25">
        <v>-1000000</v>
      </c>
      <c r="J43">
        <f t="shared" si="8"/>
        <v>1000000</v>
      </c>
      <c r="K43" s="19">
        <v>0.7</v>
      </c>
      <c r="L43">
        <v>2.61</v>
      </c>
      <c r="M43" t="str">
        <f t="shared" si="9"/>
        <v>SELL - PUT</v>
      </c>
      <c r="N43">
        <f t="shared" si="10"/>
        <v>3.3099999999999996</v>
      </c>
      <c r="O43">
        <v>5.21</v>
      </c>
      <c r="P43" s="6">
        <f t="shared" si="11"/>
        <v>0</v>
      </c>
      <c r="R43" s="37">
        <v>0</v>
      </c>
    </row>
    <row r="44" spans="1:23" x14ac:dyDescent="0.25">
      <c r="A44" s="16" t="s">
        <v>96</v>
      </c>
      <c r="B44" t="str">
        <f t="shared" si="6"/>
        <v>BUY</v>
      </c>
      <c r="C44" t="str">
        <f t="shared" si="7"/>
        <v>PUT</v>
      </c>
      <c r="D44" s="20" t="s">
        <v>68</v>
      </c>
      <c r="E44" s="19" t="s">
        <v>27</v>
      </c>
      <c r="F44" s="19" t="s">
        <v>19</v>
      </c>
      <c r="G44" s="24" t="s">
        <v>24</v>
      </c>
      <c r="H44" s="24">
        <v>36557</v>
      </c>
      <c r="I44" s="25">
        <v>500000</v>
      </c>
      <c r="J44">
        <f t="shared" si="8"/>
        <v>500000</v>
      </c>
      <c r="K44" s="19">
        <v>0.4</v>
      </c>
      <c r="L44">
        <v>2.61</v>
      </c>
      <c r="M44" t="str">
        <f t="shared" si="9"/>
        <v>BUY - PUT</v>
      </c>
      <c r="N44">
        <f t="shared" si="10"/>
        <v>3.01</v>
      </c>
      <c r="O44">
        <v>5.21</v>
      </c>
      <c r="P44" s="6">
        <f t="shared" si="11"/>
        <v>0</v>
      </c>
      <c r="R44" s="36">
        <v>0</v>
      </c>
    </row>
    <row r="45" spans="1:23" x14ac:dyDescent="0.25">
      <c r="A45" s="40" t="s">
        <v>97</v>
      </c>
      <c r="B45" t="str">
        <f t="shared" si="6"/>
        <v>BUY</v>
      </c>
      <c r="C45" t="str">
        <f t="shared" si="7"/>
        <v>PUT</v>
      </c>
      <c r="D45" s="34" t="s">
        <v>22</v>
      </c>
      <c r="E45" s="19" t="s">
        <v>23</v>
      </c>
      <c r="F45" s="34" t="s">
        <v>19</v>
      </c>
      <c r="G45" s="34" t="s">
        <v>24</v>
      </c>
      <c r="H45" s="29">
        <v>36557</v>
      </c>
      <c r="I45" s="30">
        <v>1500000</v>
      </c>
      <c r="J45">
        <f t="shared" si="8"/>
        <v>1500000</v>
      </c>
      <c r="K45" s="30">
        <v>-0.4</v>
      </c>
      <c r="L45">
        <v>2.61</v>
      </c>
      <c r="M45" t="str">
        <f t="shared" si="9"/>
        <v>BUY - PUT</v>
      </c>
      <c r="N45">
        <f t="shared" si="10"/>
        <v>2.21</v>
      </c>
      <c r="O45">
        <v>2.37</v>
      </c>
      <c r="P45" s="6">
        <f t="shared" si="11"/>
        <v>0</v>
      </c>
      <c r="R45" s="37">
        <v>0</v>
      </c>
    </row>
    <row r="46" spans="1:23" x14ac:dyDescent="0.25">
      <c r="A46" s="40" t="s">
        <v>97</v>
      </c>
      <c r="B46" t="str">
        <f t="shared" si="6"/>
        <v>SELL</v>
      </c>
      <c r="C46" t="str">
        <f t="shared" si="7"/>
        <v>CALL</v>
      </c>
      <c r="D46" s="19" t="s">
        <v>47</v>
      </c>
      <c r="E46" s="19" t="s">
        <v>27</v>
      </c>
      <c r="F46" s="19" t="s">
        <v>19</v>
      </c>
      <c r="G46" s="19" t="s">
        <v>20</v>
      </c>
      <c r="H46" s="24">
        <v>36557</v>
      </c>
      <c r="I46" s="25">
        <v>-1000000</v>
      </c>
      <c r="J46">
        <f t="shared" si="8"/>
        <v>1000000</v>
      </c>
      <c r="K46" s="19">
        <v>0.72</v>
      </c>
      <c r="L46">
        <v>2.61</v>
      </c>
      <c r="M46" t="str">
        <f t="shared" si="9"/>
        <v>SELL - CALL</v>
      </c>
      <c r="N46">
        <f t="shared" si="10"/>
        <v>3.33</v>
      </c>
      <c r="O46">
        <v>5.21</v>
      </c>
      <c r="P46" s="6">
        <f t="shared" si="11"/>
        <v>-1880000</v>
      </c>
      <c r="R46" s="37">
        <v>-2080000</v>
      </c>
      <c r="V46">
        <v>0</v>
      </c>
      <c r="W46">
        <v>0</v>
      </c>
    </row>
    <row r="47" spans="1:23" x14ac:dyDescent="0.25">
      <c r="A47" s="41" t="s">
        <v>97</v>
      </c>
      <c r="B47" t="str">
        <f t="shared" si="6"/>
        <v>BUY</v>
      </c>
      <c r="C47" t="str">
        <f t="shared" si="7"/>
        <v>CALL</v>
      </c>
      <c r="D47" s="12" t="s">
        <v>49</v>
      </c>
      <c r="E47" s="19" t="s">
        <v>27</v>
      </c>
      <c r="F47" s="19" t="s">
        <v>19</v>
      </c>
      <c r="G47" s="12" t="s">
        <v>20</v>
      </c>
      <c r="H47" s="24">
        <v>36557</v>
      </c>
      <c r="I47" s="32">
        <v>580000</v>
      </c>
      <c r="J47">
        <f t="shared" si="8"/>
        <v>580000</v>
      </c>
      <c r="K47" s="12">
        <v>1</v>
      </c>
      <c r="L47">
        <v>2.61</v>
      </c>
      <c r="M47" t="str">
        <f t="shared" si="9"/>
        <v>BUY - CALL</v>
      </c>
      <c r="N47">
        <f t="shared" si="10"/>
        <v>3.61</v>
      </c>
      <c r="O47">
        <v>5.21</v>
      </c>
      <c r="P47" s="6">
        <f t="shared" si="11"/>
        <v>928000</v>
      </c>
      <c r="R47" s="37">
        <v>1044000</v>
      </c>
      <c r="V47">
        <v>0</v>
      </c>
      <c r="W47">
        <v>0</v>
      </c>
    </row>
    <row r="48" spans="1:23" x14ac:dyDescent="0.25">
      <c r="A48" s="40" t="s">
        <v>97</v>
      </c>
      <c r="B48" t="str">
        <f t="shared" si="6"/>
        <v>SELL</v>
      </c>
      <c r="C48" t="str">
        <f t="shared" si="7"/>
        <v>CALL</v>
      </c>
      <c r="D48" t="s">
        <v>41</v>
      </c>
      <c r="E48" s="19" t="s">
        <v>27</v>
      </c>
      <c r="F48" t="s">
        <v>19</v>
      </c>
      <c r="G48" t="s">
        <v>20</v>
      </c>
      <c r="H48" s="26">
        <v>36557</v>
      </c>
      <c r="I48" s="35">
        <v>-5000000</v>
      </c>
      <c r="J48">
        <f t="shared" si="8"/>
        <v>5000000</v>
      </c>
      <c r="K48">
        <v>0.78500000000000003</v>
      </c>
      <c r="L48">
        <v>2.61</v>
      </c>
      <c r="M48" t="str">
        <f t="shared" si="9"/>
        <v>SELL - CALL</v>
      </c>
      <c r="N48">
        <f t="shared" si="10"/>
        <v>3.395</v>
      </c>
      <c r="O48">
        <v>5.21</v>
      </c>
      <c r="P48" s="6">
        <f t="shared" si="11"/>
        <v>-9075000</v>
      </c>
      <c r="R48" s="37">
        <v>-10075000</v>
      </c>
      <c r="V48">
        <v>0</v>
      </c>
      <c r="W48">
        <v>0</v>
      </c>
    </row>
    <row r="49" spans="1:23" x14ac:dyDescent="0.25">
      <c r="A49" s="41" t="s">
        <v>97</v>
      </c>
      <c r="B49" t="str">
        <f t="shared" si="6"/>
        <v>BUY</v>
      </c>
      <c r="C49" t="str">
        <f t="shared" si="7"/>
        <v>CALL</v>
      </c>
      <c r="D49" s="18" t="s">
        <v>51</v>
      </c>
      <c r="E49" s="19" t="s">
        <v>27</v>
      </c>
      <c r="F49" s="18" t="s">
        <v>19</v>
      </c>
      <c r="G49" s="18" t="s">
        <v>20</v>
      </c>
      <c r="H49" s="29">
        <v>36557</v>
      </c>
      <c r="I49" s="33">
        <v>500000</v>
      </c>
      <c r="J49">
        <f t="shared" si="8"/>
        <v>500000</v>
      </c>
      <c r="K49" s="18">
        <v>1</v>
      </c>
      <c r="L49">
        <v>2.61</v>
      </c>
      <c r="M49" t="str">
        <f t="shared" si="9"/>
        <v>BUY - CALL</v>
      </c>
      <c r="N49">
        <f t="shared" si="10"/>
        <v>3.61</v>
      </c>
      <c r="O49">
        <v>5.21</v>
      </c>
      <c r="P49" s="6">
        <f t="shared" si="11"/>
        <v>800000</v>
      </c>
      <c r="R49" s="37">
        <v>900000</v>
      </c>
      <c r="V49">
        <v>0</v>
      </c>
      <c r="W49">
        <v>0</v>
      </c>
    </row>
    <row r="50" spans="1:23" x14ac:dyDescent="0.25">
      <c r="A50" s="40" t="s">
        <v>97</v>
      </c>
      <c r="B50" t="str">
        <f t="shared" si="6"/>
        <v>BUY</v>
      </c>
      <c r="C50" t="str">
        <f t="shared" si="7"/>
        <v>CALL</v>
      </c>
      <c r="D50" s="18" t="s">
        <v>42</v>
      </c>
      <c r="E50" s="19" t="s">
        <v>27</v>
      </c>
      <c r="F50" s="18" t="s">
        <v>19</v>
      </c>
      <c r="G50" s="18" t="s">
        <v>20</v>
      </c>
      <c r="H50" s="29">
        <v>36557</v>
      </c>
      <c r="I50" s="33">
        <v>2000000</v>
      </c>
      <c r="J50">
        <f t="shared" si="8"/>
        <v>2000000</v>
      </c>
      <c r="K50" s="18">
        <v>1</v>
      </c>
      <c r="L50">
        <v>2.61</v>
      </c>
      <c r="M50" t="str">
        <f t="shared" si="9"/>
        <v>BUY - CALL</v>
      </c>
      <c r="N50">
        <f t="shared" si="10"/>
        <v>3.61</v>
      </c>
      <c r="O50">
        <v>5.21</v>
      </c>
      <c r="P50" s="6">
        <f t="shared" si="11"/>
        <v>3200000</v>
      </c>
      <c r="R50" s="37">
        <v>3600000</v>
      </c>
      <c r="V50">
        <v>0</v>
      </c>
      <c r="W50">
        <v>0</v>
      </c>
    </row>
    <row r="51" spans="1:23" x14ac:dyDescent="0.25">
      <c r="A51" s="40" t="s">
        <v>97</v>
      </c>
      <c r="B51" t="str">
        <f t="shared" si="6"/>
        <v>SELL</v>
      </c>
      <c r="C51" t="str">
        <f t="shared" si="7"/>
        <v>CALL</v>
      </c>
      <c r="D51" s="20" t="s">
        <v>52</v>
      </c>
      <c r="E51" s="19" t="s">
        <v>27</v>
      </c>
      <c r="F51" s="19" t="s">
        <v>19</v>
      </c>
      <c r="G51" s="24" t="s">
        <v>20</v>
      </c>
      <c r="H51" s="24">
        <v>36557</v>
      </c>
      <c r="I51" s="25">
        <v>-580000</v>
      </c>
      <c r="J51">
        <f t="shared" si="8"/>
        <v>580000</v>
      </c>
      <c r="K51" s="19">
        <v>1</v>
      </c>
      <c r="L51">
        <v>2.61</v>
      </c>
      <c r="M51" t="str">
        <f t="shared" si="9"/>
        <v>SELL - CALL</v>
      </c>
      <c r="N51">
        <f t="shared" si="10"/>
        <v>3.61</v>
      </c>
      <c r="O51">
        <v>5.21</v>
      </c>
      <c r="P51" s="6">
        <f t="shared" si="11"/>
        <v>-928000</v>
      </c>
      <c r="R51" s="37">
        <v>-1044000</v>
      </c>
      <c r="V51">
        <v>0</v>
      </c>
      <c r="W51">
        <v>0</v>
      </c>
    </row>
    <row r="52" spans="1:23" x14ac:dyDescent="0.25">
      <c r="A52" s="40" t="s">
        <v>97</v>
      </c>
      <c r="B52" t="str">
        <f t="shared" si="6"/>
        <v>BUY</v>
      </c>
      <c r="C52" t="str">
        <f t="shared" si="7"/>
        <v>CALL</v>
      </c>
      <c r="D52" t="s">
        <v>69</v>
      </c>
      <c r="E52" s="19" t="s">
        <v>27</v>
      </c>
      <c r="F52" s="19" t="s">
        <v>19</v>
      </c>
      <c r="G52" s="24" t="s">
        <v>20</v>
      </c>
      <c r="H52" s="24">
        <v>36557</v>
      </c>
      <c r="I52" s="25">
        <v>290000</v>
      </c>
      <c r="J52">
        <f t="shared" si="8"/>
        <v>290000</v>
      </c>
      <c r="K52" s="19">
        <v>0.5</v>
      </c>
      <c r="L52">
        <v>2.61</v>
      </c>
      <c r="M52" t="str">
        <f t="shared" si="9"/>
        <v>BUY - CALL</v>
      </c>
      <c r="N52">
        <f t="shared" si="10"/>
        <v>3.11</v>
      </c>
      <c r="O52">
        <v>5.21</v>
      </c>
      <c r="P52" s="6">
        <f t="shared" si="11"/>
        <v>609000</v>
      </c>
      <c r="R52" s="36">
        <v>667000</v>
      </c>
      <c r="V52">
        <v>0</v>
      </c>
      <c r="W52">
        <v>0</v>
      </c>
    </row>
    <row r="53" spans="1:23" x14ac:dyDescent="0.25">
      <c r="A53" s="40" t="s">
        <v>97</v>
      </c>
      <c r="B53" t="str">
        <f t="shared" si="6"/>
        <v>SELL</v>
      </c>
      <c r="C53" t="str">
        <f t="shared" si="7"/>
        <v>CALL</v>
      </c>
      <c r="D53" s="20" t="s">
        <v>109</v>
      </c>
      <c r="E53" s="19" t="s">
        <v>102</v>
      </c>
      <c r="F53" s="19" t="s">
        <v>19</v>
      </c>
      <c r="G53" s="24" t="s">
        <v>20</v>
      </c>
      <c r="H53" s="24">
        <v>36557</v>
      </c>
      <c r="I53" s="25">
        <v>-1000000</v>
      </c>
      <c r="J53">
        <f t="shared" si="8"/>
        <v>1000000</v>
      </c>
      <c r="K53" s="19">
        <v>1</v>
      </c>
      <c r="L53">
        <v>2.61</v>
      </c>
      <c r="M53" t="str">
        <f t="shared" si="9"/>
        <v>SELL - CALL</v>
      </c>
      <c r="N53">
        <f t="shared" si="10"/>
        <v>3.61</v>
      </c>
      <c r="O53">
        <v>5.21</v>
      </c>
      <c r="P53" s="6">
        <f t="shared" si="11"/>
        <v>-1600000</v>
      </c>
      <c r="R53" s="37">
        <v>-1800000</v>
      </c>
      <c r="V53">
        <v>0</v>
      </c>
      <c r="W53">
        <v>0</v>
      </c>
    </row>
    <row r="54" spans="1:23" x14ac:dyDescent="0.25">
      <c r="A54" s="41" t="s">
        <v>97</v>
      </c>
      <c r="B54" t="str">
        <f t="shared" si="6"/>
        <v>SELL</v>
      </c>
      <c r="C54" t="str">
        <f t="shared" si="7"/>
        <v>CALL</v>
      </c>
      <c r="D54" s="20" t="s">
        <v>110</v>
      </c>
      <c r="E54" s="19" t="s">
        <v>102</v>
      </c>
      <c r="F54" s="19" t="s">
        <v>19</v>
      </c>
      <c r="G54" s="24" t="s">
        <v>20</v>
      </c>
      <c r="H54" s="24">
        <v>36557</v>
      </c>
      <c r="I54" s="25">
        <v>-3000000</v>
      </c>
      <c r="J54">
        <f t="shared" si="8"/>
        <v>3000000</v>
      </c>
      <c r="K54" s="19">
        <v>0.78500000000000003</v>
      </c>
      <c r="L54">
        <v>2.61</v>
      </c>
      <c r="M54" t="str">
        <f t="shared" si="9"/>
        <v>SELL - CALL</v>
      </c>
      <c r="N54">
        <f t="shared" si="10"/>
        <v>3.395</v>
      </c>
      <c r="O54">
        <v>5.21</v>
      </c>
      <c r="P54" s="6">
        <f t="shared" si="11"/>
        <v>-5445000</v>
      </c>
      <c r="R54" s="37">
        <v>-6045000</v>
      </c>
      <c r="V54">
        <v>0</v>
      </c>
      <c r="W54">
        <v>0</v>
      </c>
    </row>
    <row r="55" spans="1:23" x14ac:dyDescent="0.25">
      <c r="A55" s="41" t="s">
        <v>97</v>
      </c>
      <c r="B55" t="str">
        <f t="shared" si="6"/>
        <v>SELL</v>
      </c>
      <c r="C55" t="str">
        <f t="shared" si="7"/>
        <v>PUT</v>
      </c>
      <c r="D55" s="19" t="s">
        <v>46</v>
      </c>
      <c r="E55" s="19" t="s">
        <v>27</v>
      </c>
      <c r="F55" s="19" t="s">
        <v>19</v>
      </c>
      <c r="G55" s="19" t="s">
        <v>24</v>
      </c>
      <c r="H55" s="24">
        <v>36557</v>
      </c>
      <c r="I55" s="25">
        <v>-1000000</v>
      </c>
      <c r="J55">
        <f t="shared" si="8"/>
        <v>1000000</v>
      </c>
      <c r="K55" s="19">
        <v>0.7</v>
      </c>
      <c r="L55">
        <v>2.61</v>
      </c>
      <c r="M55" t="str">
        <f t="shared" si="9"/>
        <v>SELL - PUT</v>
      </c>
      <c r="N55">
        <f t="shared" si="10"/>
        <v>3.3099999999999996</v>
      </c>
      <c r="O55">
        <v>5.21</v>
      </c>
      <c r="P55" s="6">
        <f t="shared" si="11"/>
        <v>0</v>
      </c>
      <c r="R55" s="37">
        <v>0</v>
      </c>
      <c r="V55">
        <v>0</v>
      </c>
      <c r="W55">
        <v>0</v>
      </c>
    </row>
    <row r="56" spans="1:23" x14ac:dyDescent="0.25">
      <c r="A56" s="41" t="s">
        <v>97</v>
      </c>
      <c r="B56" t="str">
        <f t="shared" si="6"/>
        <v>SELL</v>
      </c>
      <c r="C56" t="str">
        <f t="shared" si="7"/>
        <v>PUT</v>
      </c>
      <c r="D56" s="19" t="s">
        <v>48</v>
      </c>
      <c r="E56" s="19" t="s">
        <v>27</v>
      </c>
      <c r="F56" s="19" t="s">
        <v>19</v>
      </c>
      <c r="G56" s="19" t="s">
        <v>24</v>
      </c>
      <c r="H56" s="24">
        <v>36557</v>
      </c>
      <c r="I56" s="25">
        <v>-1000000</v>
      </c>
      <c r="J56">
        <f t="shared" si="8"/>
        <v>1000000</v>
      </c>
      <c r="K56" s="19">
        <v>0.72</v>
      </c>
      <c r="L56">
        <v>2.61</v>
      </c>
      <c r="M56" t="str">
        <f t="shared" si="9"/>
        <v>SELL - PUT</v>
      </c>
      <c r="N56">
        <f t="shared" si="10"/>
        <v>3.33</v>
      </c>
      <c r="O56">
        <v>5.21</v>
      </c>
      <c r="P56" s="6">
        <f t="shared" si="11"/>
        <v>0</v>
      </c>
      <c r="R56" s="37">
        <v>0</v>
      </c>
      <c r="V56">
        <v>0</v>
      </c>
      <c r="W56">
        <v>0</v>
      </c>
    </row>
    <row r="57" spans="1:23" x14ac:dyDescent="0.25">
      <c r="A57" s="40" t="s">
        <v>97</v>
      </c>
      <c r="B57" t="str">
        <f t="shared" si="6"/>
        <v>SELL</v>
      </c>
      <c r="C57" t="str">
        <f t="shared" si="7"/>
        <v>PUT</v>
      </c>
      <c r="D57" s="19" t="s">
        <v>50</v>
      </c>
      <c r="E57" s="19" t="s">
        <v>27</v>
      </c>
      <c r="F57" s="19" t="s">
        <v>19</v>
      </c>
      <c r="G57" s="24" t="s">
        <v>24</v>
      </c>
      <c r="H57" s="24">
        <v>36557</v>
      </c>
      <c r="I57" s="25">
        <v>-870000</v>
      </c>
      <c r="J57">
        <f t="shared" si="8"/>
        <v>870000</v>
      </c>
      <c r="K57" s="20">
        <v>0.5</v>
      </c>
      <c r="L57">
        <v>2.61</v>
      </c>
      <c r="M57" t="str">
        <f t="shared" si="9"/>
        <v>SELL - PUT</v>
      </c>
      <c r="N57">
        <f t="shared" si="10"/>
        <v>3.11</v>
      </c>
      <c r="O57">
        <v>5.21</v>
      </c>
      <c r="P57" s="6">
        <f t="shared" si="11"/>
        <v>0</v>
      </c>
      <c r="R57" s="37">
        <v>0</v>
      </c>
      <c r="V57">
        <v>0</v>
      </c>
      <c r="W57">
        <v>0</v>
      </c>
    </row>
    <row r="58" spans="1:23" x14ac:dyDescent="0.25">
      <c r="A58" s="40" t="s">
        <v>97</v>
      </c>
      <c r="B58" t="str">
        <f t="shared" ref="B58:B69" si="12">IF(I58&gt;0,"BUY","SELL")</f>
        <v>SELL</v>
      </c>
      <c r="C58" t="str">
        <f t="shared" ref="C58:C69" si="13">IF(G58="C","CALL","PUT")</f>
        <v>PUT</v>
      </c>
      <c r="D58" t="s">
        <v>41</v>
      </c>
      <c r="E58" s="19" t="s">
        <v>27</v>
      </c>
      <c r="F58" t="s">
        <v>19</v>
      </c>
      <c r="G58" t="s">
        <v>24</v>
      </c>
      <c r="H58" s="26">
        <v>36557</v>
      </c>
      <c r="I58" s="35">
        <v>-5000000</v>
      </c>
      <c r="J58">
        <f t="shared" si="8"/>
        <v>5000000</v>
      </c>
      <c r="K58">
        <v>0.78500000000000003</v>
      </c>
      <c r="L58">
        <v>2.61</v>
      </c>
      <c r="M58" t="str">
        <f t="shared" si="9"/>
        <v>SELL - PUT</v>
      </c>
      <c r="N58">
        <f t="shared" si="10"/>
        <v>3.395</v>
      </c>
      <c r="O58">
        <v>5.21</v>
      </c>
      <c r="P58" s="6">
        <f t="shared" si="11"/>
        <v>0</v>
      </c>
      <c r="R58" s="37">
        <v>0</v>
      </c>
    </row>
    <row r="59" spans="1:23" x14ac:dyDescent="0.25">
      <c r="A59" s="23" t="s">
        <v>98</v>
      </c>
      <c r="B59" t="str">
        <f t="shared" si="12"/>
        <v>BUY</v>
      </c>
      <c r="C59" t="str">
        <f t="shared" si="13"/>
        <v>PUT</v>
      </c>
      <c r="D59" s="34" t="s">
        <v>43</v>
      </c>
      <c r="E59" s="28" t="s">
        <v>27</v>
      </c>
      <c r="F59" s="34" t="s">
        <v>19</v>
      </c>
      <c r="G59" s="34" t="s">
        <v>24</v>
      </c>
      <c r="H59" s="29">
        <v>36557</v>
      </c>
      <c r="I59" s="30">
        <v>1000000</v>
      </c>
      <c r="J59">
        <f t="shared" si="8"/>
        <v>1000000</v>
      </c>
      <c r="K59" s="30">
        <v>0.3</v>
      </c>
      <c r="L59">
        <v>2.61</v>
      </c>
      <c r="M59" t="str">
        <f t="shared" si="9"/>
        <v>BUY - PUT</v>
      </c>
      <c r="N59">
        <f t="shared" si="10"/>
        <v>2.9099999999999997</v>
      </c>
      <c r="O59">
        <v>5.21</v>
      </c>
      <c r="P59" s="6">
        <f t="shared" si="11"/>
        <v>0</v>
      </c>
      <c r="R59" s="37">
        <v>0</v>
      </c>
    </row>
    <row r="60" spans="1:23" x14ac:dyDescent="0.25">
      <c r="A60" s="23" t="s">
        <v>98</v>
      </c>
      <c r="B60" t="str">
        <f t="shared" si="12"/>
        <v>BUY</v>
      </c>
      <c r="C60" t="str">
        <f t="shared" si="13"/>
        <v>PUT</v>
      </c>
      <c r="D60" s="19" t="s">
        <v>53</v>
      </c>
      <c r="E60" s="19" t="s">
        <v>27</v>
      </c>
      <c r="F60" s="19" t="s">
        <v>19</v>
      </c>
      <c r="G60" s="19" t="s">
        <v>24</v>
      </c>
      <c r="H60" s="24">
        <v>36557</v>
      </c>
      <c r="I60" s="25">
        <v>580000</v>
      </c>
      <c r="J60">
        <f t="shared" si="8"/>
        <v>580000</v>
      </c>
      <c r="K60" s="19">
        <v>0.5</v>
      </c>
      <c r="L60">
        <v>2.61</v>
      </c>
      <c r="M60" t="str">
        <f t="shared" si="9"/>
        <v>BUY - PUT</v>
      </c>
      <c r="N60">
        <f t="shared" si="10"/>
        <v>3.11</v>
      </c>
      <c r="O60">
        <v>5.21</v>
      </c>
      <c r="P60" s="6">
        <f t="shared" si="11"/>
        <v>0</v>
      </c>
      <c r="R60" s="37">
        <v>0</v>
      </c>
    </row>
    <row r="61" spans="1:23" x14ac:dyDescent="0.25">
      <c r="A61" s="15" t="s">
        <v>64</v>
      </c>
      <c r="B61" t="str">
        <f t="shared" si="12"/>
        <v>BUY</v>
      </c>
      <c r="C61" t="str">
        <f t="shared" si="13"/>
        <v>CALL</v>
      </c>
      <c r="D61" s="20" t="s">
        <v>65</v>
      </c>
      <c r="E61" s="19" t="s">
        <v>27</v>
      </c>
      <c r="F61" s="19" t="s">
        <v>19</v>
      </c>
      <c r="G61" s="24" t="s">
        <v>20</v>
      </c>
      <c r="H61" s="24">
        <v>36557</v>
      </c>
      <c r="I61" s="25">
        <v>500000</v>
      </c>
      <c r="J61">
        <f t="shared" si="8"/>
        <v>500000</v>
      </c>
      <c r="K61" s="19">
        <v>0.5</v>
      </c>
      <c r="L61">
        <v>2.61</v>
      </c>
      <c r="M61" t="str">
        <f t="shared" si="9"/>
        <v>BUY - CALL</v>
      </c>
      <c r="N61">
        <f t="shared" si="10"/>
        <v>3.11</v>
      </c>
      <c r="O61">
        <v>5.21</v>
      </c>
      <c r="P61" s="6">
        <f t="shared" si="11"/>
        <v>1050000</v>
      </c>
      <c r="R61" s="36">
        <v>1150000</v>
      </c>
    </row>
    <row r="62" spans="1:23" x14ac:dyDescent="0.25">
      <c r="A62" s="22" t="s">
        <v>64</v>
      </c>
      <c r="B62" t="str">
        <f t="shared" si="12"/>
        <v>BUY</v>
      </c>
      <c r="C62" t="str">
        <f t="shared" si="13"/>
        <v>CALL</v>
      </c>
      <c r="D62" t="s">
        <v>70</v>
      </c>
      <c r="E62" s="19" t="s">
        <v>27</v>
      </c>
      <c r="F62" s="19" t="s">
        <v>19</v>
      </c>
      <c r="G62" s="24" t="s">
        <v>20</v>
      </c>
      <c r="H62" s="24">
        <v>36557</v>
      </c>
      <c r="I62" s="25">
        <v>870000</v>
      </c>
      <c r="J62">
        <f t="shared" si="8"/>
        <v>870000</v>
      </c>
      <c r="K62" s="19">
        <v>0.5</v>
      </c>
      <c r="L62">
        <v>2.61</v>
      </c>
      <c r="M62" t="str">
        <f t="shared" si="9"/>
        <v>BUY - CALL</v>
      </c>
      <c r="N62">
        <f t="shared" si="10"/>
        <v>3.11</v>
      </c>
      <c r="O62">
        <v>5.21</v>
      </c>
      <c r="P62" s="6">
        <f t="shared" si="11"/>
        <v>1827000</v>
      </c>
      <c r="R62" s="36">
        <v>2001000</v>
      </c>
    </row>
    <row r="63" spans="1:23" x14ac:dyDescent="0.25">
      <c r="A63" s="22" t="s">
        <v>64</v>
      </c>
      <c r="B63" t="str">
        <f t="shared" si="12"/>
        <v>BUY</v>
      </c>
      <c r="C63" t="str">
        <f t="shared" si="13"/>
        <v>PUT</v>
      </c>
      <c r="D63" t="s">
        <v>71</v>
      </c>
      <c r="E63" s="19" t="s">
        <v>27</v>
      </c>
      <c r="F63" s="19" t="s">
        <v>19</v>
      </c>
      <c r="G63" s="24" t="s">
        <v>24</v>
      </c>
      <c r="H63" s="24">
        <v>36557</v>
      </c>
      <c r="I63" s="25">
        <v>500000</v>
      </c>
      <c r="J63">
        <f t="shared" si="8"/>
        <v>500000</v>
      </c>
      <c r="K63" s="19">
        <v>0.4</v>
      </c>
      <c r="L63">
        <v>2.61</v>
      </c>
      <c r="M63" t="str">
        <f t="shared" si="9"/>
        <v>BUY - PUT</v>
      </c>
      <c r="N63">
        <f t="shared" si="10"/>
        <v>3.01</v>
      </c>
      <c r="O63">
        <v>5.21</v>
      </c>
      <c r="P63" s="6">
        <f t="shared" si="11"/>
        <v>0</v>
      </c>
      <c r="R63" s="36">
        <v>0</v>
      </c>
    </row>
    <row r="64" spans="1:23" x14ac:dyDescent="0.25">
      <c r="A64" s="22" t="s">
        <v>64</v>
      </c>
      <c r="B64" t="str">
        <f t="shared" si="12"/>
        <v>BUY</v>
      </c>
      <c r="C64" t="str">
        <f t="shared" si="13"/>
        <v>PUT</v>
      </c>
      <c r="D64" t="s">
        <v>72</v>
      </c>
      <c r="E64" s="19" t="s">
        <v>27</v>
      </c>
      <c r="F64" s="19" t="s">
        <v>19</v>
      </c>
      <c r="G64" s="24" t="s">
        <v>24</v>
      </c>
      <c r="H64" s="24">
        <v>36557</v>
      </c>
      <c r="I64" s="25">
        <v>500000</v>
      </c>
      <c r="J64">
        <f t="shared" si="8"/>
        <v>500000</v>
      </c>
      <c r="K64" s="19">
        <v>0.5</v>
      </c>
      <c r="L64">
        <v>2.61</v>
      </c>
      <c r="M64" t="str">
        <f t="shared" si="9"/>
        <v>BUY - PUT</v>
      </c>
      <c r="N64">
        <f t="shared" si="10"/>
        <v>3.11</v>
      </c>
      <c r="O64">
        <v>5.21</v>
      </c>
      <c r="P64" s="6">
        <f t="shared" si="11"/>
        <v>0</v>
      </c>
      <c r="R64" s="36">
        <v>0</v>
      </c>
    </row>
    <row r="65" spans="1:21" x14ac:dyDescent="0.25">
      <c r="A65" s="22" t="s">
        <v>99</v>
      </c>
      <c r="B65" t="str">
        <f t="shared" si="12"/>
        <v>SELL</v>
      </c>
      <c r="C65" t="str">
        <f t="shared" si="13"/>
        <v>CALL</v>
      </c>
      <c r="D65" s="20" t="s">
        <v>111</v>
      </c>
      <c r="E65" s="19" t="s">
        <v>102</v>
      </c>
      <c r="F65" s="19" t="s">
        <v>19</v>
      </c>
      <c r="G65" s="24" t="s">
        <v>20</v>
      </c>
      <c r="H65" s="24">
        <v>36557</v>
      </c>
      <c r="I65" s="25">
        <v>-290000</v>
      </c>
      <c r="J65">
        <f t="shared" si="8"/>
        <v>290000</v>
      </c>
      <c r="K65" s="19">
        <v>0.72</v>
      </c>
      <c r="L65">
        <v>2.61</v>
      </c>
      <c r="M65" t="str">
        <f t="shared" si="9"/>
        <v>SELL - CALL</v>
      </c>
      <c r="N65">
        <f t="shared" si="10"/>
        <v>3.33</v>
      </c>
      <c r="O65">
        <v>5.21</v>
      </c>
      <c r="P65" s="6">
        <f t="shared" si="11"/>
        <v>-545200</v>
      </c>
      <c r="R65" s="37">
        <v>-603200</v>
      </c>
    </row>
    <row r="66" spans="1:21" x14ac:dyDescent="0.25">
      <c r="A66" s="22" t="s">
        <v>99</v>
      </c>
      <c r="B66" t="str">
        <f t="shared" si="12"/>
        <v>SELL</v>
      </c>
      <c r="C66" t="str">
        <f t="shared" si="13"/>
        <v>PUT</v>
      </c>
      <c r="D66" s="20" t="s">
        <v>112</v>
      </c>
      <c r="E66" s="19" t="s">
        <v>102</v>
      </c>
      <c r="F66" s="19" t="s">
        <v>19</v>
      </c>
      <c r="G66" s="24" t="s">
        <v>81</v>
      </c>
      <c r="H66" s="24">
        <v>36557</v>
      </c>
      <c r="I66" s="25">
        <v>-290000</v>
      </c>
      <c r="J66">
        <f t="shared" si="8"/>
        <v>290000</v>
      </c>
      <c r="K66" s="19">
        <v>0.72</v>
      </c>
      <c r="L66">
        <v>2.61</v>
      </c>
      <c r="M66" t="str">
        <f t="shared" si="9"/>
        <v>SELL - PUT</v>
      </c>
      <c r="N66">
        <f t="shared" si="10"/>
        <v>3.33</v>
      </c>
      <c r="O66">
        <v>5.21</v>
      </c>
      <c r="P66" s="6">
        <f t="shared" si="11"/>
        <v>0</v>
      </c>
      <c r="R66" s="37">
        <v>0</v>
      </c>
    </row>
    <row r="67" spans="1:21" x14ac:dyDescent="0.25">
      <c r="A67" s="16" t="s">
        <v>100</v>
      </c>
      <c r="B67" t="str">
        <f t="shared" si="12"/>
        <v>BUY</v>
      </c>
      <c r="C67" t="str">
        <f t="shared" si="13"/>
        <v>CALL</v>
      </c>
      <c r="D67" s="12" t="s">
        <v>54</v>
      </c>
      <c r="E67" s="12" t="s">
        <v>27</v>
      </c>
      <c r="F67" s="12" t="s">
        <v>19</v>
      </c>
      <c r="G67" s="12" t="s">
        <v>20</v>
      </c>
      <c r="H67" s="24">
        <v>36557</v>
      </c>
      <c r="I67" s="25">
        <v>145000</v>
      </c>
      <c r="J67">
        <f t="shared" si="8"/>
        <v>145000</v>
      </c>
      <c r="K67" s="12">
        <v>0.75</v>
      </c>
      <c r="L67">
        <v>2.61</v>
      </c>
      <c r="M67" t="str">
        <f t="shared" si="9"/>
        <v>BUY - CALL</v>
      </c>
      <c r="N67">
        <f t="shared" si="10"/>
        <v>3.36</v>
      </c>
      <c r="O67">
        <v>5.21</v>
      </c>
      <c r="P67" s="6">
        <f t="shared" si="11"/>
        <v>268250</v>
      </c>
      <c r="R67" s="37">
        <v>297250</v>
      </c>
    </row>
    <row r="68" spans="1:21" x14ac:dyDescent="0.25">
      <c r="A68" s="16" t="s">
        <v>100</v>
      </c>
      <c r="B68" t="str">
        <f t="shared" si="12"/>
        <v>BUY</v>
      </c>
      <c r="C68" t="str">
        <f t="shared" si="13"/>
        <v>CALL</v>
      </c>
      <c r="D68" s="20" t="s">
        <v>66</v>
      </c>
      <c r="E68" s="19" t="s">
        <v>27</v>
      </c>
      <c r="F68" s="19" t="s">
        <v>19</v>
      </c>
      <c r="G68" s="24" t="s">
        <v>20</v>
      </c>
      <c r="H68" s="24">
        <v>36557</v>
      </c>
      <c r="I68" s="25">
        <v>290000</v>
      </c>
      <c r="J68">
        <f t="shared" si="8"/>
        <v>290000</v>
      </c>
      <c r="K68" s="19">
        <v>0.5</v>
      </c>
      <c r="L68">
        <v>2.61</v>
      </c>
      <c r="M68" t="str">
        <f t="shared" si="9"/>
        <v>BUY - CALL</v>
      </c>
      <c r="N68">
        <f t="shared" si="10"/>
        <v>3.11</v>
      </c>
      <c r="O68">
        <v>5.21</v>
      </c>
      <c r="P68" s="6">
        <f t="shared" si="11"/>
        <v>609000</v>
      </c>
      <c r="R68" s="36">
        <v>667000</v>
      </c>
    </row>
    <row r="69" spans="1:21" x14ac:dyDescent="0.25">
      <c r="A69" s="22"/>
      <c r="B69" t="str">
        <f t="shared" si="12"/>
        <v>SELL</v>
      </c>
      <c r="C69" t="str">
        <f t="shared" si="13"/>
        <v>CALL</v>
      </c>
      <c r="D69" s="20" t="s">
        <v>113</v>
      </c>
      <c r="E69" s="19" t="s">
        <v>102</v>
      </c>
      <c r="F69" s="19" t="s">
        <v>19</v>
      </c>
      <c r="G69" s="24" t="s">
        <v>20</v>
      </c>
      <c r="H69" s="24">
        <v>36557</v>
      </c>
      <c r="I69" s="25">
        <v>-500000</v>
      </c>
      <c r="J69">
        <f t="shared" si="8"/>
        <v>500000</v>
      </c>
      <c r="K69" s="19">
        <v>1</v>
      </c>
      <c r="L69">
        <v>2.61</v>
      </c>
      <c r="M69" t="str">
        <f t="shared" si="9"/>
        <v>SELL - CALL</v>
      </c>
      <c r="N69">
        <f t="shared" si="10"/>
        <v>3.61</v>
      </c>
      <c r="O69">
        <v>5.21</v>
      </c>
      <c r="P69" s="6">
        <f t="shared" si="11"/>
        <v>-800000</v>
      </c>
      <c r="R69" s="37">
        <v>-900000</v>
      </c>
    </row>
    <row r="70" spans="1:21" x14ac:dyDescent="0.25">
      <c r="H70" s="5"/>
      <c r="I70" s="7"/>
      <c r="P70" s="14"/>
    </row>
    <row r="71" spans="1:21" x14ac:dyDescent="0.25">
      <c r="H71" s="5"/>
      <c r="I71" s="7"/>
    </row>
    <row r="72" spans="1:21" x14ac:dyDescent="0.25">
      <c r="A72" s="8" t="s">
        <v>74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14">
        <f>SUM(P3:P70)</f>
        <v>1814050</v>
      </c>
      <c r="R72" s="38">
        <f>SUM(R3:R69)</f>
        <v>2027050</v>
      </c>
      <c r="U72" s="39">
        <f>P72-R72</f>
        <v>-213000</v>
      </c>
    </row>
    <row r="76" spans="1:21" ht="13.8" thickBot="1" x14ac:dyDescent="0.3">
      <c r="A76" s="1" t="s">
        <v>75</v>
      </c>
    </row>
    <row r="77" spans="1:21" ht="13.8" thickBot="1" x14ac:dyDescent="0.3">
      <c r="A77" s="2" t="s">
        <v>1</v>
      </c>
      <c r="B77" s="3" t="s">
        <v>2</v>
      </c>
      <c r="C77" s="4" t="s">
        <v>3</v>
      </c>
      <c r="D77" s="2" t="s">
        <v>4</v>
      </c>
      <c r="E77" s="2" t="s">
        <v>5</v>
      </c>
      <c r="F77" s="2" t="s">
        <v>6</v>
      </c>
      <c r="G77" s="2" t="s">
        <v>7</v>
      </c>
      <c r="H77" s="2" t="s">
        <v>8</v>
      </c>
      <c r="I77" s="2" t="s">
        <v>9</v>
      </c>
      <c r="J77" s="2" t="s">
        <v>10</v>
      </c>
      <c r="K77" s="2" t="s">
        <v>11</v>
      </c>
      <c r="L77" s="2" t="s">
        <v>12</v>
      </c>
      <c r="M77" s="2" t="s">
        <v>13</v>
      </c>
      <c r="N77" s="2" t="s">
        <v>14</v>
      </c>
      <c r="O77" s="2" t="s">
        <v>15</v>
      </c>
      <c r="P77" s="2" t="s">
        <v>16</v>
      </c>
    </row>
    <row r="78" spans="1:21" x14ac:dyDescent="0.25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19</v>
      </c>
      <c r="G78" t="s">
        <v>81</v>
      </c>
      <c r="H78" s="5">
        <v>36526</v>
      </c>
      <c r="I78">
        <v>-155000</v>
      </c>
      <c r="L78">
        <v>2.12</v>
      </c>
      <c r="N78">
        <v>2.4500000000000002</v>
      </c>
      <c r="O78">
        <v>2.36</v>
      </c>
      <c r="P78" s="10">
        <v>-23250</v>
      </c>
    </row>
    <row r="79" spans="1:21" x14ac:dyDescent="0.25">
      <c r="A79" t="s">
        <v>82</v>
      </c>
      <c r="B79" t="s">
        <v>77</v>
      </c>
      <c r="C79" t="s">
        <v>78</v>
      </c>
      <c r="D79" t="s">
        <v>83</v>
      </c>
      <c r="E79" t="s">
        <v>84</v>
      </c>
      <c r="F79" t="s">
        <v>19</v>
      </c>
      <c r="G79" t="s">
        <v>81</v>
      </c>
      <c r="H79" s="5">
        <v>36526</v>
      </c>
      <c r="I79">
        <v>-100000</v>
      </c>
      <c r="L79">
        <v>2.12</v>
      </c>
      <c r="N79">
        <v>2.62</v>
      </c>
      <c r="O79">
        <v>2.41</v>
      </c>
      <c r="P79" s="10">
        <v>-15500</v>
      </c>
    </row>
    <row r="80" spans="1:21" x14ac:dyDescent="0.25">
      <c r="P80" s="10"/>
    </row>
    <row r="81" spans="1:16" x14ac:dyDescent="0.25">
      <c r="A81" s="8" t="s">
        <v>74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11">
        <f>SUM(P78:P80)</f>
        <v>-38750</v>
      </c>
    </row>
    <row r="84" spans="1:16" ht="13.8" thickBot="1" x14ac:dyDescent="0.3">
      <c r="A84" s="1" t="s">
        <v>85</v>
      </c>
    </row>
    <row r="85" spans="1:16" ht="13.8" thickBot="1" x14ac:dyDescent="0.3">
      <c r="A85" s="2" t="s">
        <v>1</v>
      </c>
      <c r="B85" s="3" t="s">
        <v>2</v>
      </c>
      <c r="C85" s="4" t="s">
        <v>3</v>
      </c>
      <c r="D85" s="2" t="s">
        <v>4</v>
      </c>
      <c r="E85" s="2" t="s">
        <v>5</v>
      </c>
      <c r="F85" s="2" t="s">
        <v>6</v>
      </c>
      <c r="G85" s="2" t="s">
        <v>7</v>
      </c>
      <c r="H85" s="2" t="s">
        <v>8</v>
      </c>
      <c r="I85" s="2" t="s">
        <v>9</v>
      </c>
      <c r="J85" s="2" t="s">
        <v>10</v>
      </c>
      <c r="K85" s="2" t="s">
        <v>11</v>
      </c>
      <c r="L85" s="2" t="s">
        <v>12</v>
      </c>
      <c r="M85" s="2" t="s">
        <v>13</v>
      </c>
      <c r="N85" s="2" t="s">
        <v>14</v>
      </c>
      <c r="O85" s="2" t="s">
        <v>15</v>
      </c>
      <c r="P85" s="2" t="s">
        <v>16</v>
      </c>
    </row>
    <row r="86" spans="1:16" x14ac:dyDescent="0.25">
      <c r="A86" s="12" t="s">
        <v>86</v>
      </c>
      <c r="B86" t="s">
        <v>77</v>
      </c>
      <c r="C86" t="s">
        <v>78</v>
      </c>
      <c r="D86" s="12" t="s">
        <v>87</v>
      </c>
      <c r="F86" t="s">
        <v>19</v>
      </c>
      <c r="G86" t="s">
        <v>24</v>
      </c>
      <c r="H86" s="5">
        <v>36495</v>
      </c>
      <c r="I86">
        <v>-62000</v>
      </c>
      <c r="K86">
        <v>2</v>
      </c>
      <c r="P86">
        <v>0</v>
      </c>
    </row>
    <row r="88" spans="1:16" x14ac:dyDescent="0.25">
      <c r="A88" s="8" t="s">
        <v>74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3">
        <f>SUM(P86:P87)</f>
        <v>0</v>
      </c>
    </row>
  </sheetData>
  <pageMargins left="0.75" right="0.75" top="1" bottom="1" header="0.5" footer="0.5"/>
  <pageSetup scale="62" fitToHeight="2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49"/>
  <sheetViews>
    <sheetView tabSelected="1" workbookViewId="0">
      <selection activeCell="A24" sqref="A24"/>
    </sheetView>
  </sheetViews>
  <sheetFormatPr defaultRowHeight="13.2" x14ac:dyDescent="0.25"/>
  <cols>
    <col min="1" max="1" width="20.88671875" bestFit="1" customWidth="1"/>
    <col min="2" max="2" width="12.33203125" customWidth="1"/>
    <col min="3" max="3" width="18.6640625" style="19" customWidth="1"/>
    <col min="4" max="4" width="11.6640625" customWidth="1"/>
    <col min="5" max="5" width="8.109375" customWidth="1"/>
    <col min="6" max="6" width="8.33203125" style="24" customWidth="1"/>
    <col min="7" max="7" width="12.44140625" customWidth="1"/>
    <col min="8" max="8" width="12.109375" customWidth="1"/>
    <col min="9" max="10" width="10.6640625" customWidth="1"/>
    <col min="11" max="11" width="11.44140625" customWidth="1"/>
    <col min="16" max="16" width="11.6640625" bestFit="1" customWidth="1"/>
    <col min="18" max="18" width="16.109375" customWidth="1"/>
    <col min="19" max="19" width="12.88671875" customWidth="1"/>
    <col min="22" max="22" width="14.44140625" customWidth="1"/>
  </cols>
  <sheetData>
    <row r="1" spans="1:16" ht="13.8" thickBot="1" x14ac:dyDescent="0.3">
      <c r="A1" s="1" t="s">
        <v>0</v>
      </c>
    </row>
    <row r="2" spans="1:16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5">
      <c r="A3" s="17" t="s">
        <v>201</v>
      </c>
      <c r="B3" t="s">
        <v>337</v>
      </c>
      <c r="C3" s="19" t="s">
        <v>18</v>
      </c>
      <c r="D3" t="s">
        <v>19</v>
      </c>
      <c r="E3" t="s">
        <v>20</v>
      </c>
      <c r="F3" s="24">
        <v>36831</v>
      </c>
      <c r="G3" s="25">
        <v>300000</v>
      </c>
      <c r="H3" s="19">
        <v>4.74</v>
      </c>
      <c r="I3">
        <v>0.33</v>
      </c>
      <c r="J3" s="19">
        <v>4.5410000000000004</v>
      </c>
      <c r="K3">
        <f>ABS(G3)</f>
        <v>300000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4.8710000000000004</v>
      </c>
      <c r="P3" s="6">
        <f>IF(N3="SELL - PUT",IF(H3-O3&gt;0,0,(H3-O3)*K3),IF(N3="BUY - CALL",IF(O3-H3&gt;0,0,(H3-O3)*K3),IF(N3="SELL - CALL",IF(O3-H3&gt;0,0,(O3-H3)*K3),IF(N3="BUY - PUT",IF(H3-O3&gt;0,0,(O3-H3)*K3)))))</f>
        <v>0</v>
      </c>
    </row>
    <row r="4" spans="1:16" x14ac:dyDescent="0.25">
      <c r="A4" t="s">
        <v>276</v>
      </c>
      <c r="B4" t="s">
        <v>412</v>
      </c>
      <c r="C4" s="19" t="s">
        <v>18</v>
      </c>
      <c r="D4" t="s">
        <v>19</v>
      </c>
      <c r="E4" t="s">
        <v>20</v>
      </c>
      <c r="F4" s="24">
        <v>36831</v>
      </c>
      <c r="G4" s="25">
        <v>-300000</v>
      </c>
      <c r="H4" s="19">
        <v>4.74</v>
      </c>
      <c r="I4">
        <v>0.4</v>
      </c>
      <c r="J4" s="19">
        <v>4.5410000000000004</v>
      </c>
      <c r="K4">
        <f t="shared" ref="K4:K67" si="0">ABS(G4)</f>
        <v>300000</v>
      </c>
      <c r="L4" t="str">
        <f t="shared" ref="L4:L67" si="1">IF(G4&gt;0,"BUY","SELL")</f>
        <v>SELL</v>
      </c>
      <c r="M4" t="str">
        <f t="shared" ref="M4:M67" si="2">IF(E4="C","CALL","PUT")</f>
        <v>CALL</v>
      </c>
      <c r="N4" t="str">
        <f t="shared" ref="N4:N67" si="3">CONCATENATE(L4," - ",M4)</f>
        <v>SELL - CALL</v>
      </c>
      <c r="O4">
        <f t="shared" ref="O4:O67" si="4">I4+J4</f>
        <v>4.9410000000000007</v>
      </c>
      <c r="P4" s="6">
        <f t="shared" ref="P4:P67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5">
      <c r="A5" t="s">
        <v>276</v>
      </c>
      <c r="B5" t="s">
        <v>413</v>
      </c>
      <c r="C5" s="19" t="s">
        <v>319</v>
      </c>
      <c r="D5" t="s">
        <v>19</v>
      </c>
      <c r="E5" t="s">
        <v>20</v>
      </c>
      <c r="F5" s="24">
        <v>36831</v>
      </c>
      <c r="G5" s="25">
        <v>-300000</v>
      </c>
      <c r="H5" s="19">
        <v>4.79</v>
      </c>
      <c r="I5">
        <v>0.5</v>
      </c>
      <c r="J5" s="19">
        <v>4.5410000000000004</v>
      </c>
      <c r="K5">
        <f t="shared" si="0"/>
        <v>300000</v>
      </c>
      <c r="L5" t="str">
        <f t="shared" si="1"/>
        <v>SELL</v>
      </c>
      <c r="M5" t="str">
        <f t="shared" si="2"/>
        <v>CALL</v>
      </c>
      <c r="N5" t="str">
        <f t="shared" si="3"/>
        <v>SELL - CALL</v>
      </c>
      <c r="O5">
        <f t="shared" si="4"/>
        <v>5.0410000000000004</v>
      </c>
      <c r="P5" s="6">
        <f t="shared" si="5"/>
        <v>0</v>
      </c>
    </row>
    <row r="6" spans="1:16" x14ac:dyDescent="0.25">
      <c r="A6" t="s">
        <v>172</v>
      </c>
      <c r="B6" t="s">
        <v>492</v>
      </c>
      <c r="C6" s="19" t="s">
        <v>319</v>
      </c>
      <c r="D6" t="s">
        <v>19</v>
      </c>
      <c r="E6" t="s">
        <v>20</v>
      </c>
      <c r="F6" s="24">
        <v>36831</v>
      </c>
      <c r="G6" s="25">
        <v>-500000</v>
      </c>
      <c r="H6" s="19">
        <v>4.79</v>
      </c>
      <c r="I6" s="86">
        <v>1</v>
      </c>
      <c r="J6" s="19">
        <v>4.5410000000000004</v>
      </c>
      <c r="K6">
        <f t="shared" si="0"/>
        <v>500000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5.5410000000000004</v>
      </c>
      <c r="P6" s="6">
        <f t="shared" si="5"/>
        <v>0</v>
      </c>
    </row>
    <row r="7" spans="1:16" x14ac:dyDescent="0.25">
      <c r="A7" t="s">
        <v>173</v>
      </c>
      <c r="B7" t="s">
        <v>534</v>
      </c>
      <c r="C7" s="19" t="s">
        <v>319</v>
      </c>
      <c r="D7" t="s">
        <v>19</v>
      </c>
      <c r="E7" t="s">
        <v>20</v>
      </c>
      <c r="F7" s="24">
        <v>36831</v>
      </c>
      <c r="G7" s="25">
        <v>-1000000</v>
      </c>
      <c r="H7" s="19">
        <v>4.79</v>
      </c>
      <c r="I7" s="87">
        <v>0.4</v>
      </c>
      <c r="J7" s="19">
        <v>4.5410000000000004</v>
      </c>
      <c r="K7">
        <f t="shared" si="0"/>
        <v>1000000</v>
      </c>
      <c r="L7" t="str">
        <f t="shared" si="1"/>
        <v>SELL</v>
      </c>
      <c r="M7" t="str">
        <f t="shared" si="2"/>
        <v>CALL</v>
      </c>
      <c r="N7" t="str">
        <f t="shared" si="3"/>
        <v>SELL - CALL</v>
      </c>
      <c r="O7">
        <f t="shared" si="4"/>
        <v>4.9410000000000007</v>
      </c>
      <c r="P7" s="6">
        <f t="shared" si="5"/>
        <v>0</v>
      </c>
    </row>
    <row r="8" spans="1:16" x14ac:dyDescent="0.25">
      <c r="A8" t="s">
        <v>217</v>
      </c>
      <c r="B8" t="s">
        <v>483</v>
      </c>
      <c r="C8" s="19" t="s">
        <v>548</v>
      </c>
      <c r="D8" t="s">
        <v>19</v>
      </c>
      <c r="E8" t="s">
        <v>24</v>
      </c>
      <c r="F8" s="24">
        <v>36831</v>
      </c>
      <c r="G8" s="25">
        <v>-1000000</v>
      </c>
      <c r="H8" s="68">
        <v>4.46</v>
      </c>
      <c r="I8" s="86">
        <v>-0.05</v>
      </c>
      <c r="J8" s="19">
        <v>4.5410000000000004</v>
      </c>
      <c r="K8">
        <f t="shared" si="0"/>
        <v>1000000</v>
      </c>
      <c r="L8" t="str">
        <f t="shared" si="1"/>
        <v>SELL</v>
      </c>
      <c r="M8" t="str">
        <f t="shared" si="2"/>
        <v>PUT</v>
      </c>
      <c r="N8" t="str">
        <f t="shared" si="3"/>
        <v>SELL - PUT</v>
      </c>
      <c r="O8">
        <f t="shared" si="4"/>
        <v>4.4910000000000005</v>
      </c>
      <c r="P8" s="6">
        <f t="shared" si="5"/>
        <v>-31000.000000000582</v>
      </c>
    </row>
    <row r="9" spans="1:16" x14ac:dyDescent="0.25">
      <c r="A9" t="s">
        <v>173</v>
      </c>
      <c r="B9" t="s">
        <v>484</v>
      </c>
      <c r="C9" s="19" t="s">
        <v>548</v>
      </c>
      <c r="D9" t="s">
        <v>19</v>
      </c>
      <c r="E9" t="s">
        <v>24</v>
      </c>
      <c r="F9" s="24">
        <v>36831</v>
      </c>
      <c r="G9" s="25">
        <v>-1000000</v>
      </c>
      <c r="H9" s="68">
        <v>4.46</v>
      </c>
      <c r="I9" s="86">
        <v>-0.05</v>
      </c>
      <c r="J9" s="19">
        <v>4.5410000000000004</v>
      </c>
      <c r="K9">
        <f t="shared" si="0"/>
        <v>1000000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4.4910000000000005</v>
      </c>
      <c r="P9" s="6">
        <f t="shared" si="5"/>
        <v>-31000.000000000582</v>
      </c>
    </row>
    <row r="10" spans="1:16" x14ac:dyDescent="0.25">
      <c r="A10" t="s">
        <v>276</v>
      </c>
      <c r="B10" t="s">
        <v>519</v>
      </c>
      <c r="C10" s="19" t="s">
        <v>549</v>
      </c>
      <c r="D10" t="s">
        <v>19</v>
      </c>
      <c r="E10" t="s">
        <v>20</v>
      </c>
      <c r="F10" s="24">
        <v>36831</v>
      </c>
      <c r="G10" s="25">
        <v>-900000</v>
      </c>
      <c r="H10" s="19">
        <v>4.5199999999999996</v>
      </c>
      <c r="I10" s="87">
        <v>2.5000000000000001E-3</v>
      </c>
      <c r="J10" s="19">
        <v>4.5410000000000004</v>
      </c>
      <c r="K10">
        <f t="shared" si="0"/>
        <v>900000</v>
      </c>
      <c r="L10" t="str">
        <f t="shared" si="1"/>
        <v>SELL</v>
      </c>
      <c r="M10" t="str">
        <f t="shared" si="2"/>
        <v>CALL</v>
      </c>
      <c r="N10" t="str">
        <f t="shared" si="3"/>
        <v>SELL - CALL</v>
      </c>
      <c r="O10">
        <f t="shared" si="4"/>
        <v>4.5435000000000008</v>
      </c>
      <c r="P10" s="6">
        <f t="shared" si="5"/>
        <v>0</v>
      </c>
    </row>
    <row r="11" spans="1:16" x14ac:dyDescent="0.25">
      <c r="A11" t="s">
        <v>276</v>
      </c>
      <c r="B11" t="s">
        <v>527</v>
      </c>
      <c r="C11" s="19" t="s">
        <v>549</v>
      </c>
      <c r="D11" t="s">
        <v>19</v>
      </c>
      <c r="E11" t="s">
        <v>20</v>
      </c>
      <c r="F11" s="24">
        <v>36831</v>
      </c>
      <c r="G11" s="25">
        <v>900000</v>
      </c>
      <c r="H11" s="19">
        <v>4.5199999999999996</v>
      </c>
      <c r="I11" s="87">
        <v>2.5000000000000001E-3</v>
      </c>
      <c r="J11" s="19">
        <v>4.5410000000000004</v>
      </c>
      <c r="K11">
        <f t="shared" si="0"/>
        <v>900000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4.5435000000000008</v>
      </c>
      <c r="P11" s="6">
        <f t="shared" si="5"/>
        <v>0</v>
      </c>
    </row>
    <row r="12" spans="1:16" x14ac:dyDescent="0.25">
      <c r="A12" s="18" t="s">
        <v>172</v>
      </c>
      <c r="B12" t="s">
        <v>254</v>
      </c>
      <c r="C12" s="19" t="s">
        <v>255</v>
      </c>
      <c r="D12" t="s">
        <v>19</v>
      </c>
      <c r="E12" t="s">
        <v>20</v>
      </c>
      <c r="F12" s="24">
        <v>36831</v>
      </c>
      <c r="G12" s="25">
        <v>-1000000</v>
      </c>
      <c r="H12" s="19">
        <v>4.53</v>
      </c>
      <c r="I12">
        <v>0</v>
      </c>
      <c r="J12" s="19">
        <v>4.5410000000000004</v>
      </c>
      <c r="K12">
        <f t="shared" si="0"/>
        <v>1000000</v>
      </c>
      <c r="L12" t="str">
        <f t="shared" si="1"/>
        <v>SELL</v>
      </c>
      <c r="M12" t="str">
        <f t="shared" si="2"/>
        <v>CALL</v>
      </c>
      <c r="N12" t="str">
        <f t="shared" si="3"/>
        <v>SELL - CALL</v>
      </c>
      <c r="O12">
        <f t="shared" si="4"/>
        <v>4.5410000000000004</v>
      </c>
      <c r="P12" s="6">
        <f t="shared" si="5"/>
        <v>0</v>
      </c>
    </row>
    <row r="13" spans="1:16" x14ac:dyDescent="0.25">
      <c r="A13" s="17" t="s">
        <v>172</v>
      </c>
      <c r="B13" t="s">
        <v>256</v>
      </c>
      <c r="C13" s="19" t="s">
        <v>255</v>
      </c>
      <c r="D13" t="s">
        <v>19</v>
      </c>
      <c r="E13" t="s">
        <v>24</v>
      </c>
      <c r="F13" s="24">
        <v>36831</v>
      </c>
      <c r="G13" s="25">
        <v>-1000000</v>
      </c>
      <c r="H13" s="19">
        <v>4.53</v>
      </c>
      <c r="I13">
        <v>0</v>
      </c>
      <c r="J13" s="19">
        <v>4.5410000000000004</v>
      </c>
      <c r="K13">
        <f t="shared" si="0"/>
        <v>1000000</v>
      </c>
      <c r="L13" t="str">
        <f t="shared" si="1"/>
        <v>SELL</v>
      </c>
      <c r="M13" t="str">
        <f t="shared" si="2"/>
        <v>PUT</v>
      </c>
      <c r="N13" t="str">
        <f t="shared" si="3"/>
        <v>SELL - PUT</v>
      </c>
      <c r="O13">
        <f t="shared" si="4"/>
        <v>4.5410000000000004</v>
      </c>
      <c r="P13" s="6">
        <f t="shared" si="5"/>
        <v>-11000.00000000012</v>
      </c>
    </row>
    <row r="14" spans="1:16" x14ac:dyDescent="0.25">
      <c r="A14" s="18" t="s">
        <v>172</v>
      </c>
      <c r="B14" t="s">
        <v>257</v>
      </c>
      <c r="C14" s="19" t="s">
        <v>255</v>
      </c>
      <c r="D14" t="s">
        <v>19</v>
      </c>
      <c r="E14" t="s">
        <v>20</v>
      </c>
      <c r="F14" s="24">
        <v>36831</v>
      </c>
      <c r="G14" s="25">
        <v>-1000000</v>
      </c>
      <c r="H14" s="19">
        <v>4.53</v>
      </c>
      <c r="I14">
        <v>0</v>
      </c>
      <c r="J14" s="19">
        <v>4.5410000000000004</v>
      </c>
      <c r="K14">
        <f t="shared" si="0"/>
        <v>1000000</v>
      </c>
      <c r="L14" t="str">
        <f t="shared" si="1"/>
        <v>SELL</v>
      </c>
      <c r="M14" t="str">
        <f t="shared" si="2"/>
        <v>CALL</v>
      </c>
      <c r="N14" t="str">
        <f t="shared" si="3"/>
        <v>SELL - CALL</v>
      </c>
      <c r="O14">
        <f t="shared" si="4"/>
        <v>4.5410000000000004</v>
      </c>
      <c r="P14" s="6">
        <f t="shared" si="5"/>
        <v>0</v>
      </c>
    </row>
    <row r="15" spans="1:16" x14ac:dyDescent="0.25">
      <c r="A15" s="18" t="s">
        <v>172</v>
      </c>
      <c r="B15" t="s">
        <v>258</v>
      </c>
      <c r="C15" s="19" t="s">
        <v>255</v>
      </c>
      <c r="D15" t="s">
        <v>19</v>
      </c>
      <c r="E15" t="s">
        <v>24</v>
      </c>
      <c r="F15" s="24">
        <v>36831</v>
      </c>
      <c r="G15" s="25">
        <v>-1000000</v>
      </c>
      <c r="H15" s="19">
        <v>4.53</v>
      </c>
      <c r="I15">
        <v>0</v>
      </c>
      <c r="J15" s="19">
        <v>4.5410000000000004</v>
      </c>
      <c r="K15">
        <f t="shared" si="0"/>
        <v>1000000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4.5410000000000004</v>
      </c>
      <c r="P15" s="6">
        <f t="shared" si="5"/>
        <v>-11000.00000000012</v>
      </c>
    </row>
    <row r="16" spans="1:16" x14ac:dyDescent="0.25">
      <c r="A16" t="s">
        <v>332</v>
      </c>
      <c r="B16" t="s">
        <v>452</v>
      </c>
      <c r="C16" s="19" t="s">
        <v>547</v>
      </c>
      <c r="D16" t="s">
        <v>19</v>
      </c>
      <c r="E16" t="s">
        <v>20</v>
      </c>
      <c r="F16" s="24">
        <v>36831</v>
      </c>
      <c r="G16" s="25">
        <v>2500000</v>
      </c>
      <c r="H16" s="19">
        <v>4.83</v>
      </c>
      <c r="I16" s="86">
        <v>0.15</v>
      </c>
      <c r="J16" s="19">
        <v>4.5410000000000004</v>
      </c>
      <c r="K16">
        <f t="shared" si="0"/>
        <v>2500000</v>
      </c>
      <c r="L16" t="str">
        <f t="shared" si="1"/>
        <v>BUY</v>
      </c>
      <c r="M16" t="str">
        <f t="shared" si="2"/>
        <v>CALL</v>
      </c>
      <c r="N16" t="str">
        <f t="shared" si="3"/>
        <v>BUY - CALL</v>
      </c>
      <c r="O16">
        <f t="shared" si="4"/>
        <v>4.6910000000000007</v>
      </c>
      <c r="P16" s="6">
        <f t="shared" si="5"/>
        <v>347499.99999999837</v>
      </c>
    </row>
    <row r="17" spans="1:16" x14ac:dyDescent="0.25">
      <c r="A17" t="s">
        <v>332</v>
      </c>
      <c r="B17" t="s">
        <v>460</v>
      </c>
      <c r="C17" s="19" t="s">
        <v>547</v>
      </c>
      <c r="D17" t="s">
        <v>19</v>
      </c>
      <c r="E17" t="s">
        <v>24</v>
      </c>
      <c r="F17" s="24">
        <v>36831</v>
      </c>
      <c r="G17" s="25">
        <v>500000</v>
      </c>
      <c r="H17" s="19">
        <v>4.83</v>
      </c>
      <c r="I17" s="86">
        <v>0.15</v>
      </c>
      <c r="J17" s="19">
        <v>4.5410000000000004</v>
      </c>
      <c r="K17">
        <f t="shared" si="0"/>
        <v>500000</v>
      </c>
      <c r="L17" t="str">
        <f t="shared" si="1"/>
        <v>BUY</v>
      </c>
      <c r="M17" t="str">
        <f t="shared" si="2"/>
        <v>PUT</v>
      </c>
      <c r="N17" t="str">
        <f t="shared" si="3"/>
        <v>BUY - PUT</v>
      </c>
      <c r="O17">
        <f t="shared" si="4"/>
        <v>4.6910000000000007</v>
      </c>
      <c r="P17" s="6">
        <f t="shared" si="5"/>
        <v>0</v>
      </c>
    </row>
    <row r="18" spans="1:16" x14ac:dyDescent="0.25">
      <c r="A18" t="s">
        <v>115</v>
      </c>
      <c r="B18" t="s">
        <v>471</v>
      </c>
      <c r="C18" s="19" t="s">
        <v>547</v>
      </c>
      <c r="D18" t="s">
        <v>19</v>
      </c>
      <c r="E18" t="s">
        <v>24</v>
      </c>
      <c r="F18" s="24">
        <v>36831</v>
      </c>
      <c r="G18" s="25">
        <v>300000</v>
      </c>
      <c r="H18" s="19">
        <v>4.83</v>
      </c>
      <c r="I18" s="86">
        <v>0.15</v>
      </c>
      <c r="J18" s="19">
        <v>4.5410000000000004</v>
      </c>
      <c r="K18">
        <f t="shared" si="0"/>
        <v>300000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4.6910000000000007</v>
      </c>
      <c r="P18" s="6">
        <f t="shared" si="5"/>
        <v>0</v>
      </c>
    </row>
    <row r="19" spans="1:16" x14ac:dyDescent="0.25">
      <c r="A19" t="s">
        <v>332</v>
      </c>
      <c r="B19" t="s">
        <v>503</v>
      </c>
      <c r="C19" s="19" t="s">
        <v>547</v>
      </c>
      <c r="D19" t="s">
        <v>19</v>
      </c>
      <c r="E19" t="s">
        <v>20</v>
      </c>
      <c r="F19" s="24">
        <v>36831</v>
      </c>
      <c r="G19" s="25">
        <v>300000</v>
      </c>
      <c r="H19" s="19">
        <v>4.83</v>
      </c>
      <c r="I19" s="86">
        <v>0.3</v>
      </c>
      <c r="J19" s="19">
        <v>4.5410000000000004</v>
      </c>
      <c r="K19">
        <f t="shared" si="0"/>
        <v>300000</v>
      </c>
      <c r="L19" t="str">
        <f t="shared" si="1"/>
        <v>BUY</v>
      </c>
      <c r="M19" t="str">
        <f t="shared" si="2"/>
        <v>CALL</v>
      </c>
      <c r="N19" t="str">
        <f t="shared" si="3"/>
        <v>BUY - CALL</v>
      </c>
      <c r="O19">
        <f t="shared" si="4"/>
        <v>4.8410000000000002</v>
      </c>
      <c r="P19" s="6">
        <f t="shared" si="5"/>
        <v>0</v>
      </c>
    </row>
    <row r="20" spans="1:16" x14ac:dyDescent="0.25">
      <c r="A20" s="18" t="s">
        <v>174</v>
      </c>
      <c r="B20" t="s">
        <v>195</v>
      </c>
      <c r="C20" s="19" t="s">
        <v>23</v>
      </c>
      <c r="D20" t="s">
        <v>19</v>
      </c>
      <c r="E20" t="s">
        <v>20</v>
      </c>
      <c r="F20" s="24">
        <v>36831</v>
      </c>
      <c r="G20" s="25">
        <v>300000</v>
      </c>
      <c r="H20" s="19">
        <v>4.3499999999999996</v>
      </c>
      <c r="I20">
        <v>-0.27</v>
      </c>
      <c r="J20" s="19">
        <v>4.5410000000000004</v>
      </c>
      <c r="K20">
        <f t="shared" si="0"/>
        <v>300000</v>
      </c>
      <c r="L20" t="str">
        <f t="shared" si="1"/>
        <v>BUY</v>
      </c>
      <c r="M20" t="str">
        <f t="shared" si="2"/>
        <v>CALL</v>
      </c>
      <c r="N20" t="str">
        <f t="shared" si="3"/>
        <v>BUY - CALL</v>
      </c>
      <c r="O20">
        <f t="shared" si="4"/>
        <v>4.2710000000000008</v>
      </c>
      <c r="P20" s="6">
        <f t="shared" si="5"/>
        <v>23699.999999999654</v>
      </c>
    </row>
    <row r="21" spans="1:16" x14ac:dyDescent="0.25">
      <c r="A21" s="18" t="s">
        <v>115</v>
      </c>
      <c r="B21" t="s">
        <v>394</v>
      </c>
      <c r="C21" s="19" t="s">
        <v>23</v>
      </c>
      <c r="D21" t="s">
        <v>19</v>
      </c>
      <c r="E21" t="s">
        <v>24</v>
      </c>
      <c r="F21" s="24">
        <v>36831</v>
      </c>
      <c r="G21" s="25">
        <v>-300000</v>
      </c>
      <c r="H21" s="19">
        <v>4.3499999999999996</v>
      </c>
      <c r="I21">
        <v>-0.4</v>
      </c>
      <c r="J21" s="19">
        <v>4.5410000000000004</v>
      </c>
      <c r="K21">
        <f t="shared" si="0"/>
        <v>300000</v>
      </c>
      <c r="L21" t="str">
        <f t="shared" si="1"/>
        <v>SELL</v>
      </c>
      <c r="M21" t="str">
        <f t="shared" si="2"/>
        <v>PUT</v>
      </c>
      <c r="N21" t="str">
        <f t="shared" si="3"/>
        <v>SELL - PUT</v>
      </c>
      <c r="O21">
        <f t="shared" si="4"/>
        <v>4.141</v>
      </c>
      <c r="P21" s="6">
        <f t="shared" si="5"/>
        <v>0</v>
      </c>
    </row>
    <row r="22" spans="1:16" x14ac:dyDescent="0.25">
      <c r="A22" s="18" t="s">
        <v>115</v>
      </c>
      <c r="B22" t="s">
        <v>395</v>
      </c>
      <c r="C22" s="19" t="s">
        <v>23</v>
      </c>
      <c r="D22" t="s">
        <v>19</v>
      </c>
      <c r="E22" t="s">
        <v>20</v>
      </c>
      <c r="F22" s="24">
        <v>36831</v>
      </c>
      <c r="G22" s="25">
        <v>300000</v>
      </c>
      <c r="H22" s="19">
        <v>4.3499999999999996</v>
      </c>
      <c r="I22">
        <v>-0.1</v>
      </c>
      <c r="J22" s="19">
        <v>4.5410000000000004</v>
      </c>
      <c r="K22">
        <f t="shared" si="0"/>
        <v>300000</v>
      </c>
      <c r="L22" t="str">
        <f t="shared" si="1"/>
        <v>BUY</v>
      </c>
      <c r="M22" t="str">
        <f t="shared" si="2"/>
        <v>CALL</v>
      </c>
      <c r="N22" t="str">
        <f t="shared" si="3"/>
        <v>BUY - CALL</v>
      </c>
      <c r="O22">
        <f t="shared" si="4"/>
        <v>4.4410000000000007</v>
      </c>
      <c r="P22" s="6">
        <f t="shared" si="5"/>
        <v>0</v>
      </c>
    </row>
    <row r="23" spans="1:16" x14ac:dyDescent="0.25">
      <c r="A23" t="s">
        <v>253</v>
      </c>
      <c r="B23" t="s">
        <v>437</v>
      </c>
      <c r="C23" s="19" t="s">
        <v>23</v>
      </c>
      <c r="D23" t="s">
        <v>19</v>
      </c>
      <c r="E23" t="s">
        <v>20</v>
      </c>
      <c r="F23" s="24">
        <v>36831</v>
      </c>
      <c r="G23" s="25">
        <v>600000</v>
      </c>
      <c r="H23" s="19">
        <v>4.3499999999999996</v>
      </c>
      <c r="I23" s="86">
        <v>-0.375</v>
      </c>
      <c r="J23" s="19">
        <v>4.5410000000000004</v>
      </c>
      <c r="K23">
        <f t="shared" si="0"/>
        <v>600000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4.1660000000000004</v>
      </c>
      <c r="P23" s="6">
        <f t="shared" si="5"/>
        <v>110399.99999999956</v>
      </c>
    </row>
    <row r="24" spans="1:16" x14ac:dyDescent="0.25">
      <c r="A24" t="s">
        <v>253</v>
      </c>
      <c r="B24" t="s">
        <v>438</v>
      </c>
      <c r="C24" s="19" t="s">
        <v>23</v>
      </c>
      <c r="D24" t="s">
        <v>19</v>
      </c>
      <c r="E24" t="s">
        <v>24</v>
      </c>
      <c r="F24" s="24">
        <v>36831</v>
      </c>
      <c r="G24" s="25">
        <v>600000</v>
      </c>
      <c r="H24" s="19">
        <v>4.3499999999999996</v>
      </c>
      <c r="I24" s="86">
        <v>-0.375</v>
      </c>
      <c r="J24" s="19">
        <v>4.5410000000000004</v>
      </c>
      <c r="K24">
        <f t="shared" si="0"/>
        <v>600000</v>
      </c>
      <c r="L24" t="str">
        <f t="shared" si="1"/>
        <v>BUY</v>
      </c>
      <c r="M24" t="str">
        <f t="shared" si="2"/>
        <v>PUT</v>
      </c>
      <c r="N24" t="str">
        <f t="shared" si="3"/>
        <v>BUY - PUT</v>
      </c>
      <c r="O24">
        <f t="shared" si="4"/>
        <v>4.1660000000000004</v>
      </c>
      <c r="P24" s="6">
        <f t="shared" si="5"/>
        <v>0</v>
      </c>
    </row>
    <row r="25" spans="1:16" x14ac:dyDescent="0.25">
      <c r="A25" t="s">
        <v>253</v>
      </c>
      <c r="B25" t="s">
        <v>447</v>
      </c>
      <c r="C25" s="19" t="s">
        <v>23</v>
      </c>
      <c r="D25" t="s">
        <v>19</v>
      </c>
      <c r="E25" t="s">
        <v>20</v>
      </c>
      <c r="F25" s="24">
        <v>36831</v>
      </c>
      <c r="G25" s="25">
        <v>-600000</v>
      </c>
      <c r="H25" s="19">
        <v>4.3499999999999996</v>
      </c>
      <c r="I25" s="86">
        <v>-0.2</v>
      </c>
      <c r="J25" s="19">
        <v>4.5410000000000004</v>
      </c>
      <c r="K25">
        <f t="shared" si="0"/>
        <v>600000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4.3410000000000002</v>
      </c>
      <c r="P25" s="6">
        <f t="shared" si="5"/>
        <v>-5399.9999999996717</v>
      </c>
    </row>
    <row r="26" spans="1:16" x14ac:dyDescent="0.25">
      <c r="A26" t="s">
        <v>253</v>
      </c>
      <c r="B26" t="s">
        <v>448</v>
      </c>
      <c r="C26" s="19" t="s">
        <v>23</v>
      </c>
      <c r="D26" t="s">
        <v>19</v>
      </c>
      <c r="E26" t="s">
        <v>24</v>
      </c>
      <c r="F26" s="24">
        <v>36831</v>
      </c>
      <c r="G26" s="25">
        <v>-600000</v>
      </c>
      <c r="H26" s="19">
        <v>4.3499999999999996</v>
      </c>
      <c r="I26" s="86">
        <v>-0.5</v>
      </c>
      <c r="J26" s="19">
        <v>4.5410000000000004</v>
      </c>
      <c r="K26">
        <f t="shared" si="0"/>
        <v>600000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4.0410000000000004</v>
      </c>
      <c r="P26" s="6">
        <f t="shared" si="5"/>
        <v>0</v>
      </c>
    </row>
    <row r="27" spans="1:16" x14ac:dyDescent="0.25">
      <c r="A27" t="s">
        <v>172</v>
      </c>
      <c r="B27" t="s">
        <v>481</v>
      </c>
      <c r="C27" s="19" t="s">
        <v>23</v>
      </c>
      <c r="D27" t="s">
        <v>19</v>
      </c>
      <c r="E27" t="s">
        <v>24</v>
      </c>
      <c r="F27" s="24">
        <v>36831</v>
      </c>
      <c r="G27" s="25">
        <v>-1000000</v>
      </c>
      <c r="H27" s="19">
        <v>4.3499999999999996</v>
      </c>
      <c r="I27" s="86">
        <v>-0.75</v>
      </c>
      <c r="J27" s="19">
        <v>4.5410000000000004</v>
      </c>
      <c r="K27">
        <f t="shared" si="0"/>
        <v>1000000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3.7910000000000004</v>
      </c>
      <c r="P27" s="6">
        <f t="shared" si="5"/>
        <v>0</v>
      </c>
    </row>
    <row r="28" spans="1:16" x14ac:dyDescent="0.25">
      <c r="A28" t="s">
        <v>253</v>
      </c>
      <c r="B28" t="s">
        <v>489</v>
      </c>
      <c r="C28" s="19" t="s">
        <v>23</v>
      </c>
      <c r="D28" t="s">
        <v>19</v>
      </c>
      <c r="E28" t="s">
        <v>20</v>
      </c>
      <c r="F28" s="24">
        <v>36831</v>
      </c>
      <c r="G28" s="25">
        <v>-600000</v>
      </c>
      <c r="H28" s="19">
        <v>4.3499999999999996</v>
      </c>
      <c r="I28" s="86">
        <v>-0.375</v>
      </c>
      <c r="J28" s="19">
        <v>4.5410000000000004</v>
      </c>
      <c r="K28">
        <f t="shared" si="0"/>
        <v>600000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4.1660000000000004</v>
      </c>
      <c r="P28" s="6">
        <f t="shared" si="5"/>
        <v>-110399.99999999956</v>
      </c>
    </row>
    <row r="29" spans="1:16" x14ac:dyDescent="0.25">
      <c r="A29" t="s">
        <v>253</v>
      </c>
      <c r="B29" t="s">
        <v>490</v>
      </c>
      <c r="C29" s="19" t="s">
        <v>23</v>
      </c>
      <c r="D29" t="s">
        <v>19</v>
      </c>
      <c r="E29" t="s">
        <v>24</v>
      </c>
      <c r="F29" s="24">
        <v>36831</v>
      </c>
      <c r="G29" s="25">
        <v>-600000</v>
      </c>
      <c r="H29" s="19">
        <v>4.3499999999999996</v>
      </c>
      <c r="I29" s="86">
        <v>-0.375</v>
      </c>
      <c r="J29" s="19">
        <v>4.5410000000000004</v>
      </c>
      <c r="K29">
        <f t="shared" si="0"/>
        <v>600000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4.1660000000000004</v>
      </c>
      <c r="P29" s="6">
        <f t="shared" si="5"/>
        <v>0</v>
      </c>
    </row>
    <row r="30" spans="1:16" x14ac:dyDescent="0.25">
      <c r="A30" t="s">
        <v>334</v>
      </c>
      <c r="B30" t="s">
        <v>491</v>
      </c>
      <c r="C30" s="19" t="s">
        <v>23</v>
      </c>
      <c r="D30" t="s">
        <v>19</v>
      </c>
      <c r="E30" t="s">
        <v>24</v>
      </c>
      <c r="F30" s="24">
        <v>36831</v>
      </c>
      <c r="G30" s="25">
        <v>900000</v>
      </c>
      <c r="H30" s="19">
        <v>4.3499999999999996</v>
      </c>
      <c r="I30" s="86">
        <v>-0.5</v>
      </c>
      <c r="J30" s="19">
        <v>4.5410000000000004</v>
      </c>
      <c r="K30">
        <f t="shared" si="0"/>
        <v>900000</v>
      </c>
      <c r="L30" t="str">
        <f t="shared" si="1"/>
        <v>BUY</v>
      </c>
      <c r="M30" t="str">
        <f t="shared" si="2"/>
        <v>PUT</v>
      </c>
      <c r="N30" t="str">
        <f t="shared" si="3"/>
        <v>BUY - PUT</v>
      </c>
      <c r="O30">
        <f t="shared" si="4"/>
        <v>4.0410000000000004</v>
      </c>
      <c r="P30" s="6">
        <f t="shared" si="5"/>
        <v>0</v>
      </c>
    </row>
    <row r="31" spans="1:16" x14ac:dyDescent="0.25">
      <c r="A31" t="s">
        <v>253</v>
      </c>
      <c r="B31" t="s">
        <v>506</v>
      </c>
      <c r="C31" s="19" t="s">
        <v>23</v>
      </c>
      <c r="D31" t="s">
        <v>19</v>
      </c>
      <c r="E31" t="s">
        <v>24</v>
      </c>
      <c r="F31" s="24">
        <v>36831</v>
      </c>
      <c r="G31" s="25">
        <v>-150000</v>
      </c>
      <c r="H31" s="19">
        <v>4.3499999999999996</v>
      </c>
      <c r="I31" s="86">
        <v>-0.7</v>
      </c>
      <c r="J31" s="19">
        <v>4.5410000000000004</v>
      </c>
      <c r="K31">
        <f t="shared" si="0"/>
        <v>150000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3.8410000000000002</v>
      </c>
      <c r="P31" s="6">
        <f t="shared" si="5"/>
        <v>0</v>
      </c>
    </row>
    <row r="32" spans="1:16" x14ac:dyDescent="0.25">
      <c r="A32" t="s">
        <v>277</v>
      </c>
      <c r="B32" t="s">
        <v>507</v>
      </c>
      <c r="C32" s="19" t="s">
        <v>23</v>
      </c>
      <c r="D32" t="s">
        <v>19</v>
      </c>
      <c r="E32" t="s">
        <v>24</v>
      </c>
      <c r="F32" s="24">
        <v>36831</v>
      </c>
      <c r="G32" s="25">
        <v>-150000</v>
      </c>
      <c r="H32" s="19">
        <v>4.3499999999999996</v>
      </c>
      <c r="I32" s="86">
        <v>-0.7</v>
      </c>
      <c r="J32" s="19">
        <v>4.5410000000000004</v>
      </c>
      <c r="K32">
        <f t="shared" si="0"/>
        <v>150000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3.8410000000000002</v>
      </c>
      <c r="P32" s="6">
        <f t="shared" si="5"/>
        <v>0</v>
      </c>
    </row>
    <row r="33" spans="1:254" x14ac:dyDescent="0.25">
      <c r="A33" t="s">
        <v>277</v>
      </c>
      <c r="B33" t="s">
        <v>508</v>
      </c>
      <c r="C33" s="19" t="s">
        <v>23</v>
      </c>
      <c r="D33" t="s">
        <v>19</v>
      </c>
      <c r="E33" t="s">
        <v>20</v>
      </c>
      <c r="F33" s="24">
        <v>36831</v>
      </c>
      <c r="G33" s="25">
        <v>150000</v>
      </c>
      <c r="H33" s="19">
        <v>4.3499999999999996</v>
      </c>
      <c r="I33" s="86">
        <v>-0.3</v>
      </c>
      <c r="J33" s="19">
        <v>4.5410000000000004</v>
      </c>
      <c r="K33">
        <f t="shared" si="0"/>
        <v>150000</v>
      </c>
      <c r="L33" t="str">
        <f t="shared" si="1"/>
        <v>BUY</v>
      </c>
      <c r="M33" t="str">
        <f t="shared" si="2"/>
        <v>CALL</v>
      </c>
      <c r="N33" t="str">
        <f t="shared" si="3"/>
        <v>BUY - CALL</v>
      </c>
      <c r="O33">
        <f t="shared" si="4"/>
        <v>4.2410000000000005</v>
      </c>
      <c r="P33" s="6">
        <f t="shared" si="5"/>
        <v>16349.999999999865</v>
      </c>
    </row>
    <row r="34" spans="1:254" x14ac:dyDescent="0.25">
      <c r="A34" t="s">
        <v>253</v>
      </c>
      <c r="B34" t="s">
        <v>537</v>
      </c>
      <c r="C34" s="19" t="s">
        <v>23</v>
      </c>
      <c r="D34" t="s">
        <v>19</v>
      </c>
      <c r="E34" t="s">
        <v>20</v>
      </c>
      <c r="F34" s="24">
        <v>36831</v>
      </c>
      <c r="G34" s="25">
        <v>600000</v>
      </c>
      <c r="H34" s="19">
        <v>4.3499999999999996</v>
      </c>
      <c r="I34" s="87">
        <v>-0.2</v>
      </c>
      <c r="J34" s="19">
        <v>4.5410000000000004</v>
      </c>
      <c r="K34">
        <f t="shared" si="0"/>
        <v>600000</v>
      </c>
      <c r="L34" t="str">
        <f t="shared" si="1"/>
        <v>BUY</v>
      </c>
      <c r="M34" t="str">
        <f t="shared" si="2"/>
        <v>CALL</v>
      </c>
      <c r="N34" t="str">
        <f t="shared" si="3"/>
        <v>BUY - CALL</v>
      </c>
      <c r="O34">
        <f t="shared" si="4"/>
        <v>4.3410000000000002</v>
      </c>
      <c r="P34" s="6">
        <f t="shared" si="5"/>
        <v>5399.9999999996717</v>
      </c>
      <c r="Q34" s="18"/>
      <c r="R34" s="18"/>
    </row>
    <row r="35" spans="1:254" x14ac:dyDescent="0.25">
      <c r="A35" t="s">
        <v>253</v>
      </c>
      <c r="B35" t="s">
        <v>538</v>
      </c>
      <c r="C35" s="19" t="s">
        <v>23</v>
      </c>
      <c r="D35" t="s">
        <v>19</v>
      </c>
      <c r="E35" t="s">
        <v>24</v>
      </c>
      <c r="F35" s="24">
        <v>36831</v>
      </c>
      <c r="G35" s="25">
        <v>600000</v>
      </c>
      <c r="H35" s="19">
        <v>4.3499999999999996</v>
      </c>
      <c r="I35" s="87">
        <v>-0.5</v>
      </c>
      <c r="J35" s="19">
        <v>4.5410000000000004</v>
      </c>
      <c r="K35">
        <f t="shared" si="0"/>
        <v>600000</v>
      </c>
      <c r="L35" t="str">
        <f t="shared" si="1"/>
        <v>BUY</v>
      </c>
      <c r="M35" t="str">
        <f t="shared" si="2"/>
        <v>PUT</v>
      </c>
      <c r="N35" t="str">
        <f t="shared" si="3"/>
        <v>BUY - PUT</v>
      </c>
      <c r="O35">
        <f t="shared" si="4"/>
        <v>4.0410000000000004</v>
      </c>
      <c r="P35" s="6">
        <f t="shared" si="5"/>
        <v>0</v>
      </c>
      <c r="Q35" s="18"/>
      <c r="R35" s="18"/>
    </row>
    <row r="36" spans="1:254" x14ac:dyDescent="0.25">
      <c r="A36" s="42" t="s">
        <v>118</v>
      </c>
      <c r="B36" t="s">
        <v>389</v>
      </c>
      <c r="C36" t="s">
        <v>545</v>
      </c>
      <c r="D36" t="s">
        <v>19</v>
      </c>
      <c r="E36" t="s">
        <v>24</v>
      </c>
      <c r="F36" s="24">
        <v>36831</v>
      </c>
      <c r="G36" s="25">
        <v>-600000</v>
      </c>
      <c r="H36" s="19">
        <v>4.41</v>
      </c>
      <c r="I36">
        <v>-0.3</v>
      </c>
      <c r="J36" s="19">
        <v>4.5410000000000004</v>
      </c>
      <c r="K36">
        <f t="shared" si="0"/>
        <v>600000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4.2410000000000005</v>
      </c>
      <c r="P36" s="6">
        <f t="shared" si="5"/>
        <v>0</v>
      </c>
      <c r="Q36" s="18"/>
      <c r="R36" s="18"/>
    </row>
    <row r="37" spans="1:254" x14ac:dyDescent="0.25">
      <c r="A37" s="18" t="s">
        <v>115</v>
      </c>
      <c r="B37" t="s">
        <v>390</v>
      </c>
      <c r="C37" t="s">
        <v>545</v>
      </c>
      <c r="D37" t="s">
        <v>19</v>
      </c>
      <c r="E37" t="s">
        <v>24</v>
      </c>
      <c r="F37" s="24">
        <v>36831</v>
      </c>
      <c r="G37" s="25">
        <v>-300000</v>
      </c>
      <c r="H37" s="19">
        <v>4.41</v>
      </c>
      <c r="I37">
        <v>-0.3</v>
      </c>
      <c r="J37" s="19">
        <v>4.5410000000000004</v>
      </c>
      <c r="K37">
        <f t="shared" si="0"/>
        <v>300000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4.2410000000000005</v>
      </c>
      <c r="P37" s="6">
        <f t="shared" si="5"/>
        <v>0</v>
      </c>
      <c r="Q37" s="18"/>
      <c r="R37" s="18"/>
    </row>
    <row r="38" spans="1:254" x14ac:dyDescent="0.25">
      <c r="A38" t="s">
        <v>115</v>
      </c>
      <c r="B38" t="s">
        <v>414</v>
      </c>
      <c r="C38" s="19" t="s">
        <v>545</v>
      </c>
      <c r="D38" t="s">
        <v>19</v>
      </c>
      <c r="E38" t="s">
        <v>24</v>
      </c>
      <c r="F38" s="24">
        <v>36831</v>
      </c>
      <c r="G38" s="25">
        <v>-300000</v>
      </c>
      <c r="H38" s="19">
        <v>4.41</v>
      </c>
      <c r="I38">
        <v>-0.25</v>
      </c>
      <c r="J38" s="19">
        <v>4.5410000000000004</v>
      </c>
      <c r="K38">
        <f t="shared" si="0"/>
        <v>300000</v>
      </c>
      <c r="L38" t="str">
        <f t="shared" si="1"/>
        <v>SELL</v>
      </c>
      <c r="M38" t="str">
        <f t="shared" si="2"/>
        <v>PUT</v>
      </c>
      <c r="N38" t="str">
        <f t="shared" si="3"/>
        <v>SELL - PUT</v>
      </c>
      <c r="O38">
        <f t="shared" si="4"/>
        <v>4.2910000000000004</v>
      </c>
      <c r="P38" s="6">
        <f t="shared" si="5"/>
        <v>0</v>
      </c>
      <c r="Q38" s="18"/>
      <c r="R38" s="18"/>
    </row>
    <row r="39" spans="1:254" x14ac:dyDescent="0.25">
      <c r="A39" t="s">
        <v>115</v>
      </c>
      <c r="B39" t="s">
        <v>418</v>
      </c>
      <c r="C39" s="19" t="s">
        <v>545</v>
      </c>
      <c r="D39" t="s">
        <v>19</v>
      </c>
      <c r="E39" t="s">
        <v>20</v>
      </c>
      <c r="F39" s="24">
        <v>36831</v>
      </c>
      <c r="G39" s="25">
        <v>-300000</v>
      </c>
      <c r="H39" s="19">
        <v>4.41</v>
      </c>
      <c r="I39">
        <v>-0.15</v>
      </c>
      <c r="J39" s="19">
        <v>4.5410000000000004</v>
      </c>
      <c r="K39">
        <f t="shared" si="0"/>
        <v>300000</v>
      </c>
      <c r="L39" t="str">
        <f t="shared" si="1"/>
        <v>SELL</v>
      </c>
      <c r="M39" t="str">
        <f t="shared" si="2"/>
        <v>CALL</v>
      </c>
      <c r="N39" t="str">
        <f t="shared" si="3"/>
        <v>SELL - CALL</v>
      </c>
      <c r="O39">
        <f t="shared" si="4"/>
        <v>4.391</v>
      </c>
      <c r="P39" s="6">
        <f t="shared" si="5"/>
        <v>-5700.0000000000382</v>
      </c>
      <c r="Q39" s="18"/>
      <c r="R39" s="18"/>
    </row>
    <row r="40" spans="1:254" x14ac:dyDescent="0.25">
      <c r="A40" t="s">
        <v>118</v>
      </c>
      <c r="B40" t="s">
        <v>433</v>
      </c>
      <c r="C40" s="19" t="s">
        <v>545</v>
      </c>
      <c r="D40" t="s">
        <v>19</v>
      </c>
      <c r="E40" t="s">
        <v>20</v>
      </c>
      <c r="F40" s="24">
        <v>36831</v>
      </c>
      <c r="G40" s="25">
        <v>300000</v>
      </c>
      <c r="H40" s="19">
        <v>4.41</v>
      </c>
      <c r="I40" s="86">
        <v>-0.15</v>
      </c>
      <c r="J40" s="19">
        <v>4.5410000000000004</v>
      </c>
      <c r="K40">
        <f t="shared" si="0"/>
        <v>300000</v>
      </c>
      <c r="L40" t="str">
        <f t="shared" si="1"/>
        <v>BUY</v>
      </c>
      <c r="M40" t="str">
        <f t="shared" si="2"/>
        <v>CALL</v>
      </c>
      <c r="N40" t="str">
        <f t="shared" si="3"/>
        <v>BUY - CALL</v>
      </c>
      <c r="O40">
        <f t="shared" si="4"/>
        <v>4.391</v>
      </c>
      <c r="P40" s="6">
        <f t="shared" si="5"/>
        <v>5700.0000000000382</v>
      </c>
      <c r="Q40" s="18"/>
      <c r="R40" s="18"/>
    </row>
    <row r="41" spans="1:254" x14ac:dyDescent="0.25">
      <c r="A41" t="s">
        <v>120</v>
      </c>
      <c r="B41" t="s">
        <v>529</v>
      </c>
      <c r="C41" t="s">
        <v>545</v>
      </c>
      <c r="D41" t="s">
        <v>19</v>
      </c>
      <c r="E41" t="s">
        <v>24</v>
      </c>
      <c r="F41" s="24">
        <v>36831</v>
      </c>
      <c r="G41" s="25">
        <v>-1000000</v>
      </c>
      <c r="H41" s="19">
        <v>4.41</v>
      </c>
      <c r="I41" s="87">
        <v>-0.12</v>
      </c>
      <c r="J41" s="19">
        <v>4.5410000000000004</v>
      </c>
      <c r="K41">
        <f t="shared" si="0"/>
        <v>1000000</v>
      </c>
      <c r="L41" t="str">
        <f t="shared" si="1"/>
        <v>SELL</v>
      </c>
      <c r="M41" t="str">
        <f t="shared" si="2"/>
        <v>PUT</v>
      </c>
      <c r="N41" t="str">
        <f t="shared" si="3"/>
        <v>SELL - PUT</v>
      </c>
      <c r="O41">
        <f t="shared" si="4"/>
        <v>4.4210000000000003</v>
      </c>
      <c r="P41" s="6">
        <f t="shared" si="5"/>
        <v>-11000.00000000012</v>
      </c>
      <c r="Q41" s="18"/>
      <c r="R41" s="18"/>
    </row>
    <row r="42" spans="1:254" x14ac:dyDescent="0.25">
      <c r="A42" t="s">
        <v>118</v>
      </c>
      <c r="B42" t="s">
        <v>535</v>
      </c>
      <c r="C42" s="19" t="s">
        <v>545</v>
      </c>
      <c r="D42" t="s">
        <v>19</v>
      </c>
      <c r="E42" t="s">
        <v>24</v>
      </c>
      <c r="F42" s="24">
        <v>36831</v>
      </c>
      <c r="G42" s="25">
        <v>-300000</v>
      </c>
      <c r="H42" s="19">
        <v>4.41</v>
      </c>
      <c r="I42" s="87">
        <v>-0.25</v>
      </c>
      <c r="J42" s="19">
        <v>4.5410000000000004</v>
      </c>
      <c r="K42">
        <f t="shared" si="0"/>
        <v>300000</v>
      </c>
      <c r="L42" t="str">
        <f t="shared" si="1"/>
        <v>SELL</v>
      </c>
      <c r="M42" t="str">
        <f t="shared" si="2"/>
        <v>PUT</v>
      </c>
      <c r="N42" t="str">
        <f t="shared" si="3"/>
        <v>SELL - PUT</v>
      </c>
      <c r="O42">
        <f t="shared" si="4"/>
        <v>4.2910000000000004</v>
      </c>
      <c r="P42" s="6">
        <f t="shared" si="5"/>
        <v>0</v>
      </c>
      <c r="Q42" s="18"/>
      <c r="R42" s="18"/>
    </row>
    <row r="43" spans="1:254" x14ac:dyDescent="0.25">
      <c r="A43" s="17" t="s">
        <v>120</v>
      </c>
      <c r="B43" t="s">
        <v>338</v>
      </c>
      <c r="C43" s="19" t="s">
        <v>27</v>
      </c>
      <c r="D43" t="s">
        <v>19</v>
      </c>
      <c r="E43" t="s">
        <v>20</v>
      </c>
      <c r="F43" s="26">
        <v>36831</v>
      </c>
      <c r="G43" s="25">
        <v>900000</v>
      </c>
      <c r="H43" s="19">
        <v>5.0999999999999996</v>
      </c>
      <c r="I43">
        <v>1</v>
      </c>
      <c r="J43" s="19">
        <v>4.5410000000000004</v>
      </c>
      <c r="K43">
        <f t="shared" si="0"/>
        <v>900000</v>
      </c>
      <c r="L43" t="str">
        <f t="shared" si="1"/>
        <v>BUY</v>
      </c>
      <c r="M43" t="str">
        <f t="shared" si="2"/>
        <v>CALL</v>
      </c>
      <c r="N43" t="str">
        <f t="shared" si="3"/>
        <v>BUY - CALL</v>
      </c>
      <c r="O43">
        <f t="shared" si="4"/>
        <v>5.5410000000000004</v>
      </c>
      <c r="P43" s="6">
        <f t="shared" si="5"/>
        <v>0</v>
      </c>
      <c r="Q43" s="18"/>
      <c r="R43" s="18"/>
    </row>
    <row r="44" spans="1:254" x14ac:dyDescent="0.25">
      <c r="A44" s="18" t="s">
        <v>121</v>
      </c>
      <c r="B44" t="s">
        <v>339</v>
      </c>
      <c r="C44" s="19" t="s">
        <v>27</v>
      </c>
      <c r="D44" t="s">
        <v>19</v>
      </c>
      <c r="E44" t="s">
        <v>24</v>
      </c>
      <c r="F44" s="26">
        <v>36831</v>
      </c>
      <c r="G44" s="25">
        <v>300000</v>
      </c>
      <c r="H44" s="19">
        <v>5.0999999999999996</v>
      </c>
      <c r="I44">
        <v>0.45</v>
      </c>
      <c r="J44" s="19">
        <v>4.5410000000000004</v>
      </c>
      <c r="K44">
        <f t="shared" si="0"/>
        <v>300000</v>
      </c>
      <c r="L44" t="str">
        <f t="shared" si="1"/>
        <v>BUY</v>
      </c>
      <c r="M44" t="str">
        <f t="shared" si="2"/>
        <v>PUT</v>
      </c>
      <c r="N44" t="str">
        <f t="shared" si="3"/>
        <v>BUY - PUT</v>
      </c>
      <c r="O44">
        <f t="shared" si="4"/>
        <v>4.9910000000000005</v>
      </c>
      <c r="P44" s="6">
        <f t="shared" si="5"/>
        <v>0</v>
      </c>
      <c r="Q44" s="18"/>
      <c r="R44" s="18"/>
    </row>
    <row r="45" spans="1:254" x14ac:dyDescent="0.25">
      <c r="A45" t="s">
        <v>118</v>
      </c>
      <c r="B45" t="s">
        <v>340</v>
      </c>
      <c r="C45" s="19" t="s">
        <v>27</v>
      </c>
      <c r="D45" t="s">
        <v>19</v>
      </c>
      <c r="E45" t="s">
        <v>24</v>
      </c>
      <c r="F45" s="26">
        <v>36831</v>
      </c>
      <c r="G45" s="25">
        <v>900000</v>
      </c>
      <c r="H45" s="19">
        <v>5.0999999999999996</v>
      </c>
      <c r="I45">
        <v>0.45</v>
      </c>
      <c r="J45" s="19">
        <v>4.5410000000000004</v>
      </c>
      <c r="K45">
        <f t="shared" si="0"/>
        <v>900000</v>
      </c>
      <c r="L45" t="str">
        <f t="shared" si="1"/>
        <v>BUY</v>
      </c>
      <c r="M45" t="str">
        <f t="shared" si="2"/>
        <v>PUT</v>
      </c>
      <c r="N45" t="str">
        <f t="shared" si="3"/>
        <v>BUY - PUT</v>
      </c>
      <c r="O45">
        <f t="shared" si="4"/>
        <v>4.9910000000000005</v>
      </c>
      <c r="P45" s="6">
        <f t="shared" si="5"/>
        <v>0</v>
      </c>
      <c r="Q45" s="53"/>
      <c r="R45" s="60"/>
    </row>
    <row r="46" spans="1:254" s="53" customFormat="1" x14ac:dyDescent="0.25">
      <c r="A46" t="s">
        <v>173</v>
      </c>
      <c r="B46" t="s">
        <v>341</v>
      </c>
      <c r="C46" s="19" t="s">
        <v>27</v>
      </c>
      <c r="D46" t="s">
        <v>19</v>
      </c>
      <c r="E46" t="s">
        <v>24</v>
      </c>
      <c r="F46" s="26">
        <v>36831</v>
      </c>
      <c r="G46" s="25">
        <v>1500000</v>
      </c>
      <c r="H46" s="19">
        <v>5.0999999999999996</v>
      </c>
      <c r="I46">
        <v>0.45</v>
      </c>
      <c r="J46" s="19">
        <v>4.5410000000000004</v>
      </c>
      <c r="K46">
        <f t="shared" si="0"/>
        <v>1500000</v>
      </c>
      <c r="L46" t="str">
        <f t="shared" si="1"/>
        <v>BUY</v>
      </c>
      <c r="M46" t="str">
        <f t="shared" si="2"/>
        <v>PUT</v>
      </c>
      <c r="N46" t="str">
        <f t="shared" si="3"/>
        <v>BUY - PUT</v>
      </c>
      <c r="O46">
        <f t="shared" si="4"/>
        <v>4.9910000000000005</v>
      </c>
      <c r="P46" s="6">
        <f t="shared" si="5"/>
        <v>0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5">
      <c r="A47" t="s">
        <v>174</v>
      </c>
      <c r="B47" t="s">
        <v>342</v>
      </c>
      <c r="C47" s="19" t="s">
        <v>27</v>
      </c>
      <c r="D47" t="s">
        <v>19</v>
      </c>
      <c r="E47" t="s">
        <v>24</v>
      </c>
      <c r="F47" s="24">
        <v>36831</v>
      </c>
      <c r="G47" s="25">
        <v>500000</v>
      </c>
      <c r="H47" s="19">
        <v>5.0999999999999996</v>
      </c>
      <c r="I47">
        <v>0.75</v>
      </c>
      <c r="J47" s="19">
        <v>4.5410000000000004</v>
      </c>
      <c r="K47">
        <f t="shared" si="0"/>
        <v>500000</v>
      </c>
      <c r="L47" t="str">
        <f t="shared" si="1"/>
        <v>BUY</v>
      </c>
      <c r="M47" t="str">
        <f t="shared" si="2"/>
        <v>PUT</v>
      </c>
      <c r="N47" t="str">
        <f t="shared" si="3"/>
        <v>BUY - PUT</v>
      </c>
      <c r="O47">
        <f t="shared" si="4"/>
        <v>5.2910000000000004</v>
      </c>
      <c r="P47" s="6">
        <f t="shared" si="5"/>
        <v>95500.000000000364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5">
      <c r="A48" t="s">
        <v>172</v>
      </c>
      <c r="B48" t="s">
        <v>343</v>
      </c>
      <c r="C48" s="19" t="s">
        <v>27</v>
      </c>
      <c r="D48" t="s">
        <v>19</v>
      </c>
      <c r="E48" t="s">
        <v>20</v>
      </c>
      <c r="F48" s="24">
        <v>36831</v>
      </c>
      <c r="G48" s="25">
        <v>-500000</v>
      </c>
      <c r="H48" s="19">
        <v>5.0999999999999996</v>
      </c>
      <c r="I48">
        <v>1.1499999999999999</v>
      </c>
      <c r="J48" s="19">
        <v>4.5410000000000004</v>
      </c>
      <c r="K48">
        <f t="shared" si="0"/>
        <v>500000</v>
      </c>
      <c r="L48" t="str">
        <f t="shared" si="1"/>
        <v>SELL</v>
      </c>
      <c r="M48" t="str">
        <f t="shared" si="2"/>
        <v>CALL</v>
      </c>
      <c r="N48" t="str">
        <f t="shared" si="3"/>
        <v>SELL - CALL</v>
      </c>
      <c r="O48">
        <f t="shared" si="4"/>
        <v>5.6910000000000007</v>
      </c>
      <c r="P48" s="6">
        <f t="shared" si="5"/>
        <v>0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5">
      <c r="A49" s="17" t="s">
        <v>172</v>
      </c>
      <c r="B49" t="s">
        <v>344</v>
      </c>
      <c r="C49" s="19" t="s">
        <v>27</v>
      </c>
      <c r="D49" t="s">
        <v>19</v>
      </c>
      <c r="E49" t="s">
        <v>20</v>
      </c>
      <c r="F49" s="24">
        <v>36831</v>
      </c>
      <c r="G49" s="25">
        <v>-250000</v>
      </c>
      <c r="H49" s="19">
        <v>5.0999999999999996</v>
      </c>
      <c r="I49">
        <v>1.1499999999999999</v>
      </c>
      <c r="J49" s="19">
        <v>4.5410000000000004</v>
      </c>
      <c r="K49">
        <f t="shared" si="0"/>
        <v>250000</v>
      </c>
      <c r="L49" t="str">
        <f t="shared" si="1"/>
        <v>SELL</v>
      </c>
      <c r="M49" t="str">
        <f t="shared" si="2"/>
        <v>CALL</v>
      </c>
      <c r="N49" t="str">
        <f t="shared" si="3"/>
        <v>SELL - CALL</v>
      </c>
      <c r="O49">
        <f t="shared" si="4"/>
        <v>5.6910000000000007</v>
      </c>
      <c r="P49" s="6">
        <f t="shared" si="5"/>
        <v>0</v>
      </c>
      <c r="Q49" s="18"/>
    </row>
    <row r="50" spans="1:18" x14ac:dyDescent="0.25">
      <c r="A50" s="18" t="s">
        <v>172</v>
      </c>
      <c r="B50" t="s">
        <v>345</v>
      </c>
      <c r="C50" s="19" t="s">
        <v>27</v>
      </c>
      <c r="D50" t="s">
        <v>19</v>
      </c>
      <c r="E50" t="s">
        <v>24</v>
      </c>
      <c r="F50" s="24">
        <v>36831</v>
      </c>
      <c r="G50" s="25">
        <v>-250000</v>
      </c>
      <c r="H50" s="19">
        <v>5.0999999999999996</v>
      </c>
      <c r="I50">
        <v>1.1499999999999999</v>
      </c>
      <c r="J50" s="19">
        <v>4.5410000000000004</v>
      </c>
      <c r="K50">
        <f t="shared" si="0"/>
        <v>250000</v>
      </c>
      <c r="L50" t="str">
        <f t="shared" si="1"/>
        <v>SELL</v>
      </c>
      <c r="M50" t="str">
        <f t="shared" si="2"/>
        <v>PUT</v>
      </c>
      <c r="N50" t="str">
        <f t="shared" si="3"/>
        <v>SELL - PUT</v>
      </c>
      <c r="O50">
        <f t="shared" si="4"/>
        <v>5.6910000000000007</v>
      </c>
      <c r="P50" s="6">
        <f t="shared" si="5"/>
        <v>-147750.00000000026</v>
      </c>
      <c r="Q50" s="18"/>
      <c r="R50" s="18"/>
    </row>
    <row r="51" spans="1:18" x14ac:dyDescent="0.25">
      <c r="A51" s="17" t="s">
        <v>118</v>
      </c>
      <c r="B51" t="s">
        <v>346</v>
      </c>
      <c r="C51" s="19" t="s">
        <v>27</v>
      </c>
      <c r="D51" t="s">
        <v>19</v>
      </c>
      <c r="E51" t="s">
        <v>20</v>
      </c>
      <c r="F51" s="24">
        <v>36831</v>
      </c>
      <c r="G51" s="25">
        <v>600000</v>
      </c>
      <c r="H51" s="19">
        <v>5.0999999999999996</v>
      </c>
      <c r="I51">
        <v>2.2000000000000002</v>
      </c>
      <c r="J51" s="19">
        <v>4.5410000000000004</v>
      </c>
      <c r="K51">
        <f t="shared" si="0"/>
        <v>600000</v>
      </c>
      <c r="L51" t="str">
        <f t="shared" si="1"/>
        <v>BUY</v>
      </c>
      <c r="M51" t="str">
        <f t="shared" si="2"/>
        <v>CALL</v>
      </c>
      <c r="N51" t="str">
        <f t="shared" si="3"/>
        <v>BUY - CALL</v>
      </c>
      <c r="O51">
        <f t="shared" si="4"/>
        <v>6.7410000000000005</v>
      </c>
      <c r="P51" s="6">
        <f t="shared" si="5"/>
        <v>0</v>
      </c>
      <c r="Q51" s="18"/>
      <c r="R51" s="18"/>
    </row>
    <row r="52" spans="1:18" x14ac:dyDescent="0.25">
      <c r="A52" s="17" t="s">
        <v>218</v>
      </c>
      <c r="B52" t="s">
        <v>347</v>
      </c>
      <c r="C52" s="19" t="s">
        <v>27</v>
      </c>
      <c r="D52" t="s">
        <v>19</v>
      </c>
      <c r="E52" t="s">
        <v>24</v>
      </c>
      <c r="F52" s="24">
        <v>36831</v>
      </c>
      <c r="G52" s="25">
        <v>500000</v>
      </c>
      <c r="H52" s="19">
        <v>5.0999999999999996</v>
      </c>
      <c r="I52">
        <v>0.7</v>
      </c>
      <c r="J52" s="19">
        <v>4.5410000000000004</v>
      </c>
      <c r="K52">
        <f t="shared" si="0"/>
        <v>500000</v>
      </c>
      <c r="L52" t="str">
        <f t="shared" si="1"/>
        <v>BUY</v>
      </c>
      <c r="M52" t="str">
        <f t="shared" si="2"/>
        <v>PUT</v>
      </c>
      <c r="N52" t="str">
        <f t="shared" si="3"/>
        <v>BUY - PUT</v>
      </c>
      <c r="O52">
        <f t="shared" si="4"/>
        <v>5.2410000000000005</v>
      </c>
      <c r="P52" s="6">
        <f t="shared" si="5"/>
        <v>70500.000000000451</v>
      </c>
      <c r="Q52" s="60"/>
      <c r="R52" s="80"/>
    </row>
    <row r="53" spans="1:18" x14ac:dyDescent="0.25">
      <c r="A53" s="17" t="s">
        <v>118</v>
      </c>
      <c r="B53" t="s">
        <v>348</v>
      </c>
      <c r="C53" s="19" t="s">
        <v>27</v>
      </c>
      <c r="D53" t="s">
        <v>19</v>
      </c>
      <c r="E53" t="s">
        <v>20</v>
      </c>
      <c r="F53" s="24">
        <v>36831</v>
      </c>
      <c r="G53" s="25">
        <v>300000</v>
      </c>
      <c r="H53" s="19">
        <v>5.0999999999999996</v>
      </c>
      <c r="I53">
        <v>2.2000000000000002</v>
      </c>
      <c r="J53" s="19">
        <v>4.5410000000000004</v>
      </c>
      <c r="K53">
        <f t="shared" si="0"/>
        <v>300000</v>
      </c>
      <c r="L53" t="str">
        <f t="shared" si="1"/>
        <v>BUY</v>
      </c>
      <c r="M53" t="str">
        <f t="shared" si="2"/>
        <v>CALL</v>
      </c>
      <c r="N53" t="str">
        <f t="shared" si="3"/>
        <v>BUY - CALL</v>
      </c>
      <c r="O53">
        <f t="shared" si="4"/>
        <v>6.7410000000000005</v>
      </c>
      <c r="P53" s="6">
        <f t="shared" si="5"/>
        <v>0</v>
      </c>
      <c r="Q53" s="18"/>
      <c r="R53" s="18"/>
    </row>
    <row r="54" spans="1:18" x14ac:dyDescent="0.25">
      <c r="A54" s="18" t="s">
        <v>172</v>
      </c>
      <c r="B54" t="s">
        <v>349</v>
      </c>
      <c r="C54" s="19" t="s">
        <v>27</v>
      </c>
      <c r="D54" t="s">
        <v>19</v>
      </c>
      <c r="E54" t="s">
        <v>20</v>
      </c>
      <c r="F54" s="24">
        <v>36831</v>
      </c>
      <c r="G54" s="25">
        <v>-1000000</v>
      </c>
      <c r="H54" s="19">
        <v>5.0999999999999996</v>
      </c>
      <c r="I54">
        <v>1.1499999999999999</v>
      </c>
      <c r="J54" s="19">
        <v>4.5410000000000004</v>
      </c>
      <c r="K54">
        <f t="shared" si="0"/>
        <v>1000000</v>
      </c>
      <c r="L54" t="str">
        <f t="shared" si="1"/>
        <v>SELL</v>
      </c>
      <c r="M54" t="str">
        <f t="shared" si="2"/>
        <v>CALL</v>
      </c>
      <c r="N54" t="str">
        <f t="shared" si="3"/>
        <v>SELL - CALL</v>
      </c>
      <c r="O54">
        <f t="shared" si="4"/>
        <v>5.6910000000000007</v>
      </c>
      <c r="P54" s="6">
        <f t="shared" si="5"/>
        <v>0</v>
      </c>
      <c r="Q54" s="18"/>
      <c r="R54" s="18"/>
    </row>
    <row r="55" spans="1:18" x14ac:dyDescent="0.25">
      <c r="A55" s="18" t="s">
        <v>218</v>
      </c>
      <c r="B55" t="s">
        <v>350</v>
      </c>
      <c r="C55" s="19" t="s">
        <v>27</v>
      </c>
      <c r="D55" t="s">
        <v>19</v>
      </c>
      <c r="E55" t="s">
        <v>20</v>
      </c>
      <c r="F55" s="24">
        <v>36831</v>
      </c>
      <c r="G55" s="25">
        <v>300000</v>
      </c>
      <c r="H55" s="19">
        <v>5.0999999999999996</v>
      </c>
      <c r="I55">
        <v>1.1499999999999999</v>
      </c>
      <c r="J55" s="19">
        <v>4.5410000000000004</v>
      </c>
      <c r="K55">
        <f t="shared" si="0"/>
        <v>300000</v>
      </c>
      <c r="L55" t="str">
        <f t="shared" si="1"/>
        <v>BUY</v>
      </c>
      <c r="M55" t="str">
        <f t="shared" si="2"/>
        <v>CALL</v>
      </c>
      <c r="N55" t="str">
        <f t="shared" si="3"/>
        <v>BUY - CALL</v>
      </c>
      <c r="O55">
        <f t="shared" si="4"/>
        <v>5.6910000000000007</v>
      </c>
      <c r="P55" s="6">
        <f t="shared" si="5"/>
        <v>0</v>
      </c>
      <c r="Q55" s="18"/>
      <c r="R55" s="18"/>
    </row>
    <row r="56" spans="1:18" x14ac:dyDescent="0.25">
      <c r="A56" s="17" t="s">
        <v>118</v>
      </c>
      <c r="B56" t="s">
        <v>351</v>
      </c>
      <c r="C56" s="19" t="s">
        <v>27</v>
      </c>
      <c r="D56" t="s">
        <v>19</v>
      </c>
      <c r="E56" t="s">
        <v>20</v>
      </c>
      <c r="F56" s="24">
        <v>36831</v>
      </c>
      <c r="G56" s="25">
        <v>1000000</v>
      </c>
      <c r="H56" s="19">
        <v>5.0999999999999996</v>
      </c>
      <c r="I56">
        <v>2</v>
      </c>
      <c r="J56" s="19">
        <v>4.5410000000000004</v>
      </c>
      <c r="K56">
        <f t="shared" si="0"/>
        <v>1000000</v>
      </c>
      <c r="L56" t="str">
        <f t="shared" si="1"/>
        <v>BUY</v>
      </c>
      <c r="M56" t="str">
        <f t="shared" si="2"/>
        <v>CALL</v>
      </c>
      <c r="N56" t="str">
        <f t="shared" si="3"/>
        <v>BUY - CALL</v>
      </c>
      <c r="O56">
        <f t="shared" si="4"/>
        <v>6.5410000000000004</v>
      </c>
      <c r="P56" s="6">
        <f t="shared" si="5"/>
        <v>0</v>
      </c>
    </row>
    <row r="57" spans="1:18" x14ac:dyDescent="0.25">
      <c r="A57" s="18" t="s">
        <v>218</v>
      </c>
      <c r="B57" t="s">
        <v>352</v>
      </c>
      <c r="C57" s="19" t="s">
        <v>27</v>
      </c>
      <c r="D57" t="s">
        <v>19</v>
      </c>
      <c r="E57" t="s">
        <v>20</v>
      </c>
      <c r="F57" s="24">
        <v>36831</v>
      </c>
      <c r="G57" s="25">
        <v>-300000</v>
      </c>
      <c r="H57" s="19">
        <v>5.0999999999999996</v>
      </c>
      <c r="I57">
        <v>2.2000000000000002</v>
      </c>
      <c r="J57" s="19">
        <v>4.5410000000000004</v>
      </c>
      <c r="K57">
        <f t="shared" si="0"/>
        <v>300000</v>
      </c>
      <c r="L57" t="str">
        <f t="shared" si="1"/>
        <v>SELL</v>
      </c>
      <c r="M57" t="str">
        <f t="shared" si="2"/>
        <v>CALL</v>
      </c>
      <c r="N57" t="str">
        <f t="shared" si="3"/>
        <v>SELL - CALL</v>
      </c>
      <c r="O57">
        <f t="shared" si="4"/>
        <v>6.7410000000000005</v>
      </c>
      <c r="P57" s="6">
        <f t="shared" si="5"/>
        <v>0</v>
      </c>
    </row>
    <row r="58" spans="1:18" x14ac:dyDescent="0.25">
      <c r="A58" t="s">
        <v>120</v>
      </c>
      <c r="B58" t="s">
        <v>353</v>
      </c>
      <c r="C58" s="19" t="s">
        <v>27</v>
      </c>
      <c r="D58" t="s">
        <v>19</v>
      </c>
      <c r="E58" t="s">
        <v>20</v>
      </c>
      <c r="F58" s="24">
        <v>36831</v>
      </c>
      <c r="G58" s="25">
        <v>-500000</v>
      </c>
      <c r="H58" s="19">
        <v>5.0999999999999996</v>
      </c>
      <c r="I58">
        <v>1.6</v>
      </c>
      <c r="J58" s="19">
        <v>4.5410000000000004</v>
      </c>
      <c r="K58">
        <f t="shared" si="0"/>
        <v>500000</v>
      </c>
      <c r="L58" t="str">
        <f t="shared" si="1"/>
        <v>SELL</v>
      </c>
      <c r="M58" t="str">
        <f t="shared" si="2"/>
        <v>CALL</v>
      </c>
      <c r="N58" t="str">
        <f t="shared" si="3"/>
        <v>SELL - CALL</v>
      </c>
      <c r="O58">
        <f t="shared" si="4"/>
        <v>6.141</v>
      </c>
      <c r="P58" s="6">
        <f t="shared" si="5"/>
        <v>0</v>
      </c>
    </row>
    <row r="59" spans="1:18" x14ac:dyDescent="0.25">
      <c r="A59" s="17" t="s">
        <v>120</v>
      </c>
      <c r="B59" t="s">
        <v>354</v>
      </c>
      <c r="C59" s="19" t="s">
        <v>27</v>
      </c>
      <c r="D59" t="s">
        <v>19</v>
      </c>
      <c r="E59" t="s">
        <v>20</v>
      </c>
      <c r="F59" s="24">
        <v>36831</v>
      </c>
      <c r="G59" s="25">
        <v>500000</v>
      </c>
      <c r="H59" s="19">
        <v>5.0999999999999996</v>
      </c>
      <c r="I59">
        <v>2.1</v>
      </c>
      <c r="J59" s="19">
        <v>4.5410000000000004</v>
      </c>
      <c r="K59">
        <f t="shared" si="0"/>
        <v>500000</v>
      </c>
      <c r="L59" t="str">
        <f t="shared" si="1"/>
        <v>BUY</v>
      </c>
      <c r="M59" t="str">
        <f t="shared" si="2"/>
        <v>CALL</v>
      </c>
      <c r="N59" t="str">
        <f t="shared" si="3"/>
        <v>BUY - CALL</v>
      </c>
      <c r="O59">
        <f t="shared" si="4"/>
        <v>6.641</v>
      </c>
      <c r="P59" s="6">
        <f t="shared" si="5"/>
        <v>0</v>
      </c>
    </row>
    <row r="60" spans="1:18" x14ac:dyDescent="0.25">
      <c r="A60" s="18" t="s">
        <v>173</v>
      </c>
      <c r="B60" t="s">
        <v>355</v>
      </c>
      <c r="C60" s="19" t="s">
        <v>27</v>
      </c>
      <c r="D60" t="s">
        <v>19</v>
      </c>
      <c r="E60" t="s">
        <v>20</v>
      </c>
      <c r="F60" s="24">
        <v>36831</v>
      </c>
      <c r="G60" s="25">
        <v>1000000</v>
      </c>
      <c r="H60" s="19">
        <v>5.0999999999999996</v>
      </c>
      <c r="I60">
        <v>1</v>
      </c>
      <c r="J60" s="19">
        <v>4.5410000000000004</v>
      </c>
      <c r="K60">
        <f t="shared" si="0"/>
        <v>1000000</v>
      </c>
      <c r="L60" t="str">
        <f t="shared" si="1"/>
        <v>BUY</v>
      </c>
      <c r="M60" t="str">
        <f t="shared" si="2"/>
        <v>CALL</v>
      </c>
      <c r="N60" t="str">
        <f t="shared" si="3"/>
        <v>BUY - CALL</v>
      </c>
      <c r="O60">
        <f t="shared" si="4"/>
        <v>5.5410000000000004</v>
      </c>
      <c r="P60" s="6">
        <f t="shared" si="5"/>
        <v>0</v>
      </c>
    </row>
    <row r="61" spans="1:18" x14ac:dyDescent="0.25">
      <c r="A61" t="s">
        <v>253</v>
      </c>
      <c r="B61" t="s">
        <v>356</v>
      </c>
      <c r="C61" s="19" t="s">
        <v>27</v>
      </c>
      <c r="D61" t="s">
        <v>19</v>
      </c>
      <c r="E61" t="s">
        <v>20</v>
      </c>
      <c r="F61" s="24">
        <v>36831</v>
      </c>
      <c r="G61" s="25">
        <v>-300000</v>
      </c>
      <c r="H61" s="19">
        <v>5.0999999999999996</v>
      </c>
      <c r="I61">
        <v>1.6</v>
      </c>
      <c r="J61" s="19">
        <v>4.5410000000000004</v>
      </c>
      <c r="K61">
        <f t="shared" si="0"/>
        <v>300000</v>
      </c>
      <c r="L61" t="str">
        <f t="shared" si="1"/>
        <v>SELL</v>
      </c>
      <c r="M61" t="str">
        <f t="shared" si="2"/>
        <v>CALL</v>
      </c>
      <c r="N61" t="str">
        <f t="shared" si="3"/>
        <v>SELL - CALL</v>
      </c>
      <c r="O61">
        <f t="shared" si="4"/>
        <v>6.141</v>
      </c>
      <c r="P61" s="6">
        <f t="shared" si="5"/>
        <v>0</v>
      </c>
    </row>
    <row r="62" spans="1:18" x14ac:dyDescent="0.25">
      <c r="A62" t="s">
        <v>253</v>
      </c>
      <c r="B62" t="s">
        <v>357</v>
      </c>
      <c r="C62" s="19" t="s">
        <v>27</v>
      </c>
      <c r="D62" t="s">
        <v>19</v>
      </c>
      <c r="E62" t="s">
        <v>20</v>
      </c>
      <c r="F62" s="24">
        <v>36831</v>
      </c>
      <c r="G62" s="25">
        <v>300000</v>
      </c>
      <c r="H62" s="19">
        <v>5.0999999999999996</v>
      </c>
      <c r="I62">
        <v>2.1</v>
      </c>
      <c r="J62" s="19">
        <v>4.5410000000000004</v>
      </c>
      <c r="K62">
        <f t="shared" si="0"/>
        <v>300000</v>
      </c>
      <c r="L62" t="str">
        <f t="shared" si="1"/>
        <v>BUY</v>
      </c>
      <c r="M62" t="str">
        <f t="shared" si="2"/>
        <v>CALL</v>
      </c>
      <c r="N62" t="str">
        <f t="shared" si="3"/>
        <v>BUY - CALL</v>
      </c>
      <c r="O62">
        <f t="shared" si="4"/>
        <v>6.641</v>
      </c>
      <c r="P62" s="6">
        <f t="shared" si="5"/>
        <v>0</v>
      </c>
    </row>
    <row r="63" spans="1:18" x14ac:dyDescent="0.25">
      <c r="A63" t="s">
        <v>218</v>
      </c>
      <c r="B63" t="s">
        <v>360</v>
      </c>
      <c r="C63" s="19" t="s">
        <v>27</v>
      </c>
      <c r="D63" t="s">
        <v>19</v>
      </c>
      <c r="E63" t="s">
        <v>24</v>
      </c>
      <c r="F63" s="24">
        <v>36831</v>
      </c>
      <c r="G63" s="25">
        <v>1000000</v>
      </c>
      <c r="H63" s="19">
        <v>5.0999999999999996</v>
      </c>
      <c r="I63">
        <v>0.75</v>
      </c>
      <c r="J63" s="19">
        <v>4.5410000000000004</v>
      </c>
      <c r="K63">
        <f t="shared" si="0"/>
        <v>1000000</v>
      </c>
      <c r="L63" t="str">
        <f t="shared" si="1"/>
        <v>BUY</v>
      </c>
      <c r="M63" t="str">
        <f t="shared" si="2"/>
        <v>PUT</v>
      </c>
      <c r="N63" t="str">
        <f t="shared" si="3"/>
        <v>BUY - PUT</v>
      </c>
      <c r="O63">
        <f t="shared" si="4"/>
        <v>5.2910000000000004</v>
      </c>
      <c r="P63" s="6">
        <f t="shared" si="5"/>
        <v>191000.00000000073</v>
      </c>
    </row>
    <row r="64" spans="1:18" x14ac:dyDescent="0.25">
      <c r="A64" s="17" t="s">
        <v>172</v>
      </c>
      <c r="B64" t="s">
        <v>361</v>
      </c>
      <c r="C64" s="19" t="s">
        <v>27</v>
      </c>
      <c r="D64" t="s">
        <v>19</v>
      </c>
      <c r="E64" t="s">
        <v>24</v>
      </c>
      <c r="F64" s="24">
        <v>36831</v>
      </c>
      <c r="G64" s="25">
        <v>-600000</v>
      </c>
      <c r="H64" s="19">
        <v>5.0999999999999996</v>
      </c>
      <c r="I64">
        <v>1.1499999999999999</v>
      </c>
      <c r="J64" s="19">
        <v>4.5410000000000004</v>
      </c>
      <c r="K64">
        <f t="shared" si="0"/>
        <v>600000</v>
      </c>
      <c r="L64" t="str">
        <f t="shared" si="1"/>
        <v>SELL</v>
      </c>
      <c r="M64" t="str">
        <f t="shared" si="2"/>
        <v>PUT</v>
      </c>
      <c r="N64" t="str">
        <f t="shared" si="3"/>
        <v>SELL - PUT</v>
      </c>
      <c r="O64">
        <f t="shared" si="4"/>
        <v>5.6910000000000007</v>
      </c>
      <c r="P64" s="6">
        <f t="shared" si="5"/>
        <v>-354600.00000000064</v>
      </c>
    </row>
    <row r="65" spans="1:16" x14ac:dyDescent="0.25">
      <c r="A65" s="42" t="s">
        <v>172</v>
      </c>
      <c r="B65" t="s">
        <v>362</v>
      </c>
      <c r="C65" s="19" t="s">
        <v>27</v>
      </c>
      <c r="D65" t="s">
        <v>19</v>
      </c>
      <c r="E65" t="s">
        <v>24</v>
      </c>
      <c r="F65" s="24">
        <v>36831</v>
      </c>
      <c r="G65" s="25">
        <v>1000000</v>
      </c>
      <c r="H65" s="19">
        <v>5.0999999999999996</v>
      </c>
      <c r="I65">
        <v>0.75</v>
      </c>
      <c r="J65" s="19">
        <v>4.5410000000000004</v>
      </c>
      <c r="K65" s="18">
        <f t="shared" si="0"/>
        <v>1000000</v>
      </c>
      <c r="L65" s="18" t="str">
        <f t="shared" si="1"/>
        <v>BUY</v>
      </c>
      <c r="M65" s="18" t="str">
        <f t="shared" si="2"/>
        <v>PUT</v>
      </c>
      <c r="N65" s="18" t="str">
        <f t="shared" si="3"/>
        <v>BUY - PUT</v>
      </c>
      <c r="O65" s="18">
        <f t="shared" si="4"/>
        <v>5.2910000000000004</v>
      </c>
      <c r="P65" s="6">
        <f t="shared" si="5"/>
        <v>191000.00000000073</v>
      </c>
    </row>
    <row r="66" spans="1:16" x14ac:dyDescent="0.25">
      <c r="A66" s="18" t="s">
        <v>172</v>
      </c>
      <c r="B66" t="s">
        <v>363</v>
      </c>
      <c r="C66" s="19" t="s">
        <v>27</v>
      </c>
      <c r="D66" t="s">
        <v>19</v>
      </c>
      <c r="E66" t="s">
        <v>20</v>
      </c>
      <c r="F66" s="24">
        <v>36831</v>
      </c>
      <c r="G66" s="25">
        <v>-300000</v>
      </c>
      <c r="H66" s="19">
        <v>5.0999999999999996</v>
      </c>
      <c r="I66">
        <v>3</v>
      </c>
      <c r="J66" s="19">
        <v>4.5410000000000004</v>
      </c>
      <c r="K66" s="18">
        <f t="shared" si="0"/>
        <v>300000</v>
      </c>
      <c r="L66" s="18" t="str">
        <f t="shared" si="1"/>
        <v>SELL</v>
      </c>
      <c r="M66" s="18" t="str">
        <f t="shared" si="2"/>
        <v>CALL</v>
      </c>
      <c r="N66" s="18" t="str">
        <f t="shared" si="3"/>
        <v>SELL - CALL</v>
      </c>
      <c r="O66" s="18">
        <f t="shared" si="4"/>
        <v>7.5410000000000004</v>
      </c>
      <c r="P66" s="6">
        <f t="shared" si="5"/>
        <v>0</v>
      </c>
    </row>
    <row r="67" spans="1:16" x14ac:dyDescent="0.25">
      <c r="A67" s="18" t="s">
        <v>172</v>
      </c>
      <c r="B67" t="s">
        <v>364</v>
      </c>
      <c r="C67" s="19" t="s">
        <v>27</v>
      </c>
      <c r="D67" t="s">
        <v>19</v>
      </c>
      <c r="E67" t="s">
        <v>20</v>
      </c>
      <c r="F67" s="24">
        <v>36831</v>
      </c>
      <c r="G67" s="25">
        <v>-1000000</v>
      </c>
      <c r="H67" s="19">
        <v>5.0999999999999996</v>
      </c>
      <c r="I67">
        <v>1.75</v>
      </c>
      <c r="J67" s="19">
        <v>4.5410000000000004</v>
      </c>
      <c r="K67" s="18">
        <f t="shared" si="0"/>
        <v>1000000</v>
      </c>
      <c r="L67" s="18" t="str">
        <f t="shared" si="1"/>
        <v>SELL</v>
      </c>
      <c r="M67" s="18" t="str">
        <f t="shared" si="2"/>
        <v>CALL</v>
      </c>
      <c r="N67" s="18" t="str">
        <f t="shared" si="3"/>
        <v>SELL - CALL</v>
      </c>
      <c r="O67" s="18">
        <f t="shared" si="4"/>
        <v>6.2910000000000004</v>
      </c>
      <c r="P67" s="6">
        <f t="shared" si="5"/>
        <v>0</v>
      </c>
    </row>
    <row r="68" spans="1:16" x14ac:dyDescent="0.25">
      <c r="A68" s="18" t="s">
        <v>172</v>
      </c>
      <c r="B68" t="s">
        <v>365</v>
      </c>
      <c r="C68" s="19" t="s">
        <v>27</v>
      </c>
      <c r="D68" t="s">
        <v>19</v>
      </c>
      <c r="E68" t="s">
        <v>20</v>
      </c>
      <c r="F68" s="24">
        <v>36831</v>
      </c>
      <c r="G68" s="25">
        <v>1000000</v>
      </c>
      <c r="H68" s="19">
        <v>5.0999999999999996</v>
      </c>
      <c r="I68">
        <v>2.5</v>
      </c>
      <c r="J68" s="19">
        <v>4.5410000000000004</v>
      </c>
      <c r="K68" s="18">
        <f t="shared" ref="K68:K105" si="6">ABS(G68)</f>
        <v>1000000</v>
      </c>
      <c r="L68" s="18" t="str">
        <f t="shared" ref="L68:L105" si="7">IF(G68&gt;0,"BUY","SELL")</f>
        <v>BUY</v>
      </c>
      <c r="M68" s="18" t="str">
        <f t="shared" ref="M68:M105" si="8">IF(E68="C","CALL","PUT")</f>
        <v>CALL</v>
      </c>
      <c r="N68" s="18" t="str">
        <f t="shared" ref="N68:N105" si="9">CONCATENATE(L68," - ",M68)</f>
        <v>BUY - CALL</v>
      </c>
      <c r="O68" s="18">
        <f t="shared" ref="O68:O105" si="10">I68+J68</f>
        <v>7.0410000000000004</v>
      </c>
      <c r="P68" s="6">
        <f t="shared" ref="P68:P105" si="11">IF(N68="SELL - PUT",IF(H68-O68&gt;0,0,(H68-O68)*K68),IF(N68="BUY - CALL",IF(O68-H68&gt;0,0,(H68-O68)*K68),IF(N68="SELL - CALL",IF(O68-H68&gt;0,0,(O68-H68)*K68),IF(N68="BUY - PUT",IF(H68-O68&gt;0,0,(O68-H68)*K68)))))</f>
        <v>0</v>
      </c>
    </row>
    <row r="69" spans="1:16" x14ac:dyDescent="0.25">
      <c r="A69" s="17" t="s">
        <v>172</v>
      </c>
      <c r="B69" t="s">
        <v>366</v>
      </c>
      <c r="C69" s="19" t="s">
        <v>27</v>
      </c>
      <c r="D69" t="s">
        <v>19</v>
      </c>
      <c r="E69" t="s">
        <v>20</v>
      </c>
      <c r="F69" s="24">
        <v>36831</v>
      </c>
      <c r="G69" s="25">
        <v>-1000000</v>
      </c>
      <c r="H69" s="19">
        <v>5.0999999999999996</v>
      </c>
      <c r="I69">
        <v>3</v>
      </c>
      <c r="J69" s="19">
        <v>4.5410000000000004</v>
      </c>
      <c r="K69" s="18">
        <f t="shared" si="6"/>
        <v>1000000</v>
      </c>
      <c r="L69" s="18" t="str">
        <f t="shared" si="7"/>
        <v>SELL</v>
      </c>
      <c r="M69" s="18" t="str">
        <f t="shared" si="8"/>
        <v>CALL</v>
      </c>
      <c r="N69" s="18" t="str">
        <f t="shared" si="9"/>
        <v>SELL - CALL</v>
      </c>
      <c r="O69" s="18">
        <f t="shared" si="10"/>
        <v>7.5410000000000004</v>
      </c>
      <c r="P69" s="6">
        <f t="shared" si="11"/>
        <v>0</v>
      </c>
    </row>
    <row r="70" spans="1:16" x14ac:dyDescent="0.25">
      <c r="A70" s="17" t="s">
        <v>120</v>
      </c>
      <c r="B70" t="s">
        <v>367</v>
      </c>
      <c r="C70" s="19" t="s">
        <v>27</v>
      </c>
      <c r="D70" t="s">
        <v>19</v>
      </c>
      <c r="E70" t="s">
        <v>20</v>
      </c>
      <c r="F70" s="24">
        <v>36831</v>
      </c>
      <c r="G70" s="25">
        <v>500000</v>
      </c>
      <c r="H70" s="19">
        <v>5.0999999999999996</v>
      </c>
      <c r="I70">
        <v>1.57</v>
      </c>
      <c r="J70" s="19">
        <v>4.5410000000000004</v>
      </c>
      <c r="K70" s="18">
        <f t="shared" si="6"/>
        <v>500000</v>
      </c>
      <c r="L70" s="18" t="str">
        <f t="shared" si="7"/>
        <v>BUY</v>
      </c>
      <c r="M70" s="18" t="str">
        <f t="shared" si="8"/>
        <v>CALL</v>
      </c>
      <c r="N70" s="18" t="str">
        <f t="shared" si="9"/>
        <v>BUY - CALL</v>
      </c>
      <c r="O70" s="18">
        <f t="shared" si="10"/>
        <v>6.1110000000000007</v>
      </c>
      <c r="P70" s="6">
        <f t="shared" si="11"/>
        <v>0</v>
      </c>
    </row>
    <row r="71" spans="1:16" x14ac:dyDescent="0.25">
      <c r="A71" s="17" t="s">
        <v>120</v>
      </c>
      <c r="B71" t="s">
        <v>368</v>
      </c>
      <c r="C71" s="19" t="s">
        <v>27</v>
      </c>
      <c r="D71" t="s">
        <v>19</v>
      </c>
      <c r="E71" t="s">
        <v>24</v>
      </c>
      <c r="F71" s="24">
        <v>36831</v>
      </c>
      <c r="G71" s="25">
        <v>500000</v>
      </c>
      <c r="H71" s="19">
        <v>5.0999999999999996</v>
      </c>
      <c r="I71">
        <v>1.57</v>
      </c>
      <c r="J71" s="19">
        <v>4.5410000000000004</v>
      </c>
      <c r="K71" s="18">
        <f t="shared" si="6"/>
        <v>500000</v>
      </c>
      <c r="L71" s="18" t="str">
        <f t="shared" si="7"/>
        <v>BUY</v>
      </c>
      <c r="M71" s="18" t="str">
        <f t="shared" si="8"/>
        <v>PUT</v>
      </c>
      <c r="N71" s="18" t="str">
        <f t="shared" si="9"/>
        <v>BUY - PUT</v>
      </c>
      <c r="O71" s="18">
        <f t="shared" si="10"/>
        <v>6.1110000000000007</v>
      </c>
      <c r="P71" s="6">
        <f t="shared" si="11"/>
        <v>505500.00000000052</v>
      </c>
    </row>
    <row r="72" spans="1:16" x14ac:dyDescent="0.25">
      <c r="A72" s="18" t="s">
        <v>172</v>
      </c>
      <c r="B72" t="s">
        <v>369</v>
      </c>
      <c r="C72" s="19" t="s">
        <v>27</v>
      </c>
      <c r="D72" t="s">
        <v>19</v>
      </c>
      <c r="E72" t="s">
        <v>20</v>
      </c>
      <c r="F72" s="24">
        <v>36831</v>
      </c>
      <c r="G72" s="25">
        <v>-2000000</v>
      </c>
      <c r="H72" s="19">
        <v>5.0999999999999996</v>
      </c>
      <c r="I72">
        <v>1.5</v>
      </c>
      <c r="J72" s="19">
        <v>4.5410000000000004</v>
      </c>
      <c r="K72" s="18">
        <f t="shared" si="6"/>
        <v>2000000</v>
      </c>
      <c r="L72" s="18" t="str">
        <f t="shared" si="7"/>
        <v>SELL</v>
      </c>
      <c r="M72" s="18" t="str">
        <f t="shared" si="8"/>
        <v>CALL</v>
      </c>
      <c r="N72" s="18" t="str">
        <f t="shared" si="9"/>
        <v>SELL - CALL</v>
      </c>
      <c r="O72" s="18">
        <f t="shared" si="10"/>
        <v>6.0410000000000004</v>
      </c>
      <c r="P72" s="6">
        <f t="shared" si="11"/>
        <v>0</v>
      </c>
    </row>
    <row r="73" spans="1:16" x14ac:dyDescent="0.25">
      <c r="A73" t="s">
        <v>329</v>
      </c>
      <c r="B73" t="s">
        <v>370</v>
      </c>
      <c r="C73" s="19" t="s">
        <v>27</v>
      </c>
      <c r="D73" t="s">
        <v>19</v>
      </c>
      <c r="E73" t="s">
        <v>20</v>
      </c>
      <c r="F73" s="24">
        <v>36831</v>
      </c>
      <c r="G73" s="25">
        <v>1000000</v>
      </c>
      <c r="H73" s="19">
        <v>5.0999999999999996</v>
      </c>
      <c r="I73">
        <v>1.5</v>
      </c>
      <c r="J73" s="19">
        <v>4.5410000000000004</v>
      </c>
      <c r="K73" s="18">
        <f t="shared" si="6"/>
        <v>1000000</v>
      </c>
      <c r="L73" s="18" t="str">
        <f t="shared" si="7"/>
        <v>BUY</v>
      </c>
      <c r="M73" s="18" t="str">
        <f t="shared" si="8"/>
        <v>CALL</v>
      </c>
      <c r="N73" s="18" t="str">
        <f t="shared" si="9"/>
        <v>BUY - CALL</v>
      </c>
      <c r="O73" s="18">
        <f t="shared" si="10"/>
        <v>6.0410000000000004</v>
      </c>
      <c r="P73" s="6">
        <f t="shared" si="11"/>
        <v>0</v>
      </c>
    </row>
    <row r="74" spans="1:16" x14ac:dyDescent="0.25">
      <c r="A74" t="s">
        <v>118</v>
      </c>
      <c r="B74" t="s">
        <v>371</v>
      </c>
      <c r="C74" s="19" t="s">
        <v>27</v>
      </c>
      <c r="D74" t="s">
        <v>19</v>
      </c>
      <c r="E74" t="s">
        <v>24</v>
      </c>
      <c r="F74" s="24">
        <v>36831</v>
      </c>
      <c r="G74" s="25">
        <v>900000</v>
      </c>
      <c r="H74" s="19">
        <v>5.0999999999999996</v>
      </c>
      <c r="I74">
        <v>0.75</v>
      </c>
      <c r="J74" s="19">
        <v>4.5410000000000004</v>
      </c>
      <c r="K74" s="18">
        <f t="shared" si="6"/>
        <v>900000</v>
      </c>
      <c r="L74" s="18" t="str">
        <f t="shared" si="7"/>
        <v>BUY</v>
      </c>
      <c r="M74" s="18" t="str">
        <f t="shared" si="8"/>
        <v>PUT</v>
      </c>
      <c r="N74" s="18" t="str">
        <f t="shared" si="9"/>
        <v>BUY - PUT</v>
      </c>
      <c r="O74" s="18">
        <f t="shared" si="10"/>
        <v>5.2910000000000004</v>
      </c>
      <c r="P74" s="6">
        <f t="shared" si="11"/>
        <v>171900.00000000064</v>
      </c>
    </row>
    <row r="75" spans="1:16" x14ac:dyDescent="0.25">
      <c r="A75" t="s">
        <v>173</v>
      </c>
      <c r="B75" t="s">
        <v>372</v>
      </c>
      <c r="C75" s="19" t="s">
        <v>27</v>
      </c>
      <c r="D75" t="s">
        <v>19</v>
      </c>
      <c r="E75" t="s">
        <v>20</v>
      </c>
      <c r="F75" s="24">
        <v>36831</v>
      </c>
      <c r="G75" s="25">
        <v>-300000</v>
      </c>
      <c r="H75" s="19">
        <v>5.0999999999999996</v>
      </c>
      <c r="I75">
        <v>1.75</v>
      </c>
      <c r="J75" s="19">
        <v>4.5410000000000004</v>
      </c>
      <c r="K75" s="18">
        <f t="shared" si="6"/>
        <v>300000</v>
      </c>
      <c r="L75" s="18" t="str">
        <f t="shared" si="7"/>
        <v>SELL</v>
      </c>
      <c r="M75" s="18" t="str">
        <f t="shared" si="8"/>
        <v>CALL</v>
      </c>
      <c r="N75" s="18" t="str">
        <f t="shared" si="9"/>
        <v>SELL - CALL</v>
      </c>
      <c r="O75" s="18">
        <f t="shared" si="10"/>
        <v>6.2910000000000004</v>
      </c>
      <c r="P75" s="6">
        <f t="shared" si="11"/>
        <v>0</v>
      </c>
    </row>
    <row r="76" spans="1:16" x14ac:dyDescent="0.25">
      <c r="A76" t="s">
        <v>173</v>
      </c>
      <c r="B76" t="s">
        <v>373</v>
      </c>
      <c r="C76" s="19" t="s">
        <v>27</v>
      </c>
      <c r="D76" t="s">
        <v>19</v>
      </c>
      <c r="E76" t="s">
        <v>20</v>
      </c>
      <c r="F76" s="24">
        <v>36831</v>
      </c>
      <c r="G76" s="25">
        <v>300000</v>
      </c>
      <c r="H76" s="19">
        <v>5.0999999999999996</v>
      </c>
      <c r="I76">
        <v>2.5</v>
      </c>
      <c r="J76" s="19">
        <v>4.5410000000000004</v>
      </c>
      <c r="K76" s="18">
        <f t="shared" si="6"/>
        <v>300000</v>
      </c>
      <c r="L76" s="18" t="str">
        <f t="shared" si="7"/>
        <v>BUY</v>
      </c>
      <c r="M76" s="18" t="str">
        <f t="shared" si="8"/>
        <v>CALL</v>
      </c>
      <c r="N76" s="18" t="str">
        <f t="shared" si="9"/>
        <v>BUY - CALL</v>
      </c>
      <c r="O76" s="18">
        <f t="shared" si="10"/>
        <v>7.0410000000000004</v>
      </c>
      <c r="P76" s="6">
        <f t="shared" si="11"/>
        <v>0</v>
      </c>
    </row>
    <row r="77" spans="1:16" x14ac:dyDescent="0.25">
      <c r="A77" t="s">
        <v>330</v>
      </c>
      <c r="B77" t="s">
        <v>374</v>
      </c>
      <c r="C77" s="19" t="s">
        <v>27</v>
      </c>
      <c r="D77" t="s">
        <v>19</v>
      </c>
      <c r="E77" t="s">
        <v>24</v>
      </c>
      <c r="F77" s="24">
        <v>36831</v>
      </c>
      <c r="G77" s="25">
        <v>500000</v>
      </c>
      <c r="H77" s="19">
        <v>5.0999999999999996</v>
      </c>
      <c r="I77">
        <v>0.4</v>
      </c>
      <c r="J77" s="19">
        <v>4.5410000000000004</v>
      </c>
      <c r="K77" s="18">
        <f t="shared" si="6"/>
        <v>500000</v>
      </c>
      <c r="L77" s="18" t="str">
        <f t="shared" si="7"/>
        <v>BUY</v>
      </c>
      <c r="M77" s="18" t="str">
        <f t="shared" si="8"/>
        <v>PUT</v>
      </c>
      <c r="N77" s="18" t="str">
        <f t="shared" si="9"/>
        <v>BUY - PUT</v>
      </c>
      <c r="O77" s="18">
        <f t="shared" si="10"/>
        <v>4.9410000000000007</v>
      </c>
      <c r="P77" s="6">
        <f t="shared" si="11"/>
        <v>0</v>
      </c>
    </row>
    <row r="78" spans="1:16" x14ac:dyDescent="0.25">
      <c r="A78" s="18" t="s">
        <v>172</v>
      </c>
      <c r="B78" t="s">
        <v>375</v>
      </c>
      <c r="C78" s="19" t="s">
        <v>27</v>
      </c>
      <c r="D78" t="s">
        <v>19</v>
      </c>
      <c r="E78" t="s">
        <v>24</v>
      </c>
      <c r="F78" s="24">
        <v>36831</v>
      </c>
      <c r="G78" s="25">
        <v>-500000</v>
      </c>
      <c r="H78" s="19">
        <v>5.0999999999999996</v>
      </c>
      <c r="I78">
        <v>0.4</v>
      </c>
      <c r="J78" s="19">
        <v>4.5410000000000004</v>
      </c>
      <c r="K78" s="18">
        <f t="shared" si="6"/>
        <v>500000</v>
      </c>
      <c r="L78" s="18" t="str">
        <f t="shared" si="7"/>
        <v>SELL</v>
      </c>
      <c r="M78" s="18" t="str">
        <f t="shared" si="8"/>
        <v>PUT</v>
      </c>
      <c r="N78" s="18" t="str">
        <f t="shared" si="9"/>
        <v>SELL - PUT</v>
      </c>
      <c r="O78" s="18">
        <f t="shared" si="10"/>
        <v>4.9410000000000007</v>
      </c>
      <c r="P78" s="6">
        <f t="shared" si="11"/>
        <v>0</v>
      </c>
    </row>
    <row r="79" spans="1:16" x14ac:dyDescent="0.25">
      <c r="A79" s="17" t="s">
        <v>330</v>
      </c>
      <c r="B79" t="s">
        <v>376</v>
      </c>
      <c r="C79" s="19" t="s">
        <v>27</v>
      </c>
      <c r="D79" t="s">
        <v>19</v>
      </c>
      <c r="E79" t="s">
        <v>24</v>
      </c>
      <c r="F79" s="24">
        <v>36831</v>
      </c>
      <c r="G79" s="25">
        <v>500000</v>
      </c>
      <c r="H79" s="19">
        <v>5.0999999999999996</v>
      </c>
      <c r="I79">
        <v>0.4</v>
      </c>
      <c r="J79" s="19">
        <v>4.5410000000000004</v>
      </c>
      <c r="K79" s="18">
        <f t="shared" si="6"/>
        <v>500000</v>
      </c>
      <c r="L79" s="18" t="str">
        <f t="shared" si="7"/>
        <v>BUY</v>
      </c>
      <c r="M79" s="18" t="str">
        <f t="shared" si="8"/>
        <v>PUT</v>
      </c>
      <c r="N79" s="18" t="str">
        <f t="shared" si="9"/>
        <v>BUY - PUT</v>
      </c>
      <c r="O79" s="18">
        <f t="shared" si="10"/>
        <v>4.9410000000000007</v>
      </c>
      <c r="P79" s="6">
        <f t="shared" si="11"/>
        <v>0</v>
      </c>
    </row>
    <row r="80" spans="1:16" x14ac:dyDescent="0.25">
      <c r="A80" s="17" t="s">
        <v>172</v>
      </c>
      <c r="B80" t="s">
        <v>377</v>
      </c>
      <c r="C80" s="19" t="s">
        <v>27</v>
      </c>
      <c r="D80" t="s">
        <v>19</v>
      </c>
      <c r="E80" t="s">
        <v>20</v>
      </c>
      <c r="F80" s="24">
        <v>36831</v>
      </c>
      <c r="G80" s="25">
        <v>-500000</v>
      </c>
      <c r="H80" s="19">
        <v>5.0999999999999996</v>
      </c>
      <c r="I80">
        <v>5</v>
      </c>
      <c r="J80" s="19">
        <v>4.5410000000000004</v>
      </c>
      <c r="K80" s="18">
        <f t="shared" si="6"/>
        <v>500000</v>
      </c>
      <c r="L80" s="18" t="str">
        <f t="shared" si="7"/>
        <v>SELL</v>
      </c>
      <c r="M80" s="18" t="str">
        <f t="shared" si="8"/>
        <v>CALL</v>
      </c>
      <c r="N80" s="18" t="str">
        <f t="shared" si="9"/>
        <v>SELL - CALL</v>
      </c>
      <c r="O80" s="18">
        <f t="shared" si="10"/>
        <v>9.5410000000000004</v>
      </c>
      <c r="P80" s="6">
        <f t="shared" si="11"/>
        <v>0</v>
      </c>
    </row>
    <row r="81" spans="1:16" x14ac:dyDescent="0.25">
      <c r="A81" s="17" t="s">
        <v>172</v>
      </c>
      <c r="B81" t="s">
        <v>378</v>
      </c>
      <c r="C81" s="19" t="s">
        <v>27</v>
      </c>
      <c r="D81" t="s">
        <v>19</v>
      </c>
      <c r="E81" t="s">
        <v>20</v>
      </c>
      <c r="F81" s="24">
        <v>36831</v>
      </c>
      <c r="G81" s="25">
        <v>-500000</v>
      </c>
      <c r="H81" s="19">
        <v>5.0999999999999996</v>
      </c>
      <c r="I81">
        <v>1.6</v>
      </c>
      <c r="J81" s="19">
        <v>4.5410000000000004</v>
      </c>
      <c r="K81" s="18">
        <f t="shared" si="6"/>
        <v>500000</v>
      </c>
      <c r="L81" s="18" t="str">
        <f t="shared" si="7"/>
        <v>SELL</v>
      </c>
      <c r="M81" s="18" t="str">
        <f t="shared" si="8"/>
        <v>CALL</v>
      </c>
      <c r="N81" s="18" t="str">
        <f t="shared" si="9"/>
        <v>SELL - CALL</v>
      </c>
      <c r="O81" s="18">
        <f t="shared" si="10"/>
        <v>6.141</v>
      </c>
      <c r="P81" s="6">
        <f t="shared" si="11"/>
        <v>0</v>
      </c>
    </row>
    <row r="82" spans="1:16" x14ac:dyDescent="0.25">
      <c r="A82" s="17" t="s">
        <v>172</v>
      </c>
      <c r="B82" t="s">
        <v>379</v>
      </c>
      <c r="C82" s="19" t="s">
        <v>27</v>
      </c>
      <c r="D82" t="s">
        <v>19</v>
      </c>
      <c r="E82" t="s">
        <v>24</v>
      </c>
      <c r="F82" s="24">
        <v>36831</v>
      </c>
      <c r="G82" s="25">
        <v>-500000</v>
      </c>
      <c r="H82" s="19">
        <v>5.0999999999999996</v>
      </c>
      <c r="I82">
        <v>1.6</v>
      </c>
      <c r="J82" s="19">
        <v>4.5410000000000004</v>
      </c>
      <c r="K82" s="18">
        <f t="shared" si="6"/>
        <v>500000</v>
      </c>
      <c r="L82" s="18" t="str">
        <f t="shared" si="7"/>
        <v>SELL</v>
      </c>
      <c r="M82" s="18" t="str">
        <f t="shared" si="8"/>
        <v>PUT</v>
      </c>
      <c r="N82" s="18" t="str">
        <f t="shared" si="9"/>
        <v>SELL - PUT</v>
      </c>
      <c r="O82" s="18">
        <f t="shared" si="10"/>
        <v>6.141</v>
      </c>
      <c r="P82" s="6">
        <f t="shared" si="11"/>
        <v>-520500.00000000017</v>
      </c>
    </row>
    <row r="83" spans="1:16" x14ac:dyDescent="0.25">
      <c r="A83" s="18" t="s">
        <v>172</v>
      </c>
      <c r="B83" t="s">
        <v>380</v>
      </c>
      <c r="C83" s="19" t="s">
        <v>27</v>
      </c>
      <c r="D83" t="s">
        <v>19</v>
      </c>
      <c r="E83" t="s">
        <v>24</v>
      </c>
      <c r="F83" s="24">
        <v>36831</v>
      </c>
      <c r="G83" s="25">
        <v>500000</v>
      </c>
      <c r="H83" s="19">
        <v>5.0999999999999996</v>
      </c>
      <c r="I83">
        <v>0.75</v>
      </c>
      <c r="J83" s="19">
        <v>4.5410000000000004</v>
      </c>
      <c r="K83" s="18">
        <f t="shared" si="6"/>
        <v>500000</v>
      </c>
      <c r="L83" s="18" t="str">
        <f t="shared" si="7"/>
        <v>BUY</v>
      </c>
      <c r="M83" s="18" t="str">
        <f t="shared" si="8"/>
        <v>PUT</v>
      </c>
      <c r="N83" s="18" t="str">
        <f t="shared" si="9"/>
        <v>BUY - PUT</v>
      </c>
      <c r="O83" s="18">
        <f t="shared" si="10"/>
        <v>5.2910000000000004</v>
      </c>
      <c r="P83" s="6">
        <f t="shared" si="11"/>
        <v>95500.000000000364</v>
      </c>
    </row>
    <row r="84" spans="1:16" x14ac:dyDescent="0.25">
      <c r="A84" s="17" t="s">
        <v>172</v>
      </c>
      <c r="B84" t="s">
        <v>381</v>
      </c>
      <c r="C84" s="19" t="s">
        <v>27</v>
      </c>
      <c r="D84" t="s">
        <v>19</v>
      </c>
      <c r="E84" t="s">
        <v>20</v>
      </c>
      <c r="F84" s="24">
        <v>36831</v>
      </c>
      <c r="G84" s="25">
        <v>-500000</v>
      </c>
      <c r="H84" s="19">
        <v>5.0999999999999996</v>
      </c>
      <c r="I84">
        <v>2.5</v>
      </c>
      <c r="J84" s="19">
        <v>4.5410000000000004</v>
      </c>
      <c r="K84" s="18">
        <f t="shared" si="6"/>
        <v>500000</v>
      </c>
      <c r="L84" s="18" t="str">
        <f t="shared" si="7"/>
        <v>SELL</v>
      </c>
      <c r="M84" s="18" t="str">
        <f t="shared" si="8"/>
        <v>CALL</v>
      </c>
      <c r="N84" s="18" t="str">
        <f t="shared" si="9"/>
        <v>SELL - CALL</v>
      </c>
      <c r="O84" s="18">
        <f t="shared" si="10"/>
        <v>7.0410000000000004</v>
      </c>
      <c r="P84" s="6">
        <f t="shared" si="11"/>
        <v>0</v>
      </c>
    </row>
    <row r="85" spans="1:16" x14ac:dyDescent="0.25">
      <c r="A85" s="18" t="s">
        <v>174</v>
      </c>
      <c r="B85" t="s">
        <v>382</v>
      </c>
      <c r="C85" s="19" t="s">
        <v>27</v>
      </c>
      <c r="D85" t="s">
        <v>19</v>
      </c>
      <c r="E85" t="s">
        <v>24</v>
      </c>
      <c r="F85" s="24">
        <v>36831</v>
      </c>
      <c r="G85" s="25">
        <v>500000</v>
      </c>
      <c r="H85" s="19">
        <v>5.0999999999999996</v>
      </c>
      <c r="I85">
        <v>0.7</v>
      </c>
      <c r="J85" s="19">
        <v>4.5410000000000004</v>
      </c>
      <c r="K85" s="18">
        <f t="shared" si="6"/>
        <v>500000</v>
      </c>
      <c r="L85" s="18" t="str">
        <f t="shared" si="7"/>
        <v>BUY</v>
      </c>
      <c r="M85" s="18" t="str">
        <f t="shared" si="8"/>
        <v>PUT</v>
      </c>
      <c r="N85" s="18" t="str">
        <f t="shared" si="9"/>
        <v>BUY - PUT</v>
      </c>
      <c r="O85" s="18">
        <f t="shared" si="10"/>
        <v>5.2410000000000005</v>
      </c>
      <c r="P85" s="6">
        <f t="shared" si="11"/>
        <v>70500.000000000451</v>
      </c>
    </row>
    <row r="86" spans="1:16" x14ac:dyDescent="0.25">
      <c r="A86" s="18" t="s">
        <v>118</v>
      </c>
      <c r="B86" t="s">
        <v>383</v>
      </c>
      <c r="C86" s="19" t="s">
        <v>27</v>
      </c>
      <c r="D86" t="s">
        <v>19</v>
      </c>
      <c r="E86" t="s">
        <v>24</v>
      </c>
      <c r="F86" s="24">
        <v>36831</v>
      </c>
      <c r="G86" s="25">
        <v>1500000</v>
      </c>
      <c r="H86" s="19">
        <v>5.0999999999999996</v>
      </c>
      <c r="I86">
        <v>0.75</v>
      </c>
      <c r="J86" s="19">
        <v>4.5410000000000004</v>
      </c>
      <c r="K86" s="18">
        <f t="shared" si="6"/>
        <v>1500000</v>
      </c>
      <c r="L86" s="18" t="str">
        <f t="shared" si="7"/>
        <v>BUY</v>
      </c>
      <c r="M86" s="18" t="str">
        <f t="shared" si="8"/>
        <v>PUT</v>
      </c>
      <c r="N86" s="18" t="str">
        <f t="shared" si="9"/>
        <v>BUY - PUT</v>
      </c>
      <c r="O86" s="18">
        <f t="shared" si="10"/>
        <v>5.2910000000000004</v>
      </c>
      <c r="P86" s="6">
        <f t="shared" si="11"/>
        <v>286500.00000000111</v>
      </c>
    </row>
    <row r="87" spans="1:16" x14ac:dyDescent="0.25">
      <c r="A87" s="18" t="s">
        <v>172</v>
      </c>
      <c r="B87" t="s">
        <v>384</v>
      </c>
      <c r="C87" s="19" t="s">
        <v>27</v>
      </c>
      <c r="D87" t="s">
        <v>19</v>
      </c>
      <c r="E87" t="s">
        <v>20</v>
      </c>
      <c r="F87" s="24">
        <v>36831</v>
      </c>
      <c r="G87" s="25">
        <v>-1000000</v>
      </c>
      <c r="H87" s="19">
        <v>5.0999999999999996</v>
      </c>
      <c r="I87">
        <v>1</v>
      </c>
      <c r="J87" s="19">
        <v>4.5410000000000004</v>
      </c>
      <c r="K87" s="18">
        <f t="shared" si="6"/>
        <v>1000000</v>
      </c>
      <c r="L87" s="18" t="str">
        <f t="shared" si="7"/>
        <v>SELL</v>
      </c>
      <c r="M87" s="18" t="str">
        <f t="shared" si="8"/>
        <v>CALL</v>
      </c>
      <c r="N87" s="18" t="str">
        <f t="shared" si="9"/>
        <v>SELL - CALL</v>
      </c>
      <c r="O87" s="18">
        <f t="shared" si="10"/>
        <v>5.5410000000000004</v>
      </c>
      <c r="P87" s="6">
        <f t="shared" si="11"/>
        <v>0</v>
      </c>
    </row>
    <row r="88" spans="1:16" x14ac:dyDescent="0.25">
      <c r="A88" s="17" t="s">
        <v>172</v>
      </c>
      <c r="B88" t="s">
        <v>386</v>
      </c>
      <c r="C88" s="19" t="s">
        <v>27</v>
      </c>
      <c r="D88" t="s">
        <v>19</v>
      </c>
      <c r="E88" t="s">
        <v>20</v>
      </c>
      <c r="F88" s="24">
        <v>36831</v>
      </c>
      <c r="G88" s="25">
        <v>-500000</v>
      </c>
      <c r="H88" s="19">
        <v>5.0999999999999996</v>
      </c>
      <c r="I88">
        <v>1</v>
      </c>
      <c r="J88" s="19">
        <v>4.5410000000000004</v>
      </c>
      <c r="K88" s="18">
        <f t="shared" si="6"/>
        <v>500000</v>
      </c>
      <c r="L88" s="18" t="str">
        <f t="shared" si="7"/>
        <v>SELL</v>
      </c>
      <c r="M88" s="18" t="str">
        <f t="shared" si="8"/>
        <v>CALL</v>
      </c>
      <c r="N88" s="18" t="str">
        <f t="shared" si="9"/>
        <v>SELL - CALL</v>
      </c>
      <c r="O88" s="18">
        <f t="shared" si="10"/>
        <v>5.5410000000000004</v>
      </c>
      <c r="P88" s="6">
        <f t="shared" si="11"/>
        <v>0</v>
      </c>
    </row>
    <row r="89" spans="1:16" x14ac:dyDescent="0.25">
      <c r="A89" s="17" t="s">
        <v>172</v>
      </c>
      <c r="B89" t="s">
        <v>387</v>
      </c>
      <c r="C89" s="19" t="s">
        <v>27</v>
      </c>
      <c r="D89" t="s">
        <v>19</v>
      </c>
      <c r="E89" t="s">
        <v>20</v>
      </c>
      <c r="F89" s="24">
        <v>36831</v>
      </c>
      <c r="G89" s="25">
        <v>-500000</v>
      </c>
      <c r="H89" s="19">
        <v>5.0999999999999996</v>
      </c>
      <c r="I89">
        <v>1.6</v>
      </c>
      <c r="J89" s="19">
        <v>4.5410000000000004</v>
      </c>
      <c r="K89" s="18">
        <f t="shared" si="6"/>
        <v>500000</v>
      </c>
      <c r="L89" s="18" t="str">
        <f t="shared" si="7"/>
        <v>SELL</v>
      </c>
      <c r="M89" s="18" t="str">
        <f t="shared" si="8"/>
        <v>CALL</v>
      </c>
      <c r="N89" s="18" t="str">
        <f t="shared" si="9"/>
        <v>SELL - CALL</v>
      </c>
      <c r="O89" s="18">
        <f t="shared" si="10"/>
        <v>6.141</v>
      </c>
      <c r="P89" s="6">
        <f t="shared" si="11"/>
        <v>0</v>
      </c>
    </row>
    <row r="90" spans="1:16" x14ac:dyDescent="0.25">
      <c r="A90" s="17" t="s">
        <v>172</v>
      </c>
      <c r="B90" t="s">
        <v>388</v>
      </c>
      <c r="C90" s="19" t="s">
        <v>27</v>
      </c>
      <c r="D90" t="s">
        <v>19</v>
      </c>
      <c r="E90" t="s">
        <v>24</v>
      </c>
      <c r="F90" s="24">
        <v>36831</v>
      </c>
      <c r="G90" s="25">
        <v>-500000</v>
      </c>
      <c r="H90" s="19">
        <v>5.0999999999999996</v>
      </c>
      <c r="I90">
        <v>1.6</v>
      </c>
      <c r="J90" s="19">
        <v>4.5410000000000004</v>
      </c>
      <c r="K90" s="18">
        <f t="shared" si="6"/>
        <v>500000</v>
      </c>
      <c r="L90" s="18" t="str">
        <f t="shared" si="7"/>
        <v>SELL</v>
      </c>
      <c r="M90" s="18" t="str">
        <f t="shared" si="8"/>
        <v>PUT</v>
      </c>
      <c r="N90" s="18" t="str">
        <f t="shared" si="9"/>
        <v>SELL - PUT</v>
      </c>
      <c r="O90" s="18">
        <f t="shared" si="10"/>
        <v>6.141</v>
      </c>
      <c r="P90" s="6">
        <f t="shared" si="11"/>
        <v>-520500.00000000017</v>
      </c>
    </row>
    <row r="91" spans="1:16" x14ac:dyDescent="0.25">
      <c r="A91" s="42" t="s">
        <v>172</v>
      </c>
      <c r="B91" t="s">
        <v>391</v>
      </c>
      <c r="C91" t="s">
        <v>27</v>
      </c>
      <c r="D91" t="s">
        <v>19</v>
      </c>
      <c r="E91" t="s">
        <v>20</v>
      </c>
      <c r="F91" s="24">
        <v>36831</v>
      </c>
      <c r="G91" s="25">
        <v>500000</v>
      </c>
      <c r="H91" s="19">
        <v>5.0999999999999996</v>
      </c>
      <c r="I91">
        <v>2.2999999999999998</v>
      </c>
      <c r="J91" s="19">
        <v>4.5410000000000004</v>
      </c>
      <c r="K91" s="18">
        <f t="shared" si="6"/>
        <v>500000</v>
      </c>
      <c r="L91" s="18" t="str">
        <f t="shared" si="7"/>
        <v>BUY</v>
      </c>
      <c r="M91" s="18" t="str">
        <f t="shared" si="8"/>
        <v>CALL</v>
      </c>
      <c r="N91" s="18" t="str">
        <f t="shared" si="9"/>
        <v>BUY - CALL</v>
      </c>
      <c r="O91" s="18">
        <f t="shared" si="10"/>
        <v>6.8410000000000002</v>
      </c>
      <c r="P91" s="6">
        <f t="shared" si="11"/>
        <v>0</v>
      </c>
    </row>
    <row r="92" spans="1:16" x14ac:dyDescent="0.25">
      <c r="A92" s="18" t="s">
        <v>218</v>
      </c>
      <c r="B92" t="s">
        <v>392</v>
      </c>
      <c r="C92" t="s">
        <v>27</v>
      </c>
      <c r="D92" t="s">
        <v>19</v>
      </c>
      <c r="E92" t="s">
        <v>24</v>
      </c>
      <c r="F92" s="24">
        <v>36831</v>
      </c>
      <c r="G92" s="25">
        <v>1000000</v>
      </c>
      <c r="H92" s="19">
        <v>5.0999999999999996</v>
      </c>
      <c r="I92">
        <v>0.95</v>
      </c>
      <c r="J92" s="19">
        <v>4.5410000000000004</v>
      </c>
      <c r="K92" s="18">
        <f t="shared" si="6"/>
        <v>1000000</v>
      </c>
      <c r="L92" s="18" t="str">
        <f t="shared" si="7"/>
        <v>BUY</v>
      </c>
      <c r="M92" s="18" t="str">
        <f t="shared" si="8"/>
        <v>PUT</v>
      </c>
      <c r="N92" s="18" t="str">
        <f t="shared" si="9"/>
        <v>BUY - PUT</v>
      </c>
      <c r="O92" s="18">
        <f t="shared" si="10"/>
        <v>5.4910000000000005</v>
      </c>
      <c r="P92" s="6">
        <f t="shared" si="11"/>
        <v>391000.00000000093</v>
      </c>
    </row>
    <row r="93" spans="1:16" x14ac:dyDescent="0.25">
      <c r="A93" s="18" t="s">
        <v>218</v>
      </c>
      <c r="B93" t="s">
        <v>397</v>
      </c>
      <c r="C93" s="19" t="s">
        <v>27</v>
      </c>
      <c r="D93" t="s">
        <v>19</v>
      </c>
      <c r="E93" t="s">
        <v>24</v>
      </c>
      <c r="F93" s="24">
        <v>36831</v>
      </c>
      <c r="G93" s="25">
        <v>500000</v>
      </c>
      <c r="H93" s="19">
        <v>5.0999999999999996</v>
      </c>
      <c r="I93">
        <v>0.95</v>
      </c>
      <c r="J93" s="19">
        <v>4.5410000000000004</v>
      </c>
      <c r="K93" s="18">
        <f t="shared" si="6"/>
        <v>500000</v>
      </c>
      <c r="L93" s="18" t="str">
        <f t="shared" si="7"/>
        <v>BUY</v>
      </c>
      <c r="M93" s="18" t="str">
        <f t="shared" si="8"/>
        <v>PUT</v>
      </c>
      <c r="N93" s="18" t="str">
        <f t="shared" si="9"/>
        <v>BUY - PUT</v>
      </c>
      <c r="O93" s="18">
        <f t="shared" si="10"/>
        <v>5.4910000000000005</v>
      </c>
      <c r="P93" s="6">
        <f t="shared" si="11"/>
        <v>195500.00000000047</v>
      </c>
    </row>
    <row r="94" spans="1:16" x14ac:dyDescent="0.25">
      <c r="A94" s="18" t="s">
        <v>172</v>
      </c>
      <c r="B94" t="s">
        <v>398</v>
      </c>
      <c r="C94" s="19" t="s">
        <v>27</v>
      </c>
      <c r="D94" t="s">
        <v>19</v>
      </c>
      <c r="E94" t="s">
        <v>20</v>
      </c>
      <c r="F94" s="24">
        <v>36831</v>
      </c>
      <c r="G94" s="25">
        <v>-1000000</v>
      </c>
      <c r="H94" s="19">
        <v>5.0999999999999996</v>
      </c>
      <c r="I94">
        <v>1.7</v>
      </c>
      <c r="J94" s="19">
        <v>4.5410000000000004</v>
      </c>
      <c r="K94" s="18">
        <f t="shared" si="6"/>
        <v>1000000</v>
      </c>
      <c r="L94" s="18" t="str">
        <f t="shared" si="7"/>
        <v>SELL</v>
      </c>
      <c r="M94" s="18" t="str">
        <f t="shared" si="8"/>
        <v>CALL</v>
      </c>
      <c r="N94" s="18" t="str">
        <f t="shared" si="9"/>
        <v>SELL - CALL</v>
      </c>
      <c r="O94" s="18">
        <f t="shared" si="10"/>
        <v>6.2410000000000005</v>
      </c>
      <c r="P94" s="6">
        <f t="shared" si="11"/>
        <v>0</v>
      </c>
    </row>
    <row r="95" spans="1:16" x14ac:dyDescent="0.25">
      <c r="A95" s="18" t="s">
        <v>172</v>
      </c>
      <c r="B95" t="s">
        <v>399</v>
      </c>
      <c r="C95" s="19" t="s">
        <v>27</v>
      </c>
      <c r="D95" t="s">
        <v>19</v>
      </c>
      <c r="E95" t="s">
        <v>24</v>
      </c>
      <c r="F95" s="24">
        <v>36831</v>
      </c>
      <c r="G95" s="25">
        <v>-1000000</v>
      </c>
      <c r="H95" s="19">
        <v>5.0999999999999996</v>
      </c>
      <c r="I95">
        <v>1.7</v>
      </c>
      <c r="J95" s="19">
        <v>4.5410000000000004</v>
      </c>
      <c r="K95" s="18">
        <f t="shared" si="6"/>
        <v>1000000</v>
      </c>
      <c r="L95" s="18" t="str">
        <f t="shared" si="7"/>
        <v>SELL</v>
      </c>
      <c r="M95" s="18" t="str">
        <f t="shared" si="8"/>
        <v>PUT</v>
      </c>
      <c r="N95" s="18" t="str">
        <f t="shared" si="9"/>
        <v>SELL - PUT</v>
      </c>
      <c r="O95" s="18">
        <f t="shared" si="10"/>
        <v>6.2410000000000005</v>
      </c>
      <c r="P95" s="6">
        <f t="shared" si="11"/>
        <v>-1141000.0000000009</v>
      </c>
    </row>
    <row r="96" spans="1:16" x14ac:dyDescent="0.25">
      <c r="A96" t="s">
        <v>277</v>
      </c>
      <c r="B96" t="s">
        <v>404</v>
      </c>
      <c r="C96" s="19" t="s">
        <v>27</v>
      </c>
      <c r="D96" t="s">
        <v>19</v>
      </c>
      <c r="E96" t="s">
        <v>20</v>
      </c>
      <c r="F96" s="24">
        <v>36831</v>
      </c>
      <c r="G96" s="25">
        <v>1000000</v>
      </c>
      <c r="H96" s="19">
        <v>5.0999999999999996</v>
      </c>
      <c r="I96">
        <v>0.8</v>
      </c>
      <c r="J96" s="19">
        <v>4.5410000000000004</v>
      </c>
      <c r="K96" s="18">
        <f t="shared" si="6"/>
        <v>1000000</v>
      </c>
      <c r="L96" s="18" t="str">
        <f t="shared" si="7"/>
        <v>BUY</v>
      </c>
      <c r="M96" s="18" t="str">
        <f t="shared" si="8"/>
        <v>CALL</v>
      </c>
      <c r="N96" s="18" t="str">
        <f t="shared" si="9"/>
        <v>BUY - CALL</v>
      </c>
      <c r="O96" s="18">
        <f t="shared" si="10"/>
        <v>5.3410000000000002</v>
      </c>
      <c r="P96" s="6">
        <f t="shared" si="11"/>
        <v>0</v>
      </c>
    </row>
    <row r="97" spans="1:16" x14ac:dyDescent="0.25">
      <c r="A97" s="17" t="s">
        <v>121</v>
      </c>
      <c r="B97" t="s">
        <v>405</v>
      </c>
      <c r="C97" s="19" t="s">
        <v>27</v>
      </c>
      <c r="D97" t="s">
        <v>19</v>
      </c>
      <c r="E97" t="s">
        <v>20</v>
      </c>
      <c r="F97" s="24">
        <v>36831</v>
      </c>
      <c r="G97" s="25">
        <v>300000</v>
      </c>
      <c r="H97" s="19">
        <v>5.0999999999999996</v>
      </c>
      <c r="I97">
        <v>2.5</v>
      </c>
      <c r="J97" s="19">
        <v>4.5410000000000004</v>
      </c>
      <c r="K97" s="18">
        <f t="shared" si="6"/>
        <v>300000</v>
      </c>
      <c r="L97" s="18" t="str">
        <f t="shared" si="7"/>
        <v>BUY</v>
      </c>
      <c r="M97" s="18" t="str">
        <f t="shared" si="8"/>
        <v>CALL</v>
      </c>
      <c r="N97" s="18" t="str">
        <f t="shared" si="9"/>
        <v>BUY - CALL</v>
      </c>
      <c r="O97" s="18">
        <f t="shared" si="10"/>
        <v>7.0410000000000004</v>
      </c>
      <c r="P97" s="6">
        <f t="shared" si="11"/>
        <v>0</v>
      </c>
    </row>
    <row r="98" spans="1:16" x14ac:dyDescent="0.25">
      <c r="A98" s="17" t="s">
        <v>172</v>
      </c>
      <c r="B98" t="s">
        <v>408</v>
      </c>
      <c r="C98" s="19" t="s">
        <v>27</v>
      </c>
      <c r="D98" t="s">
        <v>19</v>
      </c>
      <c r="E98" t="s">
        <v>24</v>
      </c>
      <c r="F98" s="24">
        <v>36831</v>
      </c>
      <c r="G98" s="25">
        <v>-1000000</v>
      </c>
      <c r="H98" s="19">
        <v>5.0999999999999996</v>
      </c>
      <c r="I98">
        <v>1.3</v>
      </c>
      <c r="J98" s="19">
        <v>4.5410000000000004</v>
      </c>
      <c r="K98" s="18">
        <f t="shared" si="6"/>
        <v>1000000</v>
      </c>
      <c r="L98" s="18" t="str">
        <f t="shared" si="7"/>
        <v>SELL</v>
      </c>
      <c r="M98" s="18" t="str">
        <f t="shared" si="8"/>
        <v>PUT</v>
      </c>
      <c r="N98" s="18" t="str">
        <f t="shared" si="9"/>
        <v>SELL - PUT</v>
      </c>
      <c r="O98" s="18">
        <f t="shared" si="10"/>
        <v>5.8410000000000002</v>
      </c>
      <c r="P98" s="6">
        <f t="shared" si="11"/>
        <v>-741000.00000000058</v>
      </c>
    </row>
    <row r="99" spans="1:16" x14ac:dyDescent="0.25">
      <c r="A99" s="17" t="s">
        <v>218</v>
      </c>
      <c r="B99" t="s">
        <v>409</v>
      </c>
      <c r="C99" s="19" t="s">
        <v>27</v>
      </c>
      <c r="D99" t="s">
        <v>19</v>
      </c>
      <c r="E99" t="s">
        <v>20</v>
      </c>
      <c r="F99" s="24">
        <v>36831</v>
      </c>
      <c r="G99" s="25">
        <v>500000</v>
      </c>
      <c r="H99" s="19">
        <v>5.0999999999999996</v>
      </c>
      <c r="I99">
        <v>0.8</v>
      </c>
      <c r="J99" s="19">
        <v>4.5410000000000004</v>
      </c>
      <c r="K99" s="18">
        <f t="shared" si="6"/>
        <v>500000</v>
      </c>
      <c r="L99" s="18" t="str">
        <f t="shared" si="7"/>
        <v>BUY</v>
      </c>
      <c r="M99" s="18" t="str">
        <f t="shared" si="8"/>
        <v>CALL</v>
      </c>
      <c r="N99" s="18" t="str">
        <f t="shared" si="9"/>
        <v>BUY - CALL</v>
      </c>
      <c r="O99" s="18">
        <f t="shared" si="10"/>
        <v>5.3410000000000002</v>
      </c>
      <c r="P99" s="6">
        <f t="shared" si="11"/>
        <v>0</v>
      </c>
    </row>
    <row r="100" spans="1:16" x14ac:dyDescent="0.25">
      <c r="A100" t="s">
        <v>120</v>
      </c>
      <c r="B100" t="s">
        <v>410</v>
      </c>
      <c r="C100" s="19" t="s">
        <v>27</v>
      </c>
      <c r="D100" t="s">
        <v>19</v>
      </c>
      <c r="E100" t="s">
        <v>20</v>
      </c>
      <c r="F100" s="24">
        <v>36831</v>
      </c>
      <c r="G100" s="25">
        <v>150000</v>
      </c>
      <c r="H100" s="19">
        <v>5.0999999999999996</v>
      </c>
      <c r="I100">
        <v>1.3</v>
      </c>
      <c r="J100" s="19">
        <v>4.5410000000000004</v>
      </c>
      <c r="K100" s="18">
        <f t="shared" si="6"/>
        <v>150000</v>
      </c>
      <c r="L100" s="18" t="str">
        <f t="shared" si="7"/>
        <v>BUY</v>
      </c>
      <c r="M100" s="18" t="str">
        <f t="shared" si="8"/>
        <v>CALL</v>
      </c>
      <c r="N100" s="18" t="str">
        <f t="shared" si="9"/>
        <v>BUY - CALL</v>
      </c>
      <c r="O100" s="18">
        <f t="shared" si="10"/>
        <v>5.8410000000000002</v>
      </c>
      <c r="P100" s="6">
        <f t="shared" si="11"/>
        <v>0</v>
      </c>
    </row>
    <row r="101" spans="1:16" x14ac:dyDescent="0.25">
      <c r="A101" t="s">
        <v>120</v>
      </c>
      <c r="B101" t="s">
        <v>411</v>
      </c>
      <c r="C101" s="19" t="s">
        <v>27</v>
      </c>
      <c r="D101" t="s">
        <v>19</v>
      </c>
      <c r="E101" t="s">
        <v>24</v>
      </c>
      <c r="F101" s="24">
        <v>36831</v>
      </c>
      <c r="G101" s="25">
        <v>150000</v>
      </c>
      <c r="H101" s="19">
        <v>5.0999999999999996</v>
      </c>
      <c r="I101">
        <v>1.3</v>
      </c>
      <c r="J101" s="19">
        <v>4.5410000000000004</v>
      </c>
      <c r="K101" s="18">
        <f t="shared" si="6"/>
        <v>150000</v>
      </c>
      <c r="L101" s="18" t="str">
        <f t="shared" si="7"/>
        <v>BUY</v>
      </c>
      <c r="M101" s="18" t="str">
        <f t="shared" si="8"/>
        <v>PUT</v>
      </c>
      <c r="N101" s="18" t="str">
        <f t="shared" si="9"/>
        <v>BUY - PUT</v>
      </c>
      <c r="O101" s="18">
        <f t="shared" si="10"/>
        <v>5.8410000000000002</v>
      </c>
      <c r="P101" s="6">
        <f t="shared" si="11"/>
        <v>111150.00000000009</v>
      </c>
    </row>
    <row r="102" spans="1:16" x14ac:dyDescent="0.25">
      <c r="A102" t="s">
        <v>172</v>
      </c>
      <c r="B102" t="s">
        <v>419</v>
      </c>
      <c r="C102" s="19" t="s">
        <v>27</v>
      </c>
      <c r="D102" t="s">
        <v>19</v>
      </c>
      <c r="E102" t="s">
        <v>24</v>
      </c>
      <c r="F102" s="24">
        <v>36831</v>
      </c>
      <c r="G102" s="25">
        <v>500000</v>
      </c>
      <c r="H102" s="19">
        <v>5.0999999999999996</v>
      </c>
      <c r="I102" s="86">
        <v>1</v>
      </c>
      <c r="J102" s="19">
        <v>4.5410000000000004</v>
      </c>
      <c r="K102" s="18">
        <f t="shared" si="6"/>
        <v>500000</v>
      </c>
      <c r="L102" s="18" t="str">
        <f t="shared" si="7"/>
        <v>BUY</v>
      </c>
      <c r="M102" s="18" t="str">
        <f t="shared" si="8"/>
        <v>PUT</v>
      </c>
      <c r="N102" s="18" t="str">
        <f t="shared" si="9"/>
        <v>BUY - PUT</v>
      </c>
      <c r="O102" s="18">
        <f t="shared" si="10"/>
        <v>5.5410000000000004</v>
      </c>
      <c r="P102" s="6">
        <f t="shared" si="11"/>
        <v>220500.00000000035</v>
      </c>
    </row>
    <row r="103" spans="1:16" x14ac:dyDescent="0.25">
      <c r="A103" t="s">
        <v>172</v>
      </c>
      <c r="B103" t="s">
        <v>420</v>
      </c>
      <c r="C103" s="19" t="s">
        <v>27</v>
      </c>
      <c r="D103" t="s">
        <v>19</v>
      </c>
      <c r="E103" t="s">
        <v>20</v>
      </c>
      <c r="F103" s="24">
        <v>36831</v>
      </c>
      <c r="G103" s="25">
        <v>-300000</v>
      </c>
      <c r="H103" s="19">
        <v>5.0999999999999996</v>
      </c>
      <c r="I103" s="86">
        <v>2.5</v>
      </c>
      <c r="J103" s="19">
        <v>4.5410000000000004</v>
      </c>
      <c r="K103" s="18">
        <f t="shared" si="6"/>
        <v>300000</v>
      </c>
      <c r="L103" s="18" t="str">
        <f t="shared" si="7"/>
        <v>SELL</v>
      </c>
      <c r="M103" s="18" t="str">
        <f t="shared" si="8"/>
        <v>CALL</v>
      </c>
      <c r="N103" s="18" t="str">
        <f t="shared" si="9"/>
        <v>SELL - CALL</v>
      </c>
      <c r="O103" s="18">
        <f t="shared" si="10"/>
        <v>7.0410000000000004</v>
      </c>
      <c r="P103" s="6">
        <f t="shared" si="11"/>
        <v>0</v>
      </c>
    </row>
    <row r="104" spans="1:16" x14ac:dyDescent="0.25">
      <c r="A104" t="s">
        <v>172</v>
      </c>
      <c r="B104" t="s">
        <v>421</v>
      </c>
      <c r="C104" s="19" t="s">
        <v>27</v>
      </c>
      <c r="D104" t="s">
        <v>19</v>
      </c>
      <c r="E104" t="s">
        <v>20</v>
      </c>
      <c r="F104" s="24">
        <v>36831</v>
      </c>
      <c r="G104" s="25">
        <v>-500000</v>
      </c>
      <c r="H104" s="19">
        <v>5.0999999999999996</v>
      </c>
      <c r="I104" s="86">
        <v>1.52</v>
      </c>
      <c r="J104" s="19">
        <v>4.5410000000000004</v>
      </c>
      <c r="K104" s="18">
        <f t="shared" si="6"/>
        <v>500000</v>
      </c>
      <c r="L104" s="18" t="str">
        <f t="shared" si="7"/>
        <v>SELL</v>
      </c>
      <c r="M104" s="18" t="str">
        <f t="shared" si="8"/>
        <v>CALL</v>
      </c>
      <c r="N104" s="18" t="str">
        <f t="shared" si="9"/>
        <v>SELL - CALL</v>
      </c>
      <c r="O104" s="18">
        <f t="shared" si="10"/>
        <v>6.0609999999999999</v>
      </c>
      <c r="P104" s="6">
        <f t="shared" si="11"/>
        <v>0</v>
      </c>
    </row>
    <row r="105" spans="1:16" x14ac:dyDescent="0.25">
      <c r="A105" t="s">
        <v>172</v>
      </c>
      <c r="B105" t="s">
        <v>422</v>
      </c>
      <c r="C105" s="19" t="s">
        <v>27</v>
      </c>
      <c r="D105" t="s">
        <v>19</v>
      </c>
      <c r="E105" t="s">
        <v>24</v>
      </c>
      <c r="F105" s="24">
        <v>36831</v>
      </c>
      <c r="G105" s="25">
        <v>-500000</v>
      </c>
      <c r="H105" s="19">
        <v>5.0999999999999996</v>
      </c>
      <c r="I105" s="86">
        <v>1.52</v>
      </c>
      <c r="J105" s="19">
        <v>4.5410000000000004</v>
      </c>
      <c r="K105" s="18">
        <f t="shared" si="6"/>
        <v>500000</v>
      </c>
      <c r="L105" s="18" t="str">
        <f t="shared" si="7"/>
        <v>SELL</v>
      </c>
      <c r="M105" s="18" t="str">
        <f t="shared" si="8"/>
        <v>PUT</v>
      </c>
      <c r="N105" s="18" t="str">
        <f t="shared" si="9"/>
        <v>SELL - PUT</v>
      </c>
      <c r="O105" s="18">
        <f t="shared" si="10"/>
        <v>6.0609999999999999</v>
      </c>
      <c r="P105" s="82">
        <f t="shared" si="11"/>
        <v>-480500.00000000017</v>
      </c>
    </row>
    <row r="106" spans="1:16" x14ac:dyDescent="0.25">
      <c r="A106" t="s">
        <v>218</v>
      </c>
      <c r="B106" t="s">
        <v>423</v>
      </c>
      <c r="C106" s="19" t="s">
        <v>27</v>
      </c>
      <c r="D106" t="s">
        <v>19</v>
      </c>
      <c r="E106" t="s">
        <v>20</v>
      </c>
      <c r="F106" s="24">
        <v>36831</v>
      </c>
      <c r="G106" s="25">
        <v>500000</v>
      </c>
      <c r="H106" s="19">
        <v>5.0999999999999996</v>
      </c>
      <c r="I106" s="86">
        <v>1</v>
      </c>
      <c r="J106" s="19">
        <v>4.5410000000000004</v>
      </c>
      <c r="K106" s="18">
        <f t="shared" ref="K106:K169" si="12">ABS(G106)</f>
        <v>500000</v>
      </c>
      <c r="L106" s="18" t="str">
        <f t="shared" ref="L106:L169" si="13">IF(G106&gt;0,"BUY","SELL")</f>
        <v>BUY</v>
      </c>
      <c r="M106" s="18" t="str">
        <f t="shared" ref="M106:M169" si="14">IF(E106="C","CALL","PUT")</f>
        <v>CALL</v>
      </c>
      <c r="N106" s="18" t="str">
        <f t="shared" ref="N106:N169" si="15">CONCATENATE(L106," - ",M106)</f>
        <v>BUY - CALL</v>
      </c>
      <c r="O106" s="18">
        <f t="shared" ref="O106:O169" si="16">I106+J106</f>
        <v>5.5410000000000004</v>
      </c>
      <c r="P106" s="82">
        <f t="shared" ref="P106:P169" si="17">IF(N106="SELL - PUT",IF(H106-O106&gt;0,0,(H106-O106)*K106),IF(N106="BUY - CALL",IF(O106-H106&gt;0,0,(H106-O106)*K106),IF(N106="SELL - CALL",IF(O106-H106&gt;0,0,(O106-H106)*K106),IF(N106="BUY - PUT",IF(H106-O106&gt;0,0,(O106-H106)*K106)))))</f>
        <v>0</v>
      </c>
    </row>
    <row r="107" spans="1:16" x14ac:dyDescent="0.25">
      <c r="A107" t="s">
        <v>218</v>
      </c>
      <c r="B107" t="s">
        <v>424</v>
      </c>
      <c r="C107" s="19" t="s">
        <v>27</v>
      </c>
      <c r="D107" t="s">
        <v>19</v>
      </c>
      <c r="E107" t="s">
        <v>20</v>
      </c>
      <c r="F107" s="24">
        <v>36831</v>
      </c>
      <c r="G107" s="25">
        <v>-500000</v>
      </c>
      <c r="H107" s="19">
        <v>5.0999999999999996</v>
      </c>
      <c r="I107" s="86">
        <v>1.5</v>
      </c>
      <c r="J107" s="19">
        <v>4.5410000000000004</v>
      </c>
      <c r="K107" s="18">
        <f t="shared" si="12"/>
        <v>500000</v>
      </c>
      <c r="L107" s="18" t="str">
        <f t="shared" si="13"/>
        <v>SELL</v>
      </c>
      <c r="M107" s="18" t="str">
        <f t="shared" si="14"/>
        <v>CALL</v>
      </c>
      <c r="N107" s="18" t="str">
        <f t="shared" si="15"/>
        <v>SELL - CALL</v>
      </c>
      <c r="O107" s="18">
        <f t="shared" si="16"/>
        <v>6.0410000000000004</v>
      </c>
      <c r="P107" s="82">
        <f t="shared" si="17"/>
        <v>0</v>
      </c>
    </row>
    <row r="108" spans="1:16" x14ac:dyDescent="0.25">
      <c r="A108" t="s">
        <v>277</v>
      </c>
      <c r="B108" t="s">
        <v>425</v>
      </c>
      <c r="C108" s="19" t="s">
        <v>27</v>
      </c>
      <c r="D108" t="s">
        <v>19</v>
      </c>
      <c r="E108" t="s">
        <v>20</v>
      </c>
      <c r="F108" s="24">
        <v>36831</v>
      </c>
      <c r="G108" s="25">
        <v>1000000</v>
      </c>
      <c r="H108" s="19">
        <v>5.0999999999999996</v>
      </c>
      <c r="I108" s="86">
        <v>1</v>
      </c>
      <c r="J108" s="19">
        <v>4.5410000000000004</v>
      </c>
      <c r="K108" s="18">
        <f t="shared" si="12"/>
        <v>1000000</v>
      </c>
      <c r="L108" s="18" t="str">
        <f t="shared" si="13"/>
        <v>BUY</v>
      </c>
      <c r="M108" s="18" t="str">
        <f t="shared" si="14"/>
        <v>CALL</v>
      </c>
      <c r="N108" s="18" t="str">
        <f t="shared" si="15"/>
        <v>BUY - CALL</v>
      </c>
      <c r="O108" s="18">
        <f t="shared" si="16"/>
        <v>5.5410000000000004</v>
      </c>
      <c r="P108" s="82">
        <f t="shared" si="17"/>
        <v>0</v>
      </c>
    </row>
    <row r="109" spans="1:16" x14ac:dyDescent="0.25">
      <c r="A109" t="s">
        <v>253</v>
      </c>
      <c r="B109" t="s">
        <v>426</v>
      </c>
      <c r="C109" s="19" t="s">
        <v>27</v>
      </c>
      <c r="D109" t="s">
        <v>19</v>
      </c>
      <c r="E109" t="s">
        <v>20</v>
      </c>
      <c r="F109" s="24">
        <v>36831</v>
      </c>
      <c r="G109" s="25">
        <v>600000</v>
      </c>
      <c r="H109" s="19">
        <v>5.0999999999999996</v>
      </c>
      <c r="I109" s="86">
        <v>3</v>
      </c>
      <c r="J109" s="19">
        <v>4.5410000000000004</v>
      </c>
      <c r="K109" s="18">
        <f t="shared" si="12"/>
        <v>600000</v>
      </c>
      <c r="L109" s="18" t="str">
        <f t="shared" si="13"/>
        <v>BUY</v>
      </c>
      <c r="M109" s="18" t="str">
        <f t="shared" si="14"/>
        <v>CALL</v>
      </c>
      <c r="N109" s="18" t="str">
        <f t="shared" si="15"/>
        <v>BUY - CALL</v>
      </c>
      <c r="O109" s="18">
        <f t="shared" si="16"/>
        <v>7.5410000000000004</v>
      </c>
      <c r="P109" s="82">
        <f t="shared" si="17"/>
        <v>0</v>
      </c>
    </row>
    <row r="110" spans="1:16" x14ac:dyDescent="0.25">
      <c r="A110" t="s">
        <v>253</v>
      </c>
      <c r="B110" t="s">
        <v>427</v>
      </c>
      <c r="C110" s="19" t="s">
        <v>27</v>
      </c>
      <c r="D110" t="s">
        <v>19</v>
      </c>
      <c r="E110" t="s">
        <v>20</v>
      </c>
      <c r="F110" s="24">
        <v>36831</v>
      </c>
      <c r="G110" s="25">
        <v>-600000</v>
      </c>
      <c r="H110" s="19">
        <v>5.0999999999999996</v>
      </c>
      <c r="I110" s="86">
        <v>3.5</v>
      </c>
      <c r="J110" s="19">
        <v>4.5410000000000004</v>
      </c>
      <c r="K110" s="18">
        <f t="shared" si="12"/>
        <v>600000</v>
      </c>
      <c r="L110" s="18" t="str">
        <f t="shared" si="13"/>
        <v>SELL</v>
      </c>
      <c r="M110" s="18" t="str">
        <f t="shared" si="14"/>
        <v>CALL</v>
      </c>
      <c r="N110" s="18" t="str">
        <f t="shared" si="15"/>
        <v>SELL - CALL</v>
      </c>
      <c r="O110" s="18">
        <f t="shared" si="16"/>
        <v>8.0410000000000004</v>
      </c>
      <c r="P110" s="82">
        <f t="shared" si="17"/>
        <v>0</v>
      </c>
    </row>
    <row r="111" spans="1:16" x14ac:dyDescent="0.25">
      <c r="A111" t="s">
        <v>199</v>
      </c>
      <c r="B111" t="s">
        <v>428</v>
      </c>
      <c r="C111" s="19" t="s">
        <v>27</v>
      </c>
      <c r="D111" t="s">
        <v>19</v>
      </c>
      <c r="E111" t="s">
        <v>24</v>
      </c>
      <c r="F111" s="24">
        <v>36831</v>
      </c>
      <c r="G111" s="25">
        <v>1000000</v>
      </c>
      <c r="H111" s="19">
        <v>5.0999999999999996</v>
      </c>
      <c r="I111" s="86">
        <v>0.95</v>
      </c>
      <c r="J111" s="19">
        <v>4.5410000000000004</v>
      </c>
      <c r="K111" s="18">
        <f t="shared" si="12"/>
        <v>1000000</v>
      </c>
      <c r="L111" s="18" t="str">
        <f t="shared" si="13"/>
        <v>BUY</v>
      </c>
      <c r="M111" s="18" t="str">
        <f t="shared" si="14"/>
        <v>PUT</v>
      </c>
      <c r="N111" s="18" t="str">
        <f t="shared" si="15"/>
        <v>BUY - PUT</v>
      </c>
      <c r="O111" s="18">
        <f t="shared" si="16"/>
        <v>5.4910000000000005</v>
      </c>
      <c r="P111" s="82">
        <f t="shared" si="17"/>
        <v>391000.00000000093</v>
      </c>
    </row>
    <row r="112" spans="1:16" x14ac:dyDescent="0.25">
      <c r="A112" t="s">
        <v>218</v>
      </c>
      <c r="B112" t="s">
        <v>429</v>
      </c>
      <c r="C112" s="19" t="s">
        <v>27</v>
      </c>
      <c r="D112" t="s">
        <v>19</v>
      </c>
      <c r="E112" t="s">
        <v>20</v>
      </c>
      <c r="F112" s="24">
        <v>36831</v>
      </c>
      <c r="G112" s="25">
        <v>-300000</v>
      </c>
      <c r="H112" s="19">
        <v>5.0999999999999996</v>
      </c>
      <c r="I112" s="86">
        <v>4</v>
      </c>
      <c r="J112" s="19">
        <v>4.5410000000000004</v>
      </c>
      <c r="K112" s="18">
        <f t="shared" si="12"/>
        <v>300000</v>
      </c>
      <c r="L112" s="18" t="str">
        <f t="shared" si="13"/>
        <v>SELL</v>
      </c>
      <c r="M112" s="18" t="str">
        <f t="shared" si="14"/>
        <v>CALL</v>
      </c>
      <c r="N112" s="18" t="str">
        <f t="shared" si="15"/>
        <v>SELL - CALL</v>
      </c>
      <c r="O112" s="18">
        <f t="shared" si="16"/>
        <v>8.5410000000000004</v>
      </c>
      <c r="P112" s="82">
        <f t="shared" si="17"/>
        <v>0</v>
      </c>
    </row>
    <row r="113" spans="1:16" x14ac:dyDescent="0.25">
      <c r="A113" t="s">
        <v>115</v>
      </c>
      <c r="B113" t="s">
        <v>432</v>
      </c>
      <c r="C113" s="19" t="s">
        <v>27</v>
      </c>
      <c r="D113" t="s">
        <v>19</v>
      </c>
      <c r="E113" t="s">
        <v>20</v>
      </c>
      <c r="F113" s="24">
        <v>36831</v>
      </c>
      <c r="G113" s="25">
        <v>300000</v>
      </c>
      <c r="H113" s="19">
        <v>5.0999999999999996</v>
      </c>
      <c r="I113" s="86">
        <v>2.5</v>
      </c>
      <c r="J113" s="19">
        <v>4.5410000000000004</v>
      </c>
      <c r="K113" s="18">
        <f t="shared" si="12"/>
        <v>300000</v>
      </c>
      <c r="L113" s="18" t="str">
        <f t="shared" si="13"/>
        <v>BUY</v>
      </c>
      <c r="M113" s="18" t="str">
        <f t="shared" si="14"/>
        <v>CALL</v>
      </c>
      <c r="N113" s="18" t="str">
        <f t="shared" si="15"/>
        <v>BUY - CALL</v>
      </c>
      <c r="O113" s="18">
        <f t="shared" si="16"/>
        <v>7.0410000000000004</v>
      </c>
      <c r="P113" s="82">
        <f t="shared" si="17"/>
        <v>0</v>
      </c>
    </row>
    <row r="114" spans="1:16" x14ac:dyDescent="0.25">
      <c r="A114" t="s">
        <v>218</v>
      </c>
      <c r="B114" t="s">
        <v>434</v>
      </c>
      <c r="C114" s="19" t="s">
        <v>27</v>
      </c>
      <c r="D114" t="s">
        <v>19</v>
      </c>
      <c r="E114" t="s">
        <v>20</v>
      </c>
      <c r="F114" s="24">
        <v>36831</v>
      </c>
      <c r="G114" s="25">
        <v>-500000</v>
      </c>
      <c r="H114" s="19">
        <v>5.0999999999999996</v>
      </c>
      <c r="I114" s="86">
        <v>1.45</v>
      </c>
      <c r="J114" s="19">
        <v>4.5410000000000004</v>
      </c>
      <c r="K114" s="18">
        <f t="shared" si="12"/>
        <v>500000</v>
      </c>
      <c r="L114" s="18" t="str">
        <f t="shared" si="13"/>
        <v>SELL</v>
      </c>
      <c r="M114" s="18" t="str">
        <f t="shared" si="14"/>
        <v>CALL</v>
      </c>
      <c r="N114" s="18" t="str">
        <f t="shared" si="15"/>
        <v>SELL - CALL</v>
      </c>
      <c r="O114" s="18">
        <f t="shared" si="16"/>
        <v>5.9910000000000005</v>
      </c>
      <c r="P114" s="82">
        <f t="shared" si="17"/>
        <v>0</v>
      </c>
    </row>
    <row r="115" spans="1:16" x14ac:dyDescent="0.25">
      <c r="A115" t="s">
        <v>218</v>
      </c>
      <c r="B115" t="s">
        <v>435</v>
      </c>
      <c r="C115" s="19" t="s">
        <v>27</v>
      </c>
      <c r="D115" t="s">
        <v>19</v>
      </c>
      <c r="E115" t="s">
        <v>24</v>
      </c>
      <c r="F115" s="24">
        <v>36831</v>
      </c>
      <c r="G115" s="25">
        <v>-500000</v>
      </c>
      <c r="H115" s="19">
        <v>5.0999999999999996</v>
      </c>
      <c r="I115" s="86">
        <v>1.45</v>
      </c>
      <c r="J115" s="19">
        <v>4.5410000000000004</v>
      </c>
      <c r="K115" s="18">
        <f t="shared" si="12"/>
        <v>500000</v>
      </c>
      <c r="L115" s="18" t="str">
        <f t="shared" si="13"/>
        <v>SELL</v>
      </c>
      <c r="M115" s="18" t="str">
        <f t="shared" si="14"/>
        <v>PUT</v>
      </c>
      <c r="N115" s="18" t="str">
        <f t="shared" si="15"/>
        <v>SELL - PUT</v>
      </c>
      <c r="O115" s="18">
        <f t="shared" si="16"/>
        <v>5.9910000000000005</v>
      </c>
      <c r="P115" s="82">
        <f t="shared" si="17"/>
        <v>-445500.00000000047</v>
      </c>
    </row>
    <row r="116" spans="1:16" x14ac:dyDescent="0.25">
      <c r="A116" t="s">
        <v>218</v>
      </c>
      <c r="B116" t="s">
        <v>436</v>
      </c>
      <c r="C116" s="19" t="s">
        <v>27</v>
      </c>
      <c r="D116" t="s">
        <v>19</v>
      </c>
      <c r="E116" t="s">
        <v>24</v>
      </c>
      <c r="F116" s="24">
        <v>36831</v>
      </c>
      <c r="G116" s="25">
        <v>1000000</v>
      </c>
      <c r="H116" s="19">
        <v>5.0999999999999996</v>
      </c>
      <c r="I116" s="86">
        <v>0.95</v>
      </c>
      <c r="J116" s="19">
        <v>4.5410000000000004</v>
      </c>
      <c r="K116" s="18">
        <f t="shared" si="12"/>
        <v>1000000</v>
      </c>
      <c r="L116" s="18" t="str">
        <f t="shared" si="13"/>
        <v>BUY</v>
      </c>
      <c r="M116" s="18" t="str">
        <f t="shared" si="14"/>
        <v>PUT</v>
      </c>
      <c r="N116" s="18" t="str">
        <f t="shared" si="15"/>
        <v>BUY - PUT</v>
      </c>
      <c r="O116" s="18">
        <f t="shared" si="16"/>
        <v>5.4910000000000005</v>
      </c>
      <c r="P116" s="82">
        <f t="shared" si="17"/>
        <v>391000.00000000093</v>
      </c>
    </row>
    <row r="117" spans="1:16" x14ac:dyDescent="0.25">
      <c r="A117" t="s">
        <v>173</v>
      </c>
      <c r="B117" t="s">
        <v>439</v>
      </c>
      <c r="C117" s="19" t="s">
        <v>27</v>
      </c>
      <c r="D117" t="s">
        <v>19</v>
      </c>
      <c r="E117" t="s">
        <v>24</v>
      </c>
      <c r="F117" s="24">
        <v>36831</v>
      </c>
      <c r="G117" s="25">
        <v>2000000</v>
      </c>
      <c r="H117" s="19">
        <v>5.0999999999999996</v>
      </c>
      <c r="I117" s="86">
        <v>0.5</v>
      </c>
      <c r="J117" s="19">
        <v>4.5410000000000004</v>
      </c>
      <c r="K117" s="18">
        <f t="shared" si="12"/>
        <v>2000000</v>
      </c>
      <c r="L117" s="18" t="str">
        <f t="shared" si="13"/>
        <v>BUY</v>
      </c>
      <c r="M117" s="18" t="str">
        <f t="shared" si="14"/>
        <v>PUT</v>
      </c>
      <c r="N117" s="18" t="str">
        <f t="shared" si="15"/>
        <v>BUY - PUT</v>
      </c>
      <c r="O117" s="18">
        <f t="shared" si="16"/>
        <v>5.0410000000000004</v>
      </c>
      <c r="P117" s="82">
        <f t="shared" si="17"/>
        <v>0</v>
      </c>
    </row>
    <row r="118" spans="1:16" x14ac:dyDescent="0.25">
      <c r="A118" t="s">
        <v>218</v>
      </c>
      <c r="B118" t="s">
        <v>453</v>
      </c>
      <c r="C118" s="19" t="s">
        <v>27</v>
      </c>
      <c r="D118" t="s">
        <v>19</v>
      </c>
      <c r="E118" t="s">
        <v>20</v>
      </c>
      <c r="F118" s="24">
        <v>36831</v>
      </c>
      <c r="G118" s="25">
        <v>500000</v>
      </c>
      <c r="H118" s="19">
        <v>5.0999999999999996</v>
      </c>
      <c r="I118" s="86">
        <v>1</v>
      </c>
      <c r="J118" s="19">
        <v>4.5410000000000004</v>
      </c>
      <c r="K118" s="18">
        <f t="shared" si="12"/>
        <v>500000</v>
      </c>
      <c r="L118" s="18" t="str">
        <f t="shared" si="13"/>
        <v>BUY</v>
      </c>
      <c r="M118" s="18" t="str">
        <f t="shared" si="14"/>
        <v>CALL</v>
      </c>
      <c r="N118" s="18" t="str">
        <f t="shared" si="15"/>
        <v>BUY - CALL</v>
      </c>
      <c r="O118" s="18">
        <f t="shared" si="16"/>
        <v>5.5410000000000004</v>
      </c>
      <c r="P118" s="82">
        <f t="shared" si="17"/>
        <v>0</v>
      </c>
    </row>
    <row r="119" spans="1:16" x14ac:dyDescent="0.25">
      <c r="A119" t="s">
        <v>277</v>
      </c>
      <c r="B119" t="s">
        <v>454</v>
      </c>
      <c r="C119" s="19" t="s">
        <v>27</v>
      </c>
      <c r="D119" t="s">
        <v>19</v>
      </c>
      <c r="E119" t="s">
        <v>24</v>
      </c>
      <c r="F119" s="24">
        <v>36831</v>
      </c>
      <c r="G119" s="25">
        <v>1000000</v>
      </c>
      <c r="H119" s="19">
        <v>5.0999999999999996</v>
      </c>
      <c r="I119" s="86">
        <v>0.5</v>
      </c>
      <c r="J119" s="19">
        <v>4.5410000000000004</v>
      </c>
      <c r="K119" s="18">
        <f t="shared" si="12"/>
        <v>1000000</v>
      </c>
      <c r="L119" s="18" t="str">
        <f t="shared" si="13"/>
        <v>BUY</v>
      </c>
      <c r="M119" s="18" t="str">
        <f t="shared" si="14"/>
        <v>PUT</v>
      </c>
      <c r="N119" s="18" t="str">
        <f t="shared" si="15"/>
        <v>BUY - PUT</v>
      </c>
      <c r="O119" s="18">
        <f t="shared" si="16"/>
        <v>5.0410000000000004</v>
      </c>
      <c r="P119" s="82">
        <f t="shared" si="17"/>
        <v>0</v>
      </c>
    </row>
    <row r="120" spans="1:16" x14ac:dyDescent="0.25">
      <c r="A120" t="s">
        <v>219</v>
      </c>
      <c r="B120" t="s">
        <v>455</v>
      </c>
      <c r="C120" s="19" t="s">
        <v>27</v>
      </c>
      <c r="D120" t="s">
        <v>19</v>
      </c>
      <c r="E120" t="s">
        <v>20</v>
      </c>
      <c r="F120" s="24">
        <v>36831</v>
      </c>
      <c r="G120" s="25">
        <v>300000</v>
      </c>
      <c r="H120" s="19">
        <v>5.0999999999999996</v>
      </c>
      <c r="I120" s="86">
        <v>1</v>
      </c>
      <c r="J120" s="19">
        <v>4.5410000000000004</v>
      </c>
      <c r="K120" s="18">
        <f t="shared" si="12"/>
        <v>300000</v>
      </c>
      <c r="L120" s="18" t="str">
        <f t="shared" si="13"/>
        <v>BUY</v>
      </c>
      <c r="M120" s="18" t="str">
        <f t="shared" si="14"/>
        <v>CALL</v>
      </c>
      <c r="N120" s="18" t="str">
        <f t="shared" si="15"/>
        <v>BUY - CALL</v>
      </c>
      <c r="O120" s="18">
        <f t="shared" si="16"/>
        <v>5.5410000000000004</v>
      </c>
      <c r="P120" s="82">
        <f t="shared" si="17"/>
        <v>0</v>
      </c>
    </row>
    <row r="121" spans="1:16" x14ac:dyDescent="0.25">
      <c r="A121" t="s">
        <v>172</v>
      </c>
      <c r="B121" t="s">
        <v>462</v>
      </c>
      <c r="C121" s="19" t="s">
        <v>27</v>
      </c>
      <c r="D121" t="s">
        <v>19</v>
      </c>
      <c r="E121" t="s">
        <v>20</v>
      </c>
      <c r="F121" s="24">
        <v>36831</v>
      </c>
      <c r="G121" s="25">
        <v>-600000</v>
      </c>
      <c r="H121" s="19">
        <v>5.0999999999999996</v>
      </c>
      <c r="I121" s="86">
        <v>1.55</v>
      </c>
      <c r="J121" s="19">
        <v>4.5410000000000004</v>
      </c>
      <c r="K121" s="18">
        <f t="shared" si="12"/>
        <v>600000</v>
      </c>
      <c r="L121" s="18" t="str">
        <f t="shared" si="13"/>
        <v>SELL</v>
      </c>
      <c r="M121" s="18" t="str">
        <f t="shared" si="14"/>
        <v>CALL</v>
      </c>
      <c r="N121" s="18" t="str">
        <f t="shared" si="15"/>
        <v>SELL - CALL</v>
      </c>
      <c r="O121" s="18">
        <f t="shared" si="16"/>
        <v>6.0910000000000002</v>
      </c>
      <c r="P121" s="82">
        <f t="shared" si="17"/>
        <v>0</v>
      </c>
    </row>
    <row r="122" spans="1:16" x14ac:dyDescent="0.25">
      <c r="A122" t="s">
        <v>172</v>
      </c>
      <c r="B122" t="s">
        <v>463</v>
      </c>
      <c r="C122" s="19" t="s">
        <v>27</v>
      </c>
      <c r="D122" t="s">
        <v>19</v>
      </c>
      <c r="E122" t="s">
        <v>24</v>
      </c>
      <c r="F122" s="24">
        <v>36831</v>
      </c>
      <c r="G122" s="25">
        <v>-600000</v>
      </c>
      <c r="H122" s="19">
        <v>5.0999999999999996</v>
      </c>
      <c r="I122" s="86">
        <v>1.55</v>
      </c>
      <c r="J122" s="19">
        <v>4.5410000000000004</v>
      </c>
      <c r="K122" s="18">
        <f t="shared" si="12"/>
        <v>600000</v>
      </c>
      <c r="L122" s="18" t="str">
        <f t="shared" si="13"/>
        <v>SELL</v>
      </c>
      <c r="M122" s="18" t="str">
        <f t="shared" si="14"/>
        <v>PUT</v>
      </c>
      <c r="N122" s="18" t="str">
        <f t="shared" si="15"/>
        <v>SELL - PUT</v>
      </c>
      <c r="O122" s="18">
        <f t="shared" si="16"/>
        <v>6.0910000000000002</v>
      </c>
      <c r="P122" s="82">
        <f t="shared" si="17"/>
        <v>-594600.00000000035</v>
      </c>
    </row>
    <row r="123" spans="1:16" x14ac:dyDescent="0.25">
      <c r="A123" t="s">
        <v>218</v>
      </c>
      <c r="B123" t="s">
        <v>469</v>
      </c>
      <c r="C123" s="19" t="s">
        <v>27</v>
      </c>
      <c r="D123" t="s">
        <v>19</v>
      </c>
      <c r="E123" t="s">
        <v>20</v>
      </c>
      <c r="F123" s="24">
        <v>36831</v>
      </c>
      <c r="G123" s="25">
        <v>-500000</v>
      </c>
      <c r="H123" s="19">
        <v>5.0999999999999996</v>
      </c>
      <c r="I123" s="86">
        <v>3</v>
      </c>
      <c r="J123" s="19">
        <v>4.5410000000000004</v>
      </c>
      <c r="K123" s="18">
        <f t="shared" si="12"/>
        <v>500000</v>
      </c>
      <c r="L123" s="18" t="str">
        <f t="shared" si="13"/>
        <v>SELL</v>
      </c>
      <c r="M123" s="18" t="str">
        <f t="shared" si="14"/>
        <v>CALL</v>
      </c>
      <c r="N123" s="18" t="str">
        <f t="shared" si="15"/>
        <v>SELL - CALL</v>
      </c>
      <c r="O123" s="18">
        <f t="shared" si="16"/>
        <v>7.5410000000000004</v>
      </c>
      <c r="P123" s="82">
        <f t="shared" si="17"/>
        <v>0</v>
      </c>
    </row>
    <row r="124" spans="1:16" x14ac:dyDescent="0.25">
      <c r="A124" t="s">
        <v>219</v>
      </c>
      <c r="B124" t="s">
        <v>470</v>
      </c>
      <c r="C124" s="19" t="s">
        <v>27</v>
      </c>
      <c r="D124" t="s">
        <v>19</v>
      </c>
      <c r="E124" t="s">
        <v>24</v>
      </c>
      <c r="F124" s="24">
        <v>36831</v>
      </c>
      <c r="G124" s="25">
        <v>300000</v>
      </c>
      <c r="H124" s="19">
        <v>5.0999999999999996</v>
      </c>
      <c r="I124" s="86">
        <v>1</v>
      </c>
      <c r="J124" s="19">
        <v>4.5410000000000004</v>
      </c>
      <c r="K124" s="18">
        <f t="shared" si="12"/>
        <v>300000</v>
      </c>
      <c r="L124" s="18" t="str">
        <f t="shared" si="13"/>
        <v>BUY</v>
      </c>
      <c r="M124" s="18" t="str">
        <f t="shared" si="14"/>
        <v>PUT</v>
      </c>
      <c r="N124" s="18" t="str">
        <f t="shared" si="15"/>
        <v>BUY - PUT</v>
      </c>
      <c r="O124" s="18">
        <f t="shared" si="16"/>
        <v>5.5410000000000004</v>
      </c>
      <c r="P124" s="82">
        <f t="shared" si="17"/>
        <v>132300.0000000002</v>
      </c>
    </row>
    <row r="125" spans="1:16" x14ac:dyDescent="0.25">
      <c r="A125" t="s">
        <v>172</v>
      </c>
      <c r="B125" t="s">
        <v>473</v>
      </c>
      <c r="C125" s="19" t="s">
        <v>27</v>
      </c>
      <c r="D125" t="s">
        <v>19</v>
      </c>
      <c r="E125" t="s">
        <v>20</v>
      </c>
      <c r="F125" s="24">
        <v>36831</v>
      </c>
      <c r="G125" s="25">
        <v>500000</v>
      </c>
      <c r="H125" s="19">
        <v>5.0999999999999996</v>
      </c>
      <c r="I125" s="86">
        <v>2</v>
      </c>
      <c r="J125" s="19">
        <v>4.5410000000000004</v>
      </c>
      <c r="K125" s="18">
        <f t="shared" si="12"/>
        <v>500000</v>
      </c>
      <c r="L125" s="18" t="str">
        <f t="shared" si="13"/>
        <v>BUY</v>
      </c>
      <c r="M125" s="18" t="str">
        <f t="shared" si="14"/>
        <v>CALL</v>
      </c>
      <c r="N125" s="18" t="str">
        <f t="shared" si="15"/>
        <v>BUY - CALL</v>
      </c>
      <c r="O125" s="18">
        <f t="shared" si="16"/>
        <v>6.5410000000000004</v>
      </c>
      <c r="P125" s="82">
        <f t="shared" si="17"/>
        <v>0</v>
      </c>
    </row>
    <row r="126" spans="1:16" x14ac:dyDescent="0.25">
      <c r="A126" t="s">
        <v>218</v>
      </c>
      <c r="B126" t="s">
        <v>477</v>
      </c>
      <c r="C126" s="19" t="s">
        <v>27</v>
      </c>
      <c r="D126" t="s">
        <v>19</v>
      </c>
      <c r="E126" t="s">
        <v>20</v>
      </c>
      <c r="F126" s="24">
        <v>36831</v>
      </c>
      <c r="G126" s="25">
        <v>-300000</v>
      </c>
      <c r="H126" s="19">
        <v>5.0999999999999996</v>
      </c>
      <c r="I126" s="86">
        <v>2</v>
      </c>
      <c r="J126" s="19">
        <v>4.5410000000000004</v>
      </c>
      <c r="K126" s="18">
        <f t="shared" si="12"/>
        <v>300000</v>
      </c>
      <c r="L126" s="18" t="str">
        <f t="shared" si="13"/>
        <v>SELL</v>
      </c>
      <c r="M126" s="18" t="str">
        <f t="shared" si="14"/>
        <v>CALL</v>
      </c>
      <c r="N126" s="18" t="str">
        <f t="shared" si="15"/>
        <v>SELL - CALL</v>
      </c>
      <c r="O126" s="18">
        <f t="shared" si="16"/>
        <v>6.5410000000000004</v>
      </c>
      <c r="P126" s="82">
        <f t="shared" si="17"/>
        <v>0</v>
      </c>
    </row>
    <row r="127" spans="1:16" x14ac:dyDescent="0.25">
      <c r="A127" t="s">
        <v>218</v>
      </c>
      <c r="B127" t="s">
        <v>478</v>
      </c>
      <c r="C127" s="19" t="s">
        <v>27</v>
      </c>
      <c r="D127" t="s">
        <v>19</v>
      </c>
      <c r="E127" t="s">
        <v>20</v>
      </c>
      <c r="F127" s="24">
        <v>36831</v>
      </c>
      <c r="G127" s="25">
        <v>300000</v>
      </c>
      <c r="H127" s="19">
        <v>5.0999999999999996</v>
      </c>
      <c r="I127" s="86">
        <v>2</v>
      </c>
      <c r="J127" s="19">
        <v>4.5410000000000004</v>
      </c>
      <c r="K127" s="18">
        <f t="shared" si="12"/>
        <v>300000</v>
      </c>
      <c r="L127" s="18" t="str">
        <f t="shared" si="13"/>
        <v>BUY</v>
      </c>
      <c r="M127" s="18" t="str">
        <f t="shared" si="14"/>
        <v>CALL</v>
      </c>
      <c r="N127" s="18" t="str">
        <f t="shared" si="15"/>
        <v>BUY - CALL</v>
      </c>
      <c r="O127" s="18">
        <f t="shared" si="16"/>
        <v>6.5410000000000004</v>
      </c>
      <c r="P127" s="82">
        <f t="shared" si="17"/>
        <v>0</v>
      </c>
    </row>
    <row r="128" spans="1:16" x14ac:dyDescent="0.25">
      <c r="A128" t="s">
        <v>218</v>
      </c>
      <c r="B128" t="s">
        <v>479</v>
      </c>
      <c r="C128" s="19" t="s">
        <v>27</v>
      </c>
      <c r="D128" t="s">
        <v>19</v>
      </c>
      <c r="E128" t="s">
        <v>20</v>
      </c>
      <c r="F128" s="24">
        <v>36831</v>
      </c>
      <c r="G128" s="25">
        <v>-300000</v>
      </c>
      <c r="H128" s="19">
        <v>5.0999999999999996</v>
      </c>
      <c r="I128" s="86">
        <v>2.5</v>
      </c>
      <c r="J128" s="19">
        <v>4.5410000000000004</v>
      </c>
      <c r="K128" s="18">
        <f t="shared" si="12"/>
        <v>300000</v>
      </c>
      <c r="L128" s="18" t="str">
        <f t="shared" si="13"/>
        <v>SELL</v>
      </c>
      <c r="M128" s="18" t="str">
        <f t="shared" si="14"/>
        <v>CALL</v>
      </c>
      <c r="N128" s="18" t="str">
        <f t="shared" si="15"/>
        <v>SELL - CALL</v>
      </c>
      <c r="O128" s="18">
        <f t="shared" si="16"/>
        <v>7.0410000000000004</v>
      </c>
      <c r="P128" s="82">
        <f t="shared" si="17"/>
        <v>0</v>
      </c>
    </row>
    <row r="129" spans="1:16" x14ac:dyDescent="0.25">
      <c r="A129" t="s">
        <v>218</v>
      </c>
      <c r="B129" t="s">
        <v>482</v>
      </c>
      <c r="C129" s="19" t="s">
        <v>27</v>
      </c>
      <c r="D129" t="s">
        <v>19</v>
      </c>
      <c r="E129" t="s">
        <v>20</v>
      </c>
      <c r="F129" s="24">
        <v>36831</v>
      </c>
      <c r="G129" s="25">
        <v>-500000</v>
      </c>
      <c r="H129" s="19">
        <v>5.0999999999999996</v>
      </c>
      <c r="I129" s="86">
        <v>5</v>
      </c>
      <c r="J129" s="19">
        <v>4.5410000000000004</v>
      </c>
      <c r="K129" s="18">
        <f t="shared" si="12"/>
        <v>500000</v>
      </c>
      <c r="L129" s="18" t="str">
        <f t="shared" si="13"/>
        <v>SELL</v>
      </c>
      <c r="M129" s="18" t="str">
        <f t="shared" si="14"/>
        <v>CALL</v>
      </c>
      <c r="N129" s="18" t="str">
        <f t="shared" si="15"/>
        <v>SELL - CALL</v>
      </c>
      <c r="O129" s="18">
        <f t="shared" si="16"/>
        <v>9.5410000000000004</v>
      </c>
      <c r="P129" s="82">
        <f t="shared" si="17"/>
        <v>0</v>
      </c>
    </row>
    <row r="130" spans="1:16" x14ac:dyDescent="0.25">
      <c r="A130" t="s">
        <v>172</v>
      </c>
      <c r="B130" t="s">
        <v>485</v>
      </c>
      <c r="C130" s="19" t="s">
        <v>27</v>
      </c>
      <c r="D130" t="s">
        <v>19</v>
      </c>
      <c r="E130" t="s">
        <v>20</v>
      </c>
      <c r="F130" s="24">
        <v>36831</v>
      </c>
      <c r="G130" s="25">
        <v>-1500000</v>
      </c>
      <c r="H130" s="19">
        <v>5.0999999999999996</v>
      </c>
      <c r="I130" s="86">
        <v>1</v>
      </c>
      <c r="J130" s="19">
        <v>4.5410000000000004</v>
      </c>
      <c r="K130" s="18">
        <f t="shared" si="12"/>
        <v>1500000</v>
      </c>
      <c r="L130" s="18" t="str">
        <f t="shared" si="13"/>
        <v>SELL</v>
      </c>
      <c r="M130" s="18" t="str">
        <f t="shared" si="14"/>
        <v>CALL</v>
      </c>
      <c r="N130" s="18" t="str">
        <f t="shared" si="15"/>
        <v>SELL - CALL</v>
      </c>
      <c r="O130" s="18">
        <f t="shared" si="16"/>
        <v>5.5410000000000004</v>
      </c>
      <c r="P130" s="82">
        <f t="shared" si="17"/>
        <v>0</v>
      </c>
    </row>
    <row r="131" spans="1:16" x14ac:dyDescent="0.25">
      <c r="A131" t="s">
        <v>172</v>
      </c>
      <c r="B131" t="s">
        <v>486</v>
      </c>
      <c r="C131" s="19" t="s">
        <v>27</v>
      </c>
      <c r="D131" t="s">
        <v>19</v>
      </c>
      <c r="E131" t="s">
        <v>20</v>
      </c>
      <c r="F131" s="24">
        <v>36831</v>
      </c>
      <c r="G131" s="25">
        <v>-500000</v>
      </c>
      <c r="H131" s="19">
        <v>5.0999999999999996</v>
      </c>
      <c r="I131" s="86">
        <v>5</v>
      </c>
      <c r="J131" s="19">
        <v>4.5410000000000004</v>
      </c>
      <c r="K131" s="18">
        <f t="shared" si="12"/>
        <v>500000</v>
      </c>
      <c r="L131" s="18" t="str">
        <f t="shared" si="13"/>
        <v>SELL</v>
      </c>
      <c r="M131" s="18" t="str">
        <f t="shared" si="14"/>
        <v>CALL</v>
      </c>
      <c r="N131" s="18" t="str">
        <f t="shared" si="15"/>
        <v>SELL - CALL</v>
      </c>
      <c r="O131" s="18">
        <f t="shared" si="16"/>
        <v>9.5410000000000004</v>
      </c>
      <c r="P131" s="82">
        <f t="shared" si="17"/>
        <v>0</v>
      </c>
    </row>
    <row r="132" spans="1:16" x14ac:dyDescent="0.25">
      <c r="A132" t="s">
        <v>218</v>
      </c>
      <c r="B132" t="s">
        <v>487</v>
      </c>
      <c r="C132" s="19" t="s">
        <v>27</v>
      </c>
      <c r="D132" t="s">
        <v>19</v>
      </c>
      <c r="E132" t="s">
        <v>20</v>
      </c>
      <c r="F132" s="24">
        <v>36831</v>
      </c>
      <c r="G132" s="25">
        <v>500000</v>
      </c>
      <c r="H132" s="19">
        <v>5.0999999999999996</v>
      </c>
      <c r="I132" s="86">
        <v>2</v>
      </c>
      <c r="J132" s="19">
        <v>4.5410000000000004</v>
      </c>
      <c r="K132" s="18">
        <f t="shared" si="12"/>
        <v>500000</v>
      </c>
      <c r="L132" s="18" t="str">
        <f t="shared" si="13"/>
        <v>BUY</v>
      </c>
      <c r="M132" s="18" t="str">
        <f t="shared" si="14"/>
        <v>CALL</v>
      </c>
      <c r="N132" s="18" t="str">
        <f t="shared" si="15"/>
        <v>BUY - CALL</v>
      </c>
      <c r="O132" s="18">
        <f t="shared" si="16"/>
        <v>6.5410000000000004</v>
      </c>
      <c r="P132" s="82">
        <f t="shared" si="17"/>
        <v>0</v>
      </c>
    </row>
    <row r="133" spans="1:16" x14ac:dyDescent="0.25">
      <c r="A133" t="s">
        <v>218</v>
      </c>
      <c r="B133" t="s">
        <v>488</v>
      </c>
      <c r="C133" s="19" t="s">
        <v>27</v>
      </c>
      <c r="D133" t="s">
        <v>19</v>
      </c>
      <c r="E133" t="s">
        <v>20</v>
      </c>
      <c r="F133" s="24">
        <v>36831</v>
      </c>
      <c r="G133" s="25">
        <v>-500000</v>
      </c>
      <c r="H133" s="19">
        <v>5.0999999999999996</v>
      </c>
      <c r="I133" s="86">
        <v>4</v>
      </c>
      <c r="J133" s="19">
        <v>4.5410000000000004</v>
      </c>
      <c r="K133" s="18">
        <f t="shared" si="12"/>
        <v>500000</v>
      </c>
      <c r="L133" s="18" t="str">
        <f t="shared" si="13"/>
        <v>SELL</v>
      </c>
      <c r="M133" s="18" t="str">
        <f t="shared" si="14"/>
        <v>CALL</v>
      </c>
      <c r="N133" s="18" t="str">
        <f t="shared" si="15"/>
        <v>SELL - CALL</v>
      </c>
      <c r="O133" s="18">
        <f t="shared" si="16"/>
        <v>8.5410000000000004</v>
      </c>
      <c r="P133" s="82">
        <f t="shared" si="17"/>
        <v>0</v>
      </c>
    </row>
    <row r="134" spans="1:16" x14ac:dyDescent="0.25">
      <c r="A134" t="s">
        <v>115</v>
      </c>
      <c r="B134" t="s">
        <v>493</v>
      </c>
      <c r="C134" s="19" t="s">
        <v>27</v>
      </c>
      <c r="D134" t="s">
        <v>19</v>
      </c>
      <c r="E134" t="s">
        <v>20</v>
      </c>
      <c r="F134" s="24">
        <v>36831</v>
      </c>
      <c r="G134" s="25">
        <v>150000</v>
      </c>
      <c r="H134" s="19">
        <v>5.0999999999999996</v>
      </c>
      <c r="I134" s="86">
        <v>3.5</v>
      </c>
      <c r="J134" s="19">
        <v>4.5410000000000004</v>
      </c>
      <c r="K134" s="18">
        <f t="shared" si="12"/>
        <v>150000</v>
      </c>
      <c r="L134" s="18" t="str">
        <f t="shared" si="13"/>
        <v>BUY</v>
      </c>
      <c r="M134" s="18" t="str">
        <f t="shared" si="14"/>
        <v>CALL</v>
      </c>
      <c r="N134" s="18" t="str">
        <f t="shared" si="15"/>
        <v>BUY - CALL</v>
      </c>
      <c r="O134" s="18">
        <f t="shared" si="16"/>
        <v>8.0410000000000004</v>
      </c>
      <c r="P134" s="82">
        <f t="shared" si="17"/>
        <v>0</v>
      </c>
    </row>
    <row r="135" spans="1:16" x14ac:dyDescent="0.25">
      <c r="A135" t="s">
        <v>118</v>
      </c>
      <c r="B135" t="s">
        <v>494</v>
      </c>
      <c r="C135" s="19" t="s">
        <v>27</v>
      </c>
      <c r="D135" t="s">
        <v>19</v>
      </c>
      <c r="E135" t="s">
        <v>20</v>
      </c>
      <c r="F135" s="24">
        <v>36831</v>
      </c>
      <c r="G135" s="25">
        <v>500000</v>
      </c>
      <c r="H135" s="19">
        <v>5.0999999999999996</v>
      </c>
      <c r="I135" s="86">
        <v>1.85</v>
      </c>
      <c r="J135" s="19">
        <v>4.5410000000000004</v>
      </c>
      <c r="K135" s="18">
        <f t="shared" si="12"/>
        <v>500000</v>
      </c>
      <c r="L135" s="18" t="str">
        <f t="shared" si="13"/>
        <v>BUY</v>
      </c>
      <c r="M135" s="18" t="str">
        <f t="shared" si="14"/>
        <v>CALL</v>
      </c>
      <c r="N135" s="18" t="str">
        <f t="shared" si="15"/>
        <v>BUY - CALL</v>
      </c>
      <c r="O135" s="18">
        <f t="shared" si="16"/>
        <v>6.391</v>
      </c>
      <c r="P135" s="82">
        <f t="shared" si="17"/>
        <v>0</v>
      </c>
    </row>
    <row r="136" spans="1:16" x14ac:dyDescent="0.25">
      <c r="A136" t="s">
        <v>118</v>
      </c>
      <c r="B136" t="s">
        <v>495</v>
      </c>
      <c r="C136" s="19" t="s">
        <v>27</v>
      </c>
      <c r="D136" t="s">
        <v>19</v>
      </c>
      <c r="E136" t="s">
        <v>24</v>
      </c>
      <c r="F136" s="24">
        <v>36831</v>
      </c>
      <c r="G136" s="25">
        <v>500000</v>
      </c>
      <c r="H136" s="19">
        <v>5.0999999999999996</v>
      </c>
      <c r="I136" s="86">
        <v>1.85</v>
      </c>
      <c r="J136" s="19">
        <v>4.5410000000000004</v>
      </c>
      <c r="K136" s="18">
        <f t="shared" si="12"/>
        <v>500000</v>
      </c>
      <c r="L136" s="18" t="str">
        <f t="shared" si="13"/>
        <v>BUY</v>
      </c>
      <c r="M136" s="18" t="str">
        <f t="shared" si="14"/>
        <v>PUT</v>
      </c>
      <c r="N136" s="18" t="str">
        <f t="shared" si="15"/>
        <v>BUY - PUT</v>
      </c>
      <c r="O136" s="18">
        <f t="shared" si="16"/>
        <v>6.391</v>
      </c>
      <c r="P136" s="82">
        <f t="shared" si="17"/>
        <v>645500.00000000023</v>
      </c>
    </row>
    <row r="137" spans="1:16" x14ac:dyDescent="0.25">
      <c r="A137" t="s">
        <v>118</v>
      </c>
      <c r="B137" t="s">
        <v>496</v>
      </c>
      <c r="C137" s="19" t="s">
        <v>27</v>
      </c>
      <c r="D137" t="s">
        <v>19</v>
      </c>
      <c r="E137" t="s">
        <v>20</v>
      </c>
      <c r="F137" s="24">
        <v>36831</v>
      </c>
      <c r="G137" s="25">
        <v>500000</v>
      </c>
      <c r="H137" s="19">
        <v>5.0999999999999996</v>
      </c>
      <c r="I137" s="86">
        <v>1.85</v>
      </c>
      <c r="J137" s="19">
        <v>4.5410000000000004</v>
      </c>
      <c r="K137" s="18">
        <f t="shared" si="12"/>
        <v>500000</v>
      </c>
      <c r="L137" s="18" t="str">
        <f t="shared" si="13"/>
        <v>BUY</v>
      </c>
      <c r="M137" s="18" t="str">
        <f t="shared" si="14"/>
        <v>CALL</v>
      </c>
      <c r="N137" s="18" t="str">
        <f t="shared" si="15"/>
        <v>BUY - CALL</v>
      </c>
      <c r="O137" s="18">
        <f t="shared" si="16"/>
        <v>6.391</v>
      </c>
      <c r="P137" s="82">
        <f t="shared" si="17"/>
        <v>0</v>
      </c>
    </row>
    <row r="138" spans="1:16" x14ac:dyDescent="0.25">
      <c r="A138" t="s">
        <v>118</v>
      </c>
      <c r="B138" t="s">
        <v>497</v>
      </c>
      <c r="C138" s="19" t="s">
        <v>27</v>
      </c>
      <c r="D138" t="s">
        <v>19</v>
      </c>
      <c r="E138" t="s">
        <v>24</v>
      </c>
      <c r="F138" s="24">
        <v>36831</v>
      </c>
      <c r="G138" s="25">
        <v>500000</v>
      </c>
      <c r="H138" s="19">
        <v>5.0999999999999996</v>
      </c>
      <c r="I138" s="86">
        <v>1.85</v>
      </c>
      <c r="J138" s="19">
        <v>4.5410000000000004</v>
      </c>
      <c r="K138" s="18">
        <f t="shared" si="12"/>
        <v>500000</v>
      </c>
      <c r="L138" s="18" t="str">
        <f t="shared" si="13"/>
        <v>BUY</v>
      </c>
      <c r="M138" s="18" t="str">
        <f t="shared" si="14"/>
        <v>PUT</v>
      </c>
      <c r="N138" s="18" t="str">
        <f t="shared" si="15"/>
        <v>BUY - PUT</v>
      </c>
      <c r="O138" s="18">
        <f t="shared" si="16"/>
        <v>6.391</v>
      </c>
      <c r="P138" s="82">
        <f t="shared" si="17"/>
        <v>645500.00000000023</v>
      </c>
    </row>
    <row r="139" spans="1:16" x14ac:dyDescent="0.25">
      <c r="A139" t="s">
        <v>218</v>
      </c>
      <c r="B139" t="s">
        <v>498</v>
      </c>
      <c r="C139" s="19" t="s">
        <v>27</v>
      </c>
      <c r="D139" t="s">
        <v>19</v>
      </c>
      <c r="E139" t="s">
        <v>24</v>
      </c>
      <c r="F139" s="24">
        <v>36831</v>
      </c>
      <c r="G139" s="25">
        <v>300000</v>
      </c>
      <c r="H139" s="19">
        <v>5.0999999999999996</v>
      </c>
      <c r="I139" s="86">
        <v>0.95</v>
      </c>
      <c r="J139" s="19">
        <v>4.5410000000000004</v>
      </c>
      <c r="K139" s="18">
        <f t="shared" si="12"/>
        <v>300000</v>
      </c>
      <c r="L139" s="18" t="str">
        <f t="shared" si="13"/>
        <v>BUY</v>
      </c>
      <c r="M139" s="18" t="str">
        <f t="shared" si="14"/>
        <v>PUT</v>
      </c>
      <c r="N139" s="18" t="str">
        <f t="shared" si="15"/>
        <v>BUY - PUT</v>
      </c>
      <c r="O139" s="18">
        <f t="shared" si="16"/>
        <v>5.4910000000000005</v>
      </c>
      <c r="P139" s="82">
        <f t="shared" si="17"/>
        <v>117300.00000000028</v>
      </c>
    </row>
    <row r="140" spans="1:16" x14ac:dyDescent="0.25">
      <c r="A140" t="s">
        <v>115</v>
      </c>
      <c r="B140" t="s">
        <v>499</v>
      </c>
      <c r="C140" s="19" t="s">
        <v>27</v>
      </c>
      <c r="D140" t="s">
        <v>19</v>
      </c>
      <c r="E140" t="s">
        <v>24</v>
      </c>
      <c r="F140" s="24">
        <v>36831</v>
      </c>
      <c r="G140" s="25">
        <v>-300000</v>
      </c>
      <c r="H140" s="19">
        <v>5.0999999999999996</v>
      </c>
      <c r="I140" s="86">
        <v>1.5</v>
      </c>
      <c r="J140" s="19">
        <v>4.5410000000000004</v>
      </c>
      <c r="K140" s="18">
        <f t="shared" si="12"/>
        <v>300000</v>
      </c>
      <c r="L140" s="18" t="str">
        <f t="shared" si="13"/>
        <v>SELL</v>
      </c>
      <c r="M140" s="18" t="str">
        <f t="shared" si="14"/>
        <v>PUT</v>
      </c>
      <c r="N140" s="18" t="str">
        <f t="shared" si="15"/>
        <v>SELL - PUT</v>
      </c>
      <c r="O140" s="18">
        <f t="shared" si="16"/>
        <v>6.0410000000000004</v>
      </c>
      <c r="P140" s="82">
        <f t="shared" si="17"/>
        <v>-282300.00000000023</v>
      </c>
    </row>
    <row r="141" spans="1:16" x14ac:dyDescent="0.25">
      <c r="A141" t="s">
        <v>115</v>
      </c>
      <c r="B141" t="s">
        <v>500</v>
      </c>
      <c r="C141" s="19" t="s">
        <v>27</v>
      </c>
      <c r="D141" t="s">
        <v>19</v>
      </c>
      <c r="E141" t="s">
        <v>24</v>
      </c>
      <c r="F141" s="24">
        <v>36831</v>
      </c>
      <c r="G141" s="25">
        <v>600000</v>
      </c>
      <c r="H141" s="19">
        <v>5.0999999999999996</v>
      </c>
      <c r="I141" s="86">
        <v>1</v>
      </c>
      <c r="J141" s="19">
        <v>4.5410000000000004</v>
      </c>
      <c r="K141" s="18">
        <f t="shared" si="12"/>
        <v>600000</v>
      </c>
      <c r="L141" s="18" t="str">
        <f t="shared" si="13"/>
        <v>BUY</v>
      </c>
      <c r="M141" s="18" t="str">
        <f t="shared" si="14"/>
        <v>PUT</v>
      </c>
      <c r="N141" s="18" t="str">
        <f t="shared" si="15"/>
        <v>BUY - PUT</v>
      </c>
      <c r="O141" s="18">
        <f t="shared" si="16"/>
        <v>5.5410000000000004</v>
      </c>
      <c r="P141" s="82">
        <f t="shared" si="17"/>
        <v>264600.00000000041</v>
      </c>
    </row>
    <row r="142" spans="1:16" x14ac:dyDescent="0.25">
      <c r="A142" t="s">
        <v>172</v>
      </c>
      <c r="B142" t="s">
        <v>501</v>
      </c>
      <c r="C142" s="19" t="s">
        <v>27</v>
      </c>
      <c r="D142" t="s">
        <v>19</v>
      </c>
      <c r="E142" t="s">
        <v>20</v>
      </c>
      <c r="F142" s="24">
        <v>36831</v>
      </c>
      <c r="G142" s="25">
        <v>-1000000</v>
      </c>
      <c r="H142" s="19">
        <v>5.0999999999999996</v>
      </c>
      <c r="I142" s="86">
        <v>2.5</v>
      </c>
      <c r="J142" s="19">
        <v>4.5410000000000004</v>
      </c>
      <c r="K142" s="18">
        <f t="shared" si="12"/>
        <v>1000000</v>
      </c>
      <c r="L142" s="18" t="str">
        <f t="shared" si="13"/>
        <v>SELL</v>
      </c>
      <c r="M142" s="18" t="str">
        <f t="shared" si="14"/>
        <v>CALL</v>
      </c>
      <c r="N142" s="18" t="str">
        <f t="shared" si="15"/>
        <v>SELL - CALL</v>
      </c>
      <c r="O142" s="18">
        <f t="shared" si="16"/>
        <v>7.0410000000000004</v>
      </c>
      <c r="P142" s="82">
        <f t="shared" si="17"/>
        <v>0</v>
      </c>
    </row>
    <row r="143" spans="1:16" x14ac:dyDescent="0.25">
      <c r="A143" t="s">
        <v>118</v>
      </c>
      <c r="B143" t="s">
        <v>509</v>
      </c>
      <c r="C143" s="19" t="s">
        <v>27</v>
      </c>
      <c r="D143" t="s">
        <v>19</v>
      </c>
      <c r="E143" t="s">
        <v>20</v>
      </c>
      <c r="F143" s="24">
        <v>36831</v>
      </c>
      <c r="G143" s="25">
        <v>-1000000</v>
      </c>
      <c r="H143" s="19">
        <v>5.0999999999999996</v>
      </c>
      <c r="I143" s="86">
        <v>0.7</v>
      </c>
      <c r="J143" s="19">
        <v>4.5410000000000004</v>
      </c>
      <c r="K143" s="18">
        <f t="shared" si="12"/>
        <v>1000000</v>
      </c>
      <c r="L143" s="18" t="str">
        <f t="shared" si="13"/>
        <v>SELL</v>
      </c>
      <c r="M143" s="18" t="str">
        <f t="shared" si="14"/>
        <v>CALL</v>
      </c>
      <c r="N143" s="18" t="str">
        <f t="shared" si="15"/>
        <v>SELL - CALL</v>
      </c>
      <c r="O143" s="18">
        <f t="shared" si="16"/>
        <v>5.2410000000000005</v>
      </c>
      <c r="P143" s="82">
        <f t="shared" si="17"/>
        <v>0</v>
      </c>
    </row>
    <row r="144" spans="1:16" x14ac:dyDescent="0.25">
      <c r="A144" t="s">
        <v>118</v>
      </c>
      <c r="B144" t="s">
        <v>510</v>
      </c>
      <c r="C144" s="19" t="s">
        <v>27</v>
      </c>
      <c r="D144" t="s">
        <v>19</v>
      </c>
      <c r="E144" t="s">
        <v>20</v>
      </c>
      <c r="F144" s="24">
        <v>36831</v>
      </c>
      <c r="G144" s="25">
        <v>1000000</v>
      </c>
      <c r="H144" s="19">
        <v>5.0999999999999996</v>
      </c>
      <c r="I144" s="86">
        <v>1</v>
      </c>
      <c r="J144" s="19">
        <v>4.5410000000000004</v>
      </c>
      <c r="K144" s="18">
        <f t="shared" si="12"/>
        <v>1000000</v>
      </c>
      <c r="L144" s="18" t="str">
        <f t="shared" si="13"/>
        <v>BUY</v>
      </c>
      <c r="M144" s="18" t="str">
        <f t="shared" si="14"/>
        <v>CALL</v>
      </c>
      <c r="N144" s="18" t="str">
        <f t="shared" si="15"/>
        <v>BUY - CALL</v>
      </c>
      <c r="O144" s="18">
        <f t="shared" si="16"/>
        <v>5.5410000000000004</v>
      </c>
      <c r="P144" s="82">
        <f t="shared" si="17"/>
        <v>0</v>
      </c>
    </row>
    <row r="145" spans="1:16" x14ac:dyDescent="0.25">
      <c r="A145" t="s">
        <v>120</v>
      </c>
      <c r="B145" t="s">
        <v>511</v>
      </c>
      <c r="C145" s="19" t="s">
        <v>27</v>
      </c>
      <c r="D145" t="s">
        <v>19</v>
      </c>
      <c r="E145" t="s">
        <v>24</v>
      </c>
      <c r="F145" s="24">
        <v>36831</v>
      </c>
      <c r="G145" s="25">
        <v>300000</v>
      </c>
      <c r="H145" s="19">
        <v>5.0999999999999996</v>
      </c>
      <c r="I145" s="86">
        <v>0.5</v>
      </c>
      <c r="J145" s="19">
        <v>4.5410000000000004</v>
      </c>
      <c r="K145" s="18">
        <f t="shared" si="12"/>
        <v>300000</v>
      </c>
      <c r="L145" s="18" t="str">
        <f t="shared" si="13"/>
        <v>BUY</v>
      </c>
      <c r="M145" s="18" t="str">
        <f t="shared" si="14"/>
        <v>PUT</v>
      </c>
      <c r="N145" s="18" t="str">
        <f t="shared" si="15"/>
        <v>BUY - PUT</v>
      </c>
      <c r="O145" s="18">
        <f t="shared" si="16"/>
        <v>5.0410000000000004</v>
      </c>
      <c r="P145" s="82">
        <f t="shared" si="17"/>
        <v>0</v>
      </c>
    </row>
    <row r="146" spans="1:16" x14ac:dyDescent="0.25">
      <c r="A146" t="s">
        <v>277</v>
      </c>
      <c r="B146" t="s">
        <v>513</v>
      </c>
      <c r="C146" s="19" t="s">
        <v>27</v>
      </c>
      <c r="D146" t="s">
        <v>19</v>
      </c>
      <c r="E146" t="s">
        <v>24</v>
      </c>
      <c r="F146" s="24">
        <v>36831</v>
      </c>
      <c r="G146" s="25">
        <v>-500000</v>
      </c>
      <c r="H146" s="19">
        <v>5.0999999999999996</v>
      </c>
      <c r="I146" s="86">
        <v>0.5</v>
      </c>
      <c r="J146" s="19">
        <v>4.5410000000000004</v>
      </c>
      <c r="K146" s="18">
        <f t="shared" si="12"/>
        <v>500000</v>
      </c>
      <c r="L146" s="18" t="str">
        <f t="shared" si="13"/>
        <v>SELL</v>
      </c>
      <c r="M146" s="18" t="str">
        <f t="shared" si="14"/>
        <v>PUT</v>
      </c>
      <c r="N146" s="18" t="str">
        <f t="shared" si="15"/>
        <v>SELL - PUT</v>
      </c>
      <c r="O146" s="18">
        <f t="shared" si="16"/>
        <v>5.0410000000000004</v>
      </c>
      <c r="P146" s="82">
        <f t="shared" si="17"/>
        <v>0</v>
      </c>
    </row>
    <row r="147" spans="1:16" x14ac:dyDescent="0.25">
      <c r="A147" t="s">
        <v>335</v>
      </c>
      <c r="B147" t="s">
        <v>515</v>
      </c>
      <c r="C147" s="19" t="s">
        <v>27</v>
      </c>
      <c r="D147" t="s">
        <v>19</v>
      </c>
      <c r="E147" t="s">
        <v>24</v>
      </c>
      <c r="F147" s="24">
        <v>36831</v>
      </c>
      <c r="G147" s="25">
        <v>500000</v>
      </c>
      <c r="H147" s="19">
        <v>5.0999999999999996</v>
      </c>
      <c r="I147" s="86">
        <v>0.4</v>
      </c>
      <c r="J147" s="19">
        <v>4.5410000000000004</v>
      </c>
      <c r="K147" s="18">
        <f t="shared" si="12"/>
        <v>500000</v>
      </c>
      <c r="L147" s="18" t="str">
        <f t="shared" si="13"/>
        <v>BUY</v>
      </c>
      <c r="M147" s="18" t="str">
        <f t="shared" si="14"/>
        <v>PUT</v>
      </c>
      <c r="N147" s="18" t="str">
        <f t="shared" si="15"/>
        <v>BUY - PUT</v>
      </c>
      <c r="O147" s="18">
        <f t="shared" si="16"/>
        <v>4.9410000000000007</v>
      </c>
      <c r="P147" s="82">
        <f t="shared" si="17"/>
        <v>0</v>
      </c>
    </row>
    <row r="148" spans="1:16" x14ac:dyDescent="0.25">
      <c r="A148" t="s">
        <v>335</v>
      </c>
      <c r="B148" t="s">
        <v>516</v>
      </c>
      <c r="C148" s="19" t="s">
        <v>27</v>
      </c>
      <c r="D148" t="s">
        <v>19</v>
      </c>
      <c r="E148" t="s">
        <v>24</v>
      </c>
      <c r="F148" s="24">
        <v>36831</v>
      </c>
      <c r="G148" s="25">
        <v>500000</v>
      </c>
      <c r="H148" s="19">
        <v>5.0999999999999996</v>
      </c>
      <c r="I148" s="86">
        <v>0.4</v>
      </c>
      <c r="J148" s="19">
        <v>4.5410000000000004</v>
      </c>
      <c r="K148" s="18">
        <f t="shared" si="12"/>
        <v>500000</v>
      </c>
      <c r="L148" s="18" t="str">
        <f t="shared" si="13"/>
        <v>BUY</v>
      </c>
      <c r="M148" s="18" t="str">
        <f t="shared" si="14"/>
        <v>PUT</v>
      </c>
      <c r="N148" s="18" t="str">
        <f t="shared" si="15"/>
        <v>BUY - PUT</v>
      </c>
      <c r="O148" s="18">
        <f t="shared" si="16"/>
        <v>4.9410000000000007</v>
      </c>
      <c r="P148" s="82">
        <f t="shared" si="17"/>
        <v>0</v>
      </c>
    </row>
    <row r="149" spans="1:16" x14ac:dyDescent="0.25">
      <c r="A149" t="s">
        <v>330</v>
      </c>
      <c r="B149" t="s">
        <v>517</v>
      </c>
      <c r="C149" s="19" t="s">
        <v>27</v>
      </c>
      <c r="D149" t="s">
        <v>19</v>
      </c>
      <c r="E149" t="s">
        <v>24</v>
      </c>
      <c r="F149" s="24">
        <v>36831</v>
      </c>
      <c r="G149" s="25">
        <v>-500000</v>
      </c>
      <c r="H149" s="19">
        <v>5.0999999999999996</v>
      </c>
      <c r="I149" s="86">
        <v>0.4</v>
      </c>
      <c r="J149" s="19">
        <v>4.5410000000000004</v>
      </c>
      <c r="K149" s="18">
        <f t="shared" si="12"/>
        <v>500000</v>
      </c>
      <c r="L149" s="18" t="str">
        <f t="shared" si="13"/>
        <v>SELL</v>
      </c>
      <c r="M149" s="18" t="str">
        <f t="shared" si="14"/>
        <v>PUT</v>
      </c>
      <c r="N149" s="18" t="str">
        <f t="shared" si="15"/>
        <v>SELL - PUT</v>
      </c>
      <c r="O149" s="18">
        <f t="shared" si="16"/>
        <v>4.9410000000000007</v>
      </c>
      <c r="P149" s="82">
        <f t="shared" si="17"/>
        <v>0</v>
      </c>
    </row>
    <row r="150" spans="1:16" x14ac:dyDescent="0.25">
      <c r="A150" t="s">
        <v>330</v>
      </c>
      <c r="B150" t="s">
        <v>518</v>
      </c>
      <c r="C150" s="19" t="s">
        <v>27</v>
      </c>
      <c r="D150" t="s">
        <v>19</v>
      </c>
      <c r="E150" t="s">
        <v>24</v>
      </c>
      <c r="F150" s="24">
        <v>36831</v>
      </c>
      <c r="G150" s="25">
        <v>-500000</v>
      </c>
      <c r="H150" s="19">
        <v>5.0999999999999996</v>
      </c>
      <c r="I150" s="86">
        <v>0.4</v>
      </c>
      <c r="J150" s="19">
        <v>4.5410000000000004</v>
      </c>
      <c r="K150" s="18">
        <f t="shared" si="12"/>
        <v>500000</v>
      </c>
      <c r="L150" s="18" t="str">
        <f t="shared" si="13"/>
        <v>SELL</v>
      </c>
      <c r="M150" s="18" t="str">
        <f t="shared" si="14"/>
        <v>PUT</v>
      </c>
      <c r="N150" s="18" t="str">
        <f t="shared" si="15"/>
        <v>SELL - PUT</v>
      </c>
      <c r="O150" s="18">
        <f t="shared" si="16"/>
        <v>4.9410000000000007</v>
      </c>
      <c r="P150" s="82">
        <f t="shared" si="17"/>
        <v>0</v>
      </c>
    </row>
    <row r="151" spans="1:16" x14ac:dyDescent="0.25">
      <c r="A151" t="s">
        <v>172</v>
      </c>
      <c r="B151" t="s">
        <v>522</v>
      </c>
      <c r="C151" s="19" t="s">
        <v>27</v>
      </c>
      <c r="D151" t="s">
        <v>19</v>
      </c>
      <c r="E151" t="s">
        <v>20</v>
      </c>
      <c r="F151" s="24">
        <v>36831</v>
      </c>
      <c r="G151" s="25">
        <v>500000</v>
      </c>
      <c r="H151" s="19">
        <v>5.0999999999999996</v>
      </c>
      <c r="I151" s="86">
        <v>1.55</v>
      </c>
      <c r="J151" s="19">
        <v>4.5410000000000004</v>
      </c>
      <c r="K151" s="18">
        <f t="shared" si="12"/>
        <v>500000</v>
      </c>
      <c r="L151" s="18" t="str">
        <f t="shared" si="13"/>
        <v>BUY</v>
      </c>
      <c r="M151" s="18" t="str">
        <f t="shared" si="14"/>
        <v>CALL</v>
      </c>
      <c r="N151" s="18" t="str">
        <f t="shared" si="15"/>
        <v>BUY - CALL</v>
      </c>
      <c r="O151" s="18">
        <f t="shared" si="16"/>
        <v>6.0910000000000002</v>
      </c>
      <c r="P151" s="82">
        <f t="shared" si="17"/>
        <v>0</v>
      </c>
    </row>
    <row r="152" spans="1:16" x14ac:dyDescent="0.25">
      <c r="A152" t="s">
        <v>172</v>
      </c>
      <c r="B152" t="s">
        <v>523</v>
      </c>
      <c r="C152" s="19" t="s">
        <v>27</v>
      </c>
      <c r="D152" t="s">
        <v>19</v>
      </c>
      <c r="E152" t="s">
        <v>24</v>
      </c>
      <c r="F152" s="24">
        <v>36831</v>
      </c>
      <c r="G152" s="25">
        <v>500000</v>
      </c>
      <c r="H152" s="19">
        <v>5.0999999999999996</v>
      </c>
      <c r="I152" s="86">
        <v>1.55</v>
      </c>
      <c r="J152" s="19">
        <v>4.5410000000000004</v>
      </c>
      <c r="K152" s="18">
        <f t="shared" si="12"/>
        <v>500000</v>
      </c>
      <c r="L152" s="18" t="str">
        <f t="shared" si="13"/>
        <v>BUY</v>
      </c>
      <c r="M152" s="18" t="str">
        <f t="shared" si="14"/>
        <v>PUT</v>
      </c>
      <c r="N152" s="18" t="str">
        <f t="shared" si="15"/>
        <v>BUY - PUT</v>
      </c>
      <c r="O152" s="18">
        <f t="shared" si="16"/>
        <v>6.0910000000000002</v>
      </c>
      <c r="P152" s="82">
        <f t="shared" si="17"/>
        <v>495500.00000000029</v>
      </c>
    </row>
    <row r="153" spans="1:16" x14ac:dyDescent="0.25">
      <c r="A153" t="s">
        <v>172</v>
      </c>
      <c r="B153" t="s">
        <v>524</v>
      </c>
      <c r="C153" s="19" t="s">
        <v>27</v>
      </c>
      <c r="D153" t="s">
        <v>19</v>
      </c>
      <c r="E153" t="s">
        <v>20</v>
      </c>
      <c r="F153" s="24">
        <v>36831</v>
      </c>
      <c r="G153" s="25">
        <v>-1000000</v>
      </c>
      <c r="H153" s="19">
        <v>5.0999999999999996</v>
      </c>
      <c r="I153" s="86">
        <v>2.5</v>
      </c>
      <c r="J153" s="19">
        <v>4.5410000000000004</v>
      </c>
      <c r="K153" s="18">
        <f t="shared" si="12"/>
        <v>1000000</v>
      </c>
      <c r="L153" s="18" t="str">
        <f t="shared" si="13"/>
        <v>SELL</v>
      </c>
      <c r="M153" s="18" t="str">
        <f t="shared" si="14"/>
        <v>CALL</v>
      </c>
      <c r="N153" s="18" t="str">
        <f t="shared" si="15"/>
        <v>SELL - CALL</v>
      </c>
      <c r="O153" s="18">
        <f t="shared" si="16"/>
        <v>7.0410000000000004</v>
      </c>
      <c r="P153" s="82">
        <f t="shared" si="17"/>
        <v>0</v>
      </c>
    </row>
    <row r="154" spans="1:16" x14ac:dyDescent="0.25">
      <c r="A154" t="s">
        <v>172</v>
      </c>
      <c r="B154" t="s">
        <v>525</v>
      </c>
      <c r="C154" s="19" t="s">
        <v>27</v>
      </c>
      <c r="D154" t="s">
        <v>19</v>
      </c>
      <c r="E154" t="s">
        <v>20</v>
      </c>
      <c r="F154" s="24">
        <v>36831</v>
      </c>
      <c r="G154" s="25">
        <v>1000000</v>
      </c>
      <c r="H154" s="19">
        <v>5.0999999999999996</v>
      </c>
      <c r="I154" s="86">
        <v>1.7010000000000001</v>
      </c>
      <c r="J154" s="19">
        <v>4.5410000000000004</v>
      </c>
      <c r="K154" s="18">
        <f t="shared" si="12"/>
        <v>1000000</v>
      </c>
      <c r="L154" s="18" t="str">
        <f t="shared" si="13"/>
        <v>BUY</v>
      </c>
      <c r="M154" s="18" t="str">
        <f t="shared" si="14"/>
        <v>CALL</v>
      </c>
      <c r="N154" s="18" t="str">
        <f t="shared" si="15"/>
        <v>BUY - CALL</v>
      </c>
      <c r="O154" s="18">
        <f t="shared" si="16"/>
        <v>6.2420000000000009</v>
      </c>
      <c r="P154" s="82">
        <f t="shared" si="17"/>
        <v>0</v>
      </c>
    </row>
    <row r="155" spans="1:16" x14ac:dyDescent="0.25">
      <c r="A155" t="s">
        <v>218</v>
      </c>
      <c r="B155" t="s">
        <v>526</v>
      </c>
      <c r="C155" s="19" t="s">
        <v>27</v>
      </c>
      <c r="D155" t="s">
        <v>19</v>
      </c>
      <c r="E155" t="s">
        <v>20</v>
      </c>
      <c r="F155" s="24">
        <v>36831</v>
      </c>
      <c r="G155" s="25">
        <v>150000</v>
      </c>
      <c r="H155" s="19">
        <v>5.0999999999999996</v>
      </c>
      <c r="I155" s="86">
        <v>0.7</v>
      </c>
      <c r="J155" s="19">
        <v>4.5410000000000004</v>
      </c>
      <c r="K155" s="18">
        <f t="shared" si="12"/>
        <v>150000</v>
      </c>
      <c r="L155" s="18" t="str">
        <f t="shared" si="13"/>
        <v>BUY</v>
      </c>
      <c r="M155" s="18" t="str">
        <f t="shared" si="14"/>
        <v>CALL</v>
      </c>
      <c r="N155" s="18" t="str">
        <f t="shared" si="15"/>
        <v>BUY - CALL</v>
      </c>
      <c r="O155" s="18">
        <f t="shared" si="16"/>
        <v>5.2410000000000005</v>
      </c>
      <c r="P155" s="82">
        <f t="shared" si="17"/>
        <v>0</v>
      </c>
    </row>
    <row r="156" spans="1:16" x14ac:dyDescent="0.25">
      <c r="A156" t="s">
        <v>173</v>
      </c>
      <c r="B156" t="s">
        <v>530</v>
      </c>
      <c r="C156" t="s">
        <v>27</v>
      </c>
      <c r="D156" t="s">
        <v>19</v>
      </c>
      <c r="E156" t="s">
        <v>20</v>
      </c>
      <c r="F156" s="24">
        <v>36831</v>
      </c>
      <c r="G156" s="25">
        <v>-2000000</v>
      </c>
      <c r="H156" s="19">
        <v>5.0999999999999996</v>
      </c>
      <c r="I156" s="87">
        <v>0.7</v>
      </c>
      <c r="J156" s="19">
        <v>4.5410000000000004</v>
      </c>
      <c r="K156" s="18">
        <f t="shared" si="12"/>
        <v>2000000</v>
      </c>
      <c r="L156" s="18" t="str">
        <f t="shared" si="13"/>
        <v>SELL</v>
      </c>
      <c r="M156" s="18" t="str">
        <f t="shared" si="14"/>
        <v>CALL</v>
      </c>
      <c r="N156" s="18" t="str">
        <f t="shared" si="15"/>
        <v>SELL - CALL</v>
      </c>
      <c r="O156" s="18">
        <f t="shared" si="16"/>
        <v>5.2410000000000005</v>
      </c>
      <c r="P156" s="82">
        <f t="shared" si="17"/>
        <v>0</v>
      </c>
    </row>
    <row r="157" spans="1:16" x14ac:dyDescent="0.25">
      <c r="A157" t="s">
        <v>115</v>
      </c>
      <c r="B157" t="s">
        <v>531</v>
      </c>
      <c r="C157" t="s">
        <v>27</v>
      </c>
      <c r="D157" t="s">
        <v>19</v>
      </c>
      <c r="E157" t="s">
        <v>20</v>
      </c>
      <c r="F157" s="24">
        <v>36831</v>
      </c>
      <c r="G157" s="25">
        <v>-500000</v>
      </c>
      <c r="H157" s="19">
        <v>5.0999999999999996</v>
      </c>
      <c r="I157" s="87">
        <v>1</v>
      </c>
      <c r="J157" s="19">
        <v>4.5410000000000004</v>
      </c>
      <c r="K157" s="18">
        <f t="shared" si="12"/>
        <v>500000</v>
      </c>
      <c r="L157" s="18" t="str">
        <f t="shared" si="13"/>
        <v>SELL</v>
      </c>
      <c r="M157" s="18" t="str">
        <f t="shared" si="14"/>
        <v>CALL</v>
      </c>
      <c r="N157" s="18" t="str">
        <f t="shared" si="15"/>
        <v>SELL - CALL</v>
      </c>
      <c r="O157" s="18">
        <f t="shared" si="16"/>
        <v>5.5410000000000004</v>
      </c>
      <c r="P157" s="82">
        <f t="shared" si="17"/>
        <v>0</v>
      </c>
    </row>
    <row r="158" spans="1:16" x14ac:dyDescent="0.25">
      <c r="A158" t="s">
        <v>219</v>
      </c>
      <c r="B158" t="s">
        <v>532</v>
      </c>
      <c r="C158" t="s">
        <v>27</v>
      </c>
      <c r="D158" t="s">
        <v>19</v>
      </c>
      <c r="E158" t="s">
        <v>20</v>
      </c>
      <c r="F158" s="24">
        <v>36831</v>
      </c>
      <c r="G158" s="25">
        <v>-300000</v>
      </c>
      <c r="H158" s="19">
        <v>5.0999999999999996</v>
      </c>
      <c r="I158" s="87">
        <v>1</v>
      </c>
      <c r="J158" s="19">
        <v>4.5410000000000004</v>
      </c>
      <c r="K158" s="18">
        <f t="shared" si="12"/>
        <v>300000</v>
      </c>
      <c r="L158" s="18" t="str">
        <f t="shared" si="13"/>
        <v>SELL</v>
      </c>
      <c r="M158" s="18" t="str">
        <f t="shared" si="14"/>
        <v>CALL</v>
      </c>
      <c r="N158" s="18" t="str">
        <f t="shared" si="15"/>
        <v>SELL - CALL</v>
      </c>
      <c r="O158" s="18">
        <f t="shared" si="16"/>
        <v>5.5410000000000004</v>
      </c>
      <c r="P158" s="82">
        <f t="shared" si="17"/>
        <v>0</v>
      </c>
    </row>
    <row r="159" spans="1:16" x14ac:dyDescent="0.25">
      <c r="A159" t="s">
        <v>253</v>
      </c>
      <c r="B159" t="s">
        <v>533</v>
      </c>
      <c r="C159" t="s">
        <v>27</v>
      </c>
      <c r="D159" t="s">
        <v>19</v>
      </c>
      <c r="E159" t="s">
        <v>20</v>
      </c>
      <c r="F159" s="24">
        <v>36831</v>
      </c>
      <c r="G159" s="25">
        <v>-500000</v>
      </c>
      <c r="H159" s="19">
        <v>5.0999999999999996</v>
      </c>
      <c r="I159" s="87">
        <v>1</v>
      </c>
      <c r="J159" s="19">
        <v>4.5410000000000004</v>
      </c>
      <c r="K159" s="18">
        <f t="shared" si="12"/>
        <v>500000</v>
      </c>
      <c r="L159" s="18" t="str">
        <f t="shared" si="13"/>
        <v>SELL</v>
      </c>
      <c r="M159" s="18" t="str">
        <f t="shared" si="14"/>
        <v>CALL</v>
      </c>
      <c r="N159" s="18" t="str">
        <f t="shared" si="15"/>
        <v>SELL - CALL</v>
      </c>
      <c r="O159" s="18">
        <f t="shared" si="16"/>
        <v>5.5410000000000004</v>
      </c>
      <c r="P159" s="82">
        <f t="shared" si="17"/>
        <v>0</v>
      </c>
    </row>
    <row r="160" spans="1:16" x14ac:dyDescent="0.25">
      <c r="A160" t="s">
        <v>120</v>
      </c>
      <c r="B160" t="s">
        <v>539</v>
      </c>
      <c r="C160" s="19" t="s">
        <v>27</v>
      </c>
      <c r="D160" t="s">
        <v>19</v>
      </c>
      <c r="E160" t="s">
        <v>24</v>
      </c>
      <c r="F160" s="24">
        <v>36831</v>
      </c>
      <c r="G160" s="25">
        <v>-1200000</v>
      </c>
      <c r="H160" s="19">
        <v>5.0999999999999996</v>
      </c>
      <c r="I160" s="87">
        <v>0.55000000000000004</v>
      </c>
      <c r="J160" s="19">
        <v>4.5410000000000004</v>
      </c>
      <c r="K160" s="18">
        <f t="shared" si="12"/>
        <v>1200000</v>
      </c>
      <c r="L160" s="18" t="str">
        <f t="shared" si="13"/>
        <v>SELL</v>
      </c>
      <c r="M160" s="18" t="str">
        <f t="shared" si="14"/>
        <v>PUT</v>
      </c>
      <c r="N160" s="18" t="str">
        <f t="shared" si="15"/>
        <v>SELL - PUT</v>
      </c>
      <c r="O160" s="18">
        <f t="shared" si="16"/>
        <v>5.0910000000000002</v>
      </c>
      <c r="P160" s="82">
        <f t="shared" si="17"/>
        <v>0</v>
      </c>
    </row>
    <row r="161" spans="1:16" x14ac:dyDescent="0.25">
      <c r="A161" t="s">
        <v>336</v>
      </c>
      <c r="B161" t="s">
        <v>540</v>
      </c>
      <c r="C161" s="19" t="s">
        <v>27</v>
      </c>
      <c r="D161" t="s">
        <v>19</v>
      </c>
      <c r="E161" t="s">
        <v>24</v>
      </c>
      <c r="F161" s="24">
        <v>36831</v>
      </c>
      <c r="G161" s="25">
        <v>300000</v>
      </c>
      <c r="H161" s="19">
        <v>5.0999999999999996</v>
      </c>
      <c r="I161" s="87">
        <v>0.55000000000000004</v>
      </c>
      <c r="J161" s="19">
        <v>4.5410000000000004</v>
      </c>
      <c r="K161" s="18">
        <f t="shared" si="12"/>
        <v>300000</v>
      </c>
      <c r="L161" s="18" t="str">
        <f t="shared" si="13"/>
        <v>BUY</v>
      </c>
      <c r="M161" s="18" t="str">
        <f t="shared" si="14"/>
        <v>PUT</v>
      </c>
      <c r="N161" s="18" t="str">
        <f t="shared" si="15"/>
        <v>BUY - PUT</v>
      </c>
      <c r="O161" s="18">
        <f t="shared" si="16"/>
        <v>5.0910000000000002</v>
      </c>
      <c r="P161" s="82">
        <f t="shared" si="17"/>
        <v>0</v>
      </c>
    </row>
    <row r="162" spans="1:16" x14ac:dyDescent="0.25">
      <c r="A162" t="s">
        <v>118</v>
      </c>
      <c r="B162" t="s">
        <v>541</v>
      </c>
      <c r="C162" s="19" t="s">
        <v>27</v>
      </c>
      <c r="D162" t="s">
        <v>19</v>
      </c>
      <c r="E162" t="s">
        <v>24</v>
      </c>
      <c r="F162" s="24">
        <v>36831</v>
      </c>
      <c r="G162" s="25">
        <v>-2000000</v>
      </c>
      <c r="H162" s="19">
        <v>5.0999999999999996</v>
      </c>
      <c r="I162" s="87">
        <v>0.55000000000000004</v>
      </c>
      <c r="J162" s="19">
        <v>4.5410000000000004</v>
      </c>
      <c r="K162" s="18">
        <f t="shared" si="12"/>
        <v>2000000</v>
      </c>
      <c r="L162" s="18" t="str">
        <f t="shared" si="13"/>
        <v>SELL</v>
      </c>
      <c r="M162" s="18" t="str">
        <f t="shared" si="14"/>
        <v>PUT</v>
      </c>
      <c r="N162" s="18" t="str">
        <f t="shared" si="15"/>
        <v>SELL - PUT</v>
      </c>
      <c r="O162" s="18">
        <f t="shared" si="16"/>
        <v>5.0910000000000002</v>
      </c>
      <c r="P162" s="82">
        <f t="shared" si="17"/>
        <v>0</v>
      </c>
    </row>
    <row r="163" spans="1:16" x14ac:dyDescent="0.25">
      <c r="A163" t="s">
        <v>118</v>
      </c>
      <c r="B163" t="s">
        <v>542</v>
      </c>
      <c r="C163" s="19" t="s">
        <v>27</v>
      </c>
      <c r="D163" t="s">
        <v>19</v>
      </c>
      <c r="E163" t="s">
        <v>24</v>
      </c>
      <c r="F163" s="24">
        <v>36831</v>
      </c>
      <c r="G163" s="25">
        <v>-1500000</v>
      </c>
      <c r="H163" s="19">
        <v>5.0999999999999996</v>
      </c>
      <c r="I163" s="87">
        <v>0.5</v>
      </c>
      <c r="J163" s="19">
        <v>4.5410000000000004</v>
      </c>
      <c r="K163" s="18">
        <f t="shared" si="12"/>
        <v>1500000</v>
      </c>
      <c r="L163" s="18" t="str">
        <f t="shared" si="13"/>
        <v>SELL</v>
      </c>
      <c r="M163" s="18" t="str">
        <f t="shared" si="14"/>
        <v>PUT</v>
      </c>
      <c r="N163" s="18" t="str">
        <f t="shared" si="15"/>
        <v>SELL - PUT</v>
      </c>
      <c r="O163" s="18">
        <f t="shared" si="16"/>
        <v>5.0410000000000004</v>
      </c>
      <c r="P163" s="82">
        <f t="shared" si="17"/>
        <v>0</v>
      </c>
    </row>
    <row r="164" spans="1:16" x14ac:dyDescent="0.25">
      <c r="A164" t="s">
        <v>173</v>
      </c>
      <c r="B164" t="s">
        <v>543</v>
      </c>
      <c r="C164" s="19" t="s">
        <v>27</v>
      </c>
      <c r="D164" t="s">
        <v>19</v>
      </c>
      <c r="E164" t="s">
        <v>24</v>
      </c>
      <c r="F164" s="24">
        <v>36831</v>
      </c>
      <c r="G164" s="25">
        <v>-3000000</v>
      </c>
      <c r="H164" s="19">
        <v>5.0999999999999996</v>
      </c>
      <c r="I164" s="87">
        <v>0.5</v>
      </c>
      <c r="J164" s="19">
        <v>4.5410000000000004</v>
      </c>
      <c r="K164" s="18">
        <f t="shared" si="12"/>
        <v>3000000</v>
      </c>
      <c r="L164" s="18" t="str">
        <f t="shared" si="13"/>
        <v>SELL</v>
      </c>
      <c r="M164" s="18" t="str">
        <f t="shared" si="14"/>
        <v>PUT</v>
      </c>
      <c r="N164" s="18" t="str">
        <f t="shared" si="15"/>
        <v>SELL - PUT</v>
      </c>
      <c r="O164" s="18">
        <f t="shared" si="16"/>
        <v>5.0410000000000004</v>
      </c>
      <c r="P164" s="82">
        <f t="shared" si="17"/>
        <v>0</v>
      </c>
    </row>
    <row r="165" spans="1:16" x14ac:dyDescent="0.25">
      <c r="A165" t="s">
        <v>173</v>
      </c>
      <c r="B165" t="s">
        <v>544</v>
      </c>
      <c r="C165" s="19" t="s">
        <v>27</v>
      </c>
      <c r="D165" t="s">
        <v>19</v>
      </c>
      <c r="E165" t="s">
        <v>20</v>
      </c>
      <c r="F165" s="24">
        <v>36831</v>
      </c>
      <c r="G165" s="25">
        <v>-3000000</v>
      </c>
      <c r="H165" s="19">
        <v>5.0999999999999996</v>
      </c>
      <c r="I165" s="87">
        <v>0.55000000000000004</v>
      </c>
      <c r="J165" s="19">
        <v>4.5410000000000004</v>
      </c>
      <c r="K165" s="18">
        <f t="shared" si="12"/>
        <v>3000000</v>
      </c>
      <c r="L165" s="18" t="str">
        <f t="shared" si="13"/>
        <v>SELL</v>
      </c>
      <c r="M165" s="18" t="str">
        <f t="shared" si="14"/>
        <v>CALL</v>
      </c>
      <c r="N165" s="18" t="str">
        <f t="shared" si="15"/>
        <v>SELL - CALL</v>
      </c>
      <c r="O165" s="18">
        <f t="shared" si="16"/>
        <v>5.0910000000000002</v>
      </c>
      <c r="P165" s="82">
        <f t="shared" si="17"/>
        <v>-26999.999999998359</v>
      </c>
    </row>
    <row r="166" spans="1:16" x14ac:dyDescent="0.25">
      <c r="A166" s="42" t="s">
        <v>121</v>
      </c>
      <c r="B166" t="s">
        <v>393</v>
      </c>
      <c r="C166" t="s">
        <v>546</v>
      </c>
      <c r="D166" t="s">
        <v>19</v>
      </c>
      <c r="E166" t="s">
        <v>20</v>
      </c>
      <c r="F166" s="24">
        <v>36831</v>
      </c>
      <c r="G166" s="25">
        <v>-500000</v>
      </c>
      <c r="H166" s="19">
        <v>4.7300000000000004</v>
      </c>
      <c r="I166">
        <v>0.35</v>
      </c>
      <c r="J166" s="19">
        <v>4.5410000000000004</v>
      </c>
      <c r="K166" s="18">
        <f t="shared" si="12"/>
        <v>500000</v>
      </c>
      <c r="L166" s="18" t="str">
        <f t="shared" si="13"/>
        <v>SELL</v>
      </c>
      <c r="M166" s="18" t="str">
        <f t="shared" si="14"/>
        <v>CALL</v>
      </c>
      <c r="N166" s="18" t="str">
        <f t="shared" si="15"/>
        <v>SELL - CALL</v>
      </c>
      <c r="O166" s="18">
        <f t="shared" si="16"/>
        <v>4.891</v>
      </c>
      <c r="P166" s="82">
        <f t="shared" si="17"/>
        <v>0</v>
      </c>
    </row>
    <row r="167" spans="1:16" x14ac:dyDescent="0.25">
      <c r="A167" t="s">
        <v>276</v>
      </c>
      <c r="B167" t="s">
        <v>514</v>
      </c>
      <c r="C167" s="19" t="s">
        <v>546</v>
      </c>
      <c r="D167" t="s">
        <v>19</v>
      </c>
      <c r="E167" t="s">
        <v>20</v>
      </c>
      <c r="F167" s="24">
        <v>36831</v>
      </c>
      <c r="G167" s="25">
        <v>-1000000</v>
      </c>
      <c r="H167" s="19">
        <v>4.7300000000000004</v>
      </c>
      <c r="I167" s="86">
        <v>0.3</v>
      </c>
      <c r="J167" s="19">
        <v>4.5410000000000004</v>
      </c>
      <c r="K167" s="18">
        <f t="shared" si="12"/>
        <v>1000000</v>
      </c>
      <c r="L167" s="18" t="str">
        <f t="shared" si="13"/>
        <v>SELL</v>
      </c>
      <c r="M167" s="18" t="str">
        <f t="shared" si="14"/>
        <v>CALL</v>
      </c>
      <c r="N167" s="18" t="str">
        <f t="shared" si="15"/>
        <v>SELL - CALL</v>
      </c>
      <c r="O167" s="18">
        <f t="shared" si="16"/>
        <v>4.8410000000000002</v>
      </c>
      <c r="P167" s="82">
        <f t="shared" si="17"/>
        <v>0</v>
      </c>
    </row>
    <row r="168" spans="1:16" x14ac:dyDescent="0.25">
      <c r="A168" t="s">
        <v>278</v>
      </c>
      <c r="B168" t="s">
        <v>358</v>
      </c>
      <c r="C168" s="19" t="s">
        <v>57</v>
      </c>
      <c r="D168" t="s">
        <v>19</v>
      </c>
      <c r="E168" t="s">
        <v>20</v>
      </c>
      <c r="F168" s="24">
        <v>36831</v>
      </c>
      <c r="G168" s="25">
        <v>300000</v>
      </c>
      <c r="H168" s="19">
        <v>4.6100000000000003</v>
      </c>
      <c r="I168">
        <v>0.15</v>
      </c>
      <c r="J168" s="19">
        <v>4.5410000000000004</v>
      </c>
      <c r="K168" s="18">
        <f t="shared" si="12"/>
        <v>300000</v>
      </c>
      <c r="L168" s="18" t="str">
        <f t="shared" si="13"/>
        <v>BUY</v>
      </c>
      <c r="M168" s="18" t="str">
        <f t="shared" si="14"/>
        <v>CALL</v>
      </c>
      <c r="N168" s="18" t="str">
        <f t="shared" si="15"/>
        <v>BUY - CALL</v>
      </c>
      <c r="O168" s="18">
        <f t="shared" si="16"/>
        <v>4.6910000000000007</v>
      </c>
      <c r="P168" s="82">
        <f t="shared" si="17"/>
        <v>0</v>
      </c>
    </row>
    <row r="169" spans="1:16" x14ac:dyDescent="0.25">
      <c r="A169" t="s">
        <v>121</v>
      </c>
      <c r="B169" t="s">
        <v>359</v>
      </c>
      <c r="C169" s="19" t="s">
        <v>57</v>
      </c>
      <c r="D169" t="s">
        <v>19</v>
      </c>
      <c r="E169" t="s">
        <v>20</v>
      </c>
      <c r="F169" s="24">
        <v>36831</v>
      </c>
      <c r="G169" s="25">
        <v>300000</v>
      </c>
      <c r="H169" s="19">
        <v>4.6100000000000003</v>
      </c>
      <c r="I169">
        <v>0.15</v>
      </c>
      <c r="J169" s="19">
        <v>4.5410000000000004</v>
      </c>
      <c r="K169" s="18">
        <f t="shared" si="12"/>
        <v>300000</v>
      </c>
      <c r="L169" s="18" t="str">
        <f t="shared" si="13"/>
        <v>BUY</v>
      </c>
      <c r="M169" s="18" t="str">
        <f t="shared" si="14"/>
        <v>CALL</v>
      </c>
      <c r="N169" s="18" t="str">
        <f t="shared" si="15"/>
        <v>BUY - CALL</v>
      </c>
      <c r="O169" s="18">
        <f t="shared" si="16"/>
        <v>4.6910000000000007</v>
      </c>
      <c r="P169" s="82">
        <f t="shared" si="17"/>
        <v>0</v>
      </c>
    </row>
    <row r="170" spans="1:16" x14ac:dyDescent="0.25">
      <c r="A170" s="18" t="s">
        <v>172</v>
      </c>
      <c r="B170" t="s">
        <v>385</v>
      </c>
      <c r="C170" s="19" t="s">
        <v>57</v>
      </c>
      <c r="D170" t="s">
        <v>19</v>
      </c>
      <c r="E170" t="s">
        <v>20</v>
      </c>
      <c r="F170" s="24">
        <v>36831</v>
      </c>
      <c r="G170" s="25">
        <v>-1500000</v>
      </c>
      <c r="H170" s="19">
        <v>4.6100000000000003</v>
      </c>
      <c r="I170">
        <v>0.3</v>
      </c>
      <c r="J170" s="19">
        <v>4.5410000000000004</v>
      </c>
      <c r="K170" s="18">
        <f t="shared" ref="K170:K215" si="18">ABS(G170)</f>
        <v>1500000</v>
      </c>
      <c r="L170" s="18" t="str">
        <f t="shared" ref="L170:L215" si="19">IF(G170&gt;0,"BUY","SELL")</f>
        <v>SELL</v>
      </c>
      <c r="M170" s="18" t="str">
        <f t="shared" ref="M170:M215" si="20">IF(E170="C","CALL","PUT")</f>
        <v>CALL</v>
      </c>
      <c r="N170" s="18" t="str">
        <f t="shared" ref="N170:N215" si="21">CONCATENATE(L170," - ",M170)</f>
        <v>SELL - CALL</v>
      </c>
      <c r="O170" s="18">
        <f t="shared" ref="O170:O215" si="22">I170+J170</f>
        <v>4.8410000000000002</v>
      </c>
      <c r="P170" s="82">
        <f t="shared" ref="P170:P215" si="23">IF(N170="SELL - PUT",IF(H170-O170&gt;0,0,(H170-O170)*K170),IF(N170="BUY - CALL",IF(O170-H170&gt;0,0,(H170-O170)*K170),IF(N170="SELL - CALL",IF(O170-H170&gt;0,0,(O170-H170)*K170),IF(N170="BUY - PUT",IF(H170-O170&gt;0,0,(O170-H170)*K170)))))</f>
        <v>0</v>
      </c>
    </row>
    <row r="171" spans="1:16" x14ac:dyDescent="0.25">
      <c r="A171" t="s">
        <v>276</v>
      </c>
      <c r="B171" t="s">
        <v>400</v>
      </c>
      <c r="C171" s="19" t="s">
        <v>57</v>
      </c>
      <c r="D171" t="s">
        <v>19</v>
      </c>
      <c r="E171" t="s">
        <v>20</v>
      </c>
      <c r="F171" s="24">
        <v>36831</v>
      </c>
      <c r="G171" s="25">
        <v>-150000</v>
      </c>
      <c r="H171" s="19">
        <v>4.6100000000000003</v>
      </c>
      <c r="I171">
        <v>0.15</v>
      </c>
      <c r="J171" s="19">
        <v>4.5410000000000004</v>
      </c>
      <c r="K171" s="18">
        <f t="shared" si="18"/>
        <v>150000</v>
      </c>
      <c r="L171" s="18" t="str">
        <f t="shared" si="19"/>
        <v>SELL</v>
      </c>
      <c r="M171" s="18" t="str">
        <f t="shared" si="20"/>
        <v>CALL</v>
      </c>
      <c r="N171" s="18" t="str">
        <f t="shared" si="21"/>
        <v>SELL - CALL</v>
      </c>
      <c r="O171" s="18">
        <f t="shared" si="22"/>
        <v>4.6910000000000007</v>
      </c>
      <c r="P171" s="82">
        <f t="shared" si="23"/>
        <v>0</v>
      </c>
    </row>
    <row r="172" spans="1:16" x14ac:dyDescent="0.25">
      <c r="A172" s="17" t="s">
        <v>121</v>
      </c>
      <c r="B172" t="s">
        <v>406</v>
      </c>
      <c r="C172" s="19" t="s">
        <v>57</v>
      </c>
      <c r="D172" t="s">
        <v>19</v>
      </c>
      <c r="E172" t="s">
        <v>20</v>
      </c>
      <c r="F172" s="24">
        <v>36831</v>
      </c>
      <c r="G172" s="25">
        <v>-300000</v>
      </c>
      <c r="H172" s="19">
        <v>4.6100000000000003</v>
      </c>
      <c r="I172">
        <v>0.15</v>
      </c>
      <c r="J172" s="19">
        <v>4.5410000000000004</v>
      </c>
      <c r="K172" s="18">
        <f t="shared" si="18"/>
        <v>300000</v>
      </c>
      <c r="L172" s="18" t="str">
        <f t="shared" si="19"/>
        <v>SELL</v>
      </c>
      <c r="M172" s="18" t="str">
        <f t="shared" si="20"/>
        <v>CALL</v>
      </c>
      <c r="N172" s="18" t="str">
        <f t="shared" si="21"/>
        <v>SELL - CALL</v>
      </c>
      <c r="O172" s="18">
        <f t="shared" si="22"/>
        <v>4.6910000000000007</v>
      </c>
      <c r="P172" s="82">
        <f t="shared" si="23"/>
        <v>0</v>
      </c>
    </row>
    <row r="173" spans="1:16" x14ac:dyDescent="0.25">
      <c r="A173" t="s">
        <v>276</v>
      </c>
      <c r="B173" t="s">
        <v>417</v>
      </c>
      <c r="C173" s="19" t="s">
        <v>57</v>
      </c>
      <c r="D173" t="s">
        <v>19</v>
      </c>
      <c r="E173" t="s">
        <v>20</v>
      </c>
      <c r="F173" s="24">
        <v>36831</v>
      </c>
      <c r="G173" s="25">
        <v>-150000</v>
      </c>
      <c r="H173" s="19">
        <v>4.6100000000000003</v>
      </c>
      <c r="I173">
        <v>0.15</v>
      </c>
      <c r="J173" s="19">
        <v>4.5410000000000004</v>
      </c>
      <c r="K173" s="18">
        <f t="shared" si="18"/>
        <v>150000</v>
      </c>
      <c r="L173" s="18" t="str">
        <f t="shared" si="19"/>
        <v>SELL</v>
      </c>
      <c r="M173" s="18" t="str">
        <f t="shared" si="20"/>
        <v>CALL</v>
      </c>
      <c r="N173" s="18" t="str">
        <f t="shared" si="21"/>
        <v>SELL - CALL</v>
      </c>
      <c r="O173" s="18">
        <f t="shared" si="22"/>
        <v>4.6910000000000007</v>
      </c>
      <c r="P173" s="82">
        <f t="shared" si="23"/>
        <v>0</v>
      </c>
    </row>
    <row r="174" spans="1:16" x14ac:dyDescent="0.25">
      <c r="A174" t="s">
        <v>331</v>
      </c>
      <c r="B174" t="s">
        <v>430</v>
      </c>
      <c r="C174" s="19" t="s">
        <v>57</v>
      </c>
      <c r="D174" t="s">
        <v>19</v>
      </c>
      <c r="E174" t="s">
        <v>20</v>
      </c>
      <c r="F174" s="24">
        <v>36831</v>
      </c>
      <c r="G174" s="25">
        <v>-1500000</v>
      </c>
      <c r="H174" s="19">
        <v>4.6100000000000003</v>
      </c>
      <c r="I174" s="86">
        <v>0.12</v>
      </c>
      <c r="J174" s="19">
        <v>4.5410000000000004</v>
      </c>
      <c r="K174" s="18">
        <f t="shared" si="18"/>
        <v>1500000</v>
      </c>
      <c r="L174" s="18" t="str">
        <f t="shared" si="19"/>
        <v>SELL</v>
      </c>
      <c r="M174" s="18" t="str">
        <f t="shared" si="20"/>
        <v>CALL</v>
      </c>
      <c r="N174" s="18" t="str">
        <f t="shared" si="21"/>
        <v>SELL - CALL</v>
      </c>
      <c r="O174" s="18">
        <f t="shared" si="22"/>
        <v>4.6610000000000005</v>
      </c>
      <c r="P174" s="82">
        <f t="shared" si="23"/>
        <v>0</v>
      </c>
    </row>
    <row r="175" spans="1:16" x14ac:dyDescent="0.25">
      <c r="A175" t="s">
        <v>278</v>
      </c>
      <c r="B175" t="s">
        <v>431</v>
      </c>
      <c r="C175" s="19" t="s">
        <v>57</v>
      </c>
      <c r="D175" t="s">
        <v>19</v>
      </c>
      <c r="E175" t="s">
        <v>20</v>
      </c>
      <c r="F175" s="24">
        <v>36831</v>
      </c>
      <c r="G175" s="25">
        <v>-300000</v>
      </c>
      <c r="H175" s="19">
        <v>4.6100000000000003</v>
      </c>
      <c r="I175" s="86">
        <v>0.12</v>
      </c>
      <c r="J175" s="19">
        <v>4.5410000000000004</v>
      </c>
      <c r="K175" s="18">
        <f t="shared" si="18"/>
        <v>300000</v>
      </c>
      <c r="L175" s="18" t="str">
        <f t="shared" si="19"/>
        <v>SELL</v>
      </c>
      <c r="M175" s="18" t="str">
        <f t="shared" si="20"/>
        <v>CALL</v>
      </c>
      <c r="N175" s="18" t="str">
        <f t="shared" si="21"/>
        <v>SELL - CALL</v>
      </c>
      <c r="O175" s="18">
        <f t="shared" si="22"/>
        <v>4.6610000000000005</v>
      </c>
      <c r="P175" s="82">
        <f t="shared" si="23"/>
        <v>0</v>
      </c>
    </row>
    <row r="176" spans="1:16" x14ac:dyDescent="0.25">
      <c r="A176" t="s">
        <v>253</v>
      </c>
      <c r="B176" t="s">
        <v>443</v>
      </c>
      <c r="C176" s="19" t="s">
        <v>57</v>
      </c>
      <c r="D176" t="s">
        <v>19</v>
      </c>
      <c r="E176" t="s">
        <v>20</v>
      </c>
      <c r="F176" s="24">
        <v>36831</v>
      </c>
      <c r="G176" s="25">
        <v>-300000</v>
      </c>
      <c r="H176" s="19">
        <v>4.6100000000000003</v>
      </c>
      <c r="I176" s="86">
        <v>0.15</v>
      </c>
      <c r="J176" s="19">
        <v>4.5410000000000004</v>
      </c>
      <c r="K176" s="18">
        <f t="shared" si="18"/>
        <v>300000</v>
      </c>
      <c r="L176" s="18" t="str">
        <f t="shared" si="19"/>
        <v>SELL</v>
      </c>
      <c r="M176" s="18" t="str">
        <f t="shared" si="20"/>
        <v>CALL</v>
      </c>
      <c r="N176" s="18" t="str">
        <f t="shared" si="21"/>
        <v>SELL - CALL</v>
      </c>
      <c r="O176" s="18">
        <f t="shared" si="22"/>
        <v>4.6910000000000007</v>
      </c>
      <c r="P176" s="82">
        <f t="shared" si="23"/>
        <v>0</v>
      </c>
    </row>
    <row r="177" spans="1:16" x14ac:dyDescent="0.25">
      <c r="A177" t="s">
        <v>198</v>
      </c>
      <c r="B177" t="s">
        <v>444</v>
      </c>
      <c r="C177" s="19" t="s">
        <v>57</v>
      </c>
      <c r="D177" t="s">
        <v>19</v>
      </c>
      <c r="E177" t="s">
        <v>20</v>
      </c>
      <c r="F177" s="24">
        <v>36831</v>
      </c>
      <c r="G177" s="25">
        <v>-300000</v>
      </c>
      <c r="H177" s="19">
        <v>4.6100000000000003</v>
      </c>
      <c r="I177" s="86">
        <v>0.15</v>
      </c>
      <c r="J177" s="19">
        <v>4.5410000000000004</v>
      </c>
      <c r="K177" s="18">
        <f t="shared" si="18"/>
        <v>300000</v>
      </c>
      <c r="L177" s="18" t="str">
        <f t="shared" si="19"/>
        <v>SELL</v>
      </c>
      <c r="M177" s="18" t="str">
        <f t="shared" si="20"/>
        <v>CALL</v>
      </c>
      <c r="N177" s="18" t="str">
        <f t="shared" si="21"/>
        <v>SELL - CALL</v>
      </c>
      <c r="O177" s="18">
        <f t="shared" si="22"/>
        <v>4.6910000000000007</v>
      </c>
      <c r="P177" s="82">
        <f t="shared" si="23"/>
        <v>0</v>
      </c>
    </row>
    <row r="178" spans="1:16" x14ac:dyDescent="0.25">
      <c r="A178" t="s">
        <v>217</v>
      </c>
      <c r="B178" t="s">
        <v>445</v>
      </c>
      <c r="C178" s="19" t="s">
        <v>57</v>
      </c>
      <c r="D178" t="s">
        <v>19</v>
      </c>
      <c r="E178" t="s">
        <v>20</v>
      </c>
      <c r="F178" s="24">
        <v>36831</v>
      </c>
      <c r="G178" s="25">
        <v>-300000</v>
      </c>
      <c r="H178" s="19">
        <v>4.6100000000000003</v>
      </c>
      <c r="I178" s="86">
        <v>0.15</v>
      </c>
      <c r="J178" s="19">
        <v>4.5410000000000004</v>
      </c>
      <c r="K178" s="18">
        <f t="shared" si="18"/>
        <v>300000</v>
      </c>
      <c r="L178" s="18" t="str">
        <f t="shared" si="19"/>
        <v>SELL</v>
      </c>
      <c r="M178" s="18" t="str">
        <f t="shared" si="20"/>
        <v>CALL</v>
      </c>
      <c r="N178" s="18" t="str">
        <f t="shared" si="21"/>
        <v>SELL - CALL</v>
      </c>
      <c r="O178" s="18">
        <f t="shared" si="22"/>
        <v>4.6910000000000007</v>
      </c>
      <c r="P178" s="82">
        <f t="shared" si="23"/>
        <v>0</v>
      </c>
    </row>
    <row r="179" spans="1:16" x14ac:dyDescent="0.25">
      <c r="A179" t="s">
        <v>198</v>
      </c>
      <c r="B179" t="s">
        <v>449</v>
      </c>
      <c r="C179" s="19" t="s">
        <v>57</v>
      </c>
      <c r="D179" t="s">
        <v>19</v>
      </c>
      <c r="E179" t="s">
        <v>20</v>
      </c>
      <c r="F179" s="24">
        <v>36831</v>
      </c>
      <c r="G179" s="25">
        <v>-1000000</v>
      </c>
      <c r="H179" s="19">
        <v>4.6100000000000003</v>
      </c>
      <c r="I179" s="86">
        <v>0.2</v>
      </c>
      <c r="J179" s="19">
        <v>4.5410000000000004</v>
      </c>
      <c r="K179" s="18">
        <f t="shared" si="18"/>
        <v>1000000</v>
      </c>
      <c r="L179" s="18" t="str">
        <f t="shared" si="19"/>
        <v>SELL</v>
      </c>
      <c r="M179" s="18" t="str">
        <f t="shared" si="20"/>
        <v>CALL</v>
      </c>
      <c r="N179" s="18" t="str">
        <f t="shared" si="21"/>
        <v>SELL - CALL</v>
      </c>
      <c r="O179" s="18">
        <f t="shared" si="22"/>
        <v>4.7410000000000005</v>
      </c>
      <c r="P179" s="82">
        <f t="shared" si="23"/>
        <v>0</v>
      </c>
    </row>
    <row r="180" spans="1:16" x14ac:dyDescent="0.25">
      <c r="A180" t="s">
        <v>278</v>
      </c>
      <c r="B180" t="s">
        <v>450</v>
      </c>
      <c r="C180" s="19" t="s">
        <v>57</v>
      </c>
      <c r="D180" t="s">
        <v>19</v>
      </c>
      <c r="E180" t="s">
        <v>24</v>
      </c>
      <c r="F180" s="24">
        <v>36831</v>
      </c>
      <c r="G180" s="25">
        <v>300000</v>
      </c>
      <c r="H180" s="19">
        <v>4.6100000000000003</v>
      </c>
      <c r="I180" s="86">
        <v>0.11</v>
      </c>
      <c r="J180" s="19">
        <v>4.5410000000000004</v>
      </c>
      <c r="K180" s="18">
        <f t="shared" si="18"/>
        <v>300000</v>
      </c>
      <c r="L180" s="18" t="str">
        <f t="shared" si="19"/>
        <v>BUY</v>
      </c>
      <c r="M180" s="18" t="str">
        <f t="shared" si="20"/>
        <v>PUT</v>
      </c>
      <c r="N180" s="18" t="str">
        <f t="shared" si="21"/>
        <v>BUY - PUT</v>
      </c>
      <c r="O180" s="18">
        <f t="shared" si="22"/>
        <v>4.6510000000000007</v>
      </c>
      <c r="P180" s="82">
        <f t="shared" si="23"/>
        <v>12300.000000000111</v>
      </c>
    </row>
    <row r="181" spans="1:16" x14ac:dyDescent="0.25">
      <c r="A181" t="s">
        <v>278</v>
      </c>
      <c r="B181" t="s">
        <v>451</v>
      </c>
      <c r="C181" s="19" t="s">
        <v>57</v>
      </c>
      <c r="D181" t="s">
        <v>19</v>
      </c>
      <c r="E181" t="s">
        <v>24</v>
      </c>
      <c r="F181" s="24">
        <v>36831</v>
      </c>
      <c r="G181" s="25">
        <v>300000</v>
      </c>
      <c r="H181" s="19">
        <v>4.6100000000000003</v>
      </c>
      <c r="I181" s="86">
        <v>0.11</v>
      </c>
      <c r="J181" s="19">
        <v>4.5410000000000004</v>
      </c>
      <c r="K181" s="18">
        <f t="shared" si="18"/>
        <v>300000</v>
      </c>
      <c r="L181" s="18" t="str">
        <f t="shared" si="19"/>
        <v>BUY</v>
      </c>
      <c r="M181" s="18" t="str">
        <f t="shared" si="20"/>
        <v>PUT</v>
      </c>
      <c r="N181" s="18" t="str">
        <f t="shared" si="21"/>
        <v>BUY - PUT</v>
      </c>
      <c r="O181" s="18">
        <f t="shared" si="22"/>
        <v>4.6510000000000007</v>
      </c>
      <c r="P181" s="82">
        <f t="shared" si="23"/>
        <v>12300.000000000111</v>
      </c>
    </row>
    <row r="182" spans="1:16" x14ac:dyDescent="0.25">
      <c r="A182" t="s">
        <v>278</v>
      </c>
      <c r="B182" t="s">
        <v>461</v>
      </c>
      <c r="C182" s="19" t="s">
        <v>57</v>
      </c>
      <c r="D182" t="s">
        <v>19</v>
      </c>
      <c r="E182" t="s">
        <v>24</v>
      </c>
      <c r="F182" s="24">
        <v>36831</v>
      </c>
      <c r="G182" s="25">
        <v>300000</v>
      </c>
      <c r="H182" s="19">
        <v>4.6100000000000003</v>
      </c>
      <c r="I182" s="86">
        <v>0.11</v>
      </c>
      <c r="J182" s="19">
        <v>4.5410000000000004</v>
      </c>
      <c r="K182" s="18">
        <f t="shared" si="18"/>
        <v>300000</v>
      </c>
      <c r="L182" s="18" t="str">
        <f t="shared" si="19"/>
        <v>BUY</v>
      </c>
      <c r="M182" s="18" t="str">
        <f t="shared" si="20"/>
        <v>PUT</v>
      </c>
      <c r="N182" s="18" t="str">
        <f t="shared" si="21"/>
        <v>BUY - PUT</v>
      </c>
      <c r="O182" s="18">
        <f t="shared" si="22"/>
        <v>4.6510000000000007</v>
      </c>
      <c r="P182" s="82">
        <f t="shared" si="23"/>
        <v>12300.000000000111</v>
      </c>
    </row>
    <row r="183" spans="1:16" x14ac:dyDescent="0.25">
      <c r="A183" t="s">
        <v>118</v>
      </c>
      <c r="B183" t="s">
        <v>472</v>
      </c>
      <c r="C183" s="19" t="s">
        <v>57</v>
      </c>
      <c r="D183" t="s">
        <v>19</v>
      </c>
      <c r="E183" t="s">
        <v>20</v>
      </c>
      <c r="F183" s="24">
        <v>36831</v>
      </c>
      <c r="G183" s="25">
        <v>300000</v>
      </c>
      <c r="H183" s="19">
        <v>4.6100000000000003</v>
      </c>
      <c r="I183" s="86">
        <v>0.15</v>
      </c>
      <c r="J183" s="19">
        <v>4.5410000000000004</v>
      </c>
      <c r="K183" s="18">
        <f t="shared" si="18"/>
        <v>300000</v>
      </c>
      <c r="L183" s="18" t="str">
        <f t="shared" si="19"/>
        <v>BUY</v>
      </c>
      <c r="M183" s="18" t="str">
        <f t="shared" si="20"/>
        <v>CALL</v>
      </c>
      <c r="N183" s="18" t="str">
        <f t="shared" si="21"/>
        <v>BUY - CALL</v>
      </c>
      <c r="O183" s="18">
        <f t="shared" si="22"/>
        <v>4.6910000000000007</v>
      </c>
      <c r="P183" s="82">
        <f t="shared" si="23"/>
        <v>0</v>
      </c>
    </row>
    <row r="184" spans="1:16" x14ac:dyDescent="0.25">
      <c r="A184" t="s">
        <v>218</v>
      </c>
      <c r="B184" t="s">
        <v>505</v>
      </c>
      <c r="C184" s="19" t="s">
        <v>57</v>
      </c>
      <c r="D184" t="s">
        <v>19</v>
      </c>
      <c r="E184" t="s">
        <v>20</v>
      </c>
      <c r="F184" s="24">
        <v>36831</v>
      </c>
      <c r="G184" s="25">
        <v>500000</v>
      </c>
      <c r="H184" s="19">
        <v>4.6100000000000003</v>
      </c>
      <c r="I184" s="86">
        <v>0.3</v>
      </c>
      <c r="J184" s="19">
        <v>4.5410000000000004</v>
      </c>
      <c r="K184" s="18">
        <f t="shared" si="18"/>
        <v>500000</v>
      </c>
      <c r="L184" s="18" t="str">
        <f t="shared" si="19"/>
        <v>BUY</v>
      </c>
      <c r="M184" s="18" t="str">
        <f t="shared" si="20"/>
        <v>CALL</v>
      </c>
      <c r="N184" s="18" t="str">
        <f t="shared" si="21"/>
        <v>BUY - CALL</v>
      </c>
      <c r="O184" s="18">
        <f t="shared" si="22"/>
        <v>4.8410000000000002</v>
      </c>
      <c r="P184" s="82">
        <f t="shared" si="23"/>
        <v>0</v>
      </c>
    </row>
    <row r="185" spans="1:16" x14ac:dyDescent="0.25">
      <c r="A185" t="s">
        <v>276</v>
      </c>
      <c r="B185" t="s">
        <v>512</v>
      </c>
      <c r="C185" s="19" t="s">
        <v>57</v>
      </c>
      <c r="D185" t="s">
        <v>19</v>
      </c>
      <c r="E185" t="s">
        <v>20</v>
      </c>
      <c r="F185" s="24">
        <v>36831</v>
      </c>
      <c r="G185" s="25">
        <v>-300000</v>
      </c>
      <c r="H185" s="19">
        <v>4.6100000000000003</v>
      </c>
      <c r="I185" s="86">
        <v>0.15</v>
      </c>
      <c r="J185" s="19">
        <v>4.5410000000000004</v>
      </c>
      <c r="K185" s="18">
        <f t="shared" si="18"/>
        <v>300000</v>
      </c>
      <c r="L185" s="18" t="str">
        <f t="shared" si="19"/>
        <v>SELL</v>
      </c>
      <c r="M185" s="18" t="str">
        <f t="shared" si="20"/>
        <v>CALL</v>
      </c>
      <c r="N185" s="18" t="str">
        <f t="shared" si="21"/>
        <v>SELL - CALL</v>
      </c>
      <c r="O185" s="18">
        <f t="shared" si="22"/>
        <v>4.6910000000000007</v>
      </c>
      <c r="P185" s="82">
        <f t="shared" si="23"/>
        <v>0</v>
      </c>
    </row>
    <row r="186" spans="1:16" x14ac:dyDescent="0.25">
      <c r="A186" t="s">
        <v>118</v>
      </c>
      <c r="B186" t="s">
        <v>520</v>
      </c>
      <c r="C186" s="19" t="s">
        <v>57</v>
      </c>
      <c r="D186" t="s">
        <v>19</v>
      </c>
      <c r="E186" t="s">
        <v>24</v>
      </c>
      <c r="F186" s="24">
        <v>36831</v>
      </c>
      <c r="G186" s="25">
        <v>500000</v>
      </c>
      <c r="H186" s="19">
        <v>4.6100000000000003</v>
      </c>
      <c r="I186" s="86">
        <v>0.15</v>
      </c>
      <c r="J186" s="19">
        <v>4.5410000000000004</v>
      </c>
      <c r="K186" s="18">
        <f t="shared" si="18"/>
        <v>500000</v>
      </c>
      <c r="L186" s="18" t="str">
        <f t="shared" si="19"/>
        <v>BUY</v>
      </c>
      <c r="M186" s="18" t="str">
        <f t="shared" si="20"/>
        <v>PUT</v>
      </c>
      <c r="N186" s="18" t="str">
        <f t="shared" si="21"/>
        <v>BUY - PUT</v>
      </c>
      <c r="O186" s="18">
        <f t="shared" si="22"/>
        <v>4.6910000000000007</v>
      </c>
      <c r="P186" s="82">
        <f t="shared" si="23"/>
        <v>40500.000000000204</v>
      </c>
    </row>
    <row r="187" spans="1:16" x14ac:dyDescent="0.25">
      <c r="A187" t="s">
        <v>331</v>
      </c>
      <c r="B187" t="s">
        <v>521</v>
      </c>
      <c r="C187" s="19" t="s">
        <v>57</v>
      </c>
      <c r="D187" t="s">
        <v>19</v>
      </c>
      <c r="E187" t="s">
        <v>20</v>
      </c>
      <c r="F187" s="24">
        <v>36831</v>
      </c>
      <c r="G187" s="25">
        <v>-300000</v>
      </c>
      <c r="H187" s="19">
        <v>4.6100000000000003</v>
      </c>
      <c r="I187" s="86">
        <v>0.14749999999999999</v>
      </c>
      <c r="J187" s="19">
        <v>4.5410000000000004</v>
      </c>
      <c r="K187" s="18">
        <f t="shared" si="18"/>
        <v>300000</v>
      </c>
      <c r="L187" s="18" t="str">
        <f t="shared" si="19"/>
        <v>SELL</v>
      </c>
      <c r="M187" s="18" t="str">
        <f t="shared" si="20"/>
        <v>CALL</v>
      </c>
      <c r="N187" s="18" t="str">
        <f t="shared" si="21"/>
        <v>SELL - CALL</v>
      </c>
      <c r="O187" s="18">
        <f t="shared" si="22"/>
        <v>4.6885000000000003</v>
      </c>
      <c r="P187" s="82">
        <f t="shared" si="23"/>
        <v>0</v>
      </c>
    </row>
    <row r="188" spans="1:16" x14ac:dyDescent="0.25">
      <c r="A188" t="s">
        <v>120</v>
      </c>
      <c r="B188" t="s">
        <v>528</v>
      </c>
      <c r="C188" s="19" t="s">
        <v>57</v>
      </c>
      <c r="D188" t="s">
        <v>19</v>
      </c>
      <c r="E188" t="s">
        <v>20</v>
      </c>
      <c r="F188" s="24">
        <v>36831</v>
      </c>
      <c r="G188" s="25">
        <v>-1000000</v>
      </c>
      <c r="H188" s="19">
        <v>4.6100000000000003</v>
      </c>
      <c r="I188" s="87">
        <v>0.16</v>
      </c>
      <c r="J188" s="19">
        <v>4.5410000000000004</v>
      </c>
      <c r="K188" s="18">
        <f t="shared" si="18"/>
        <v>1000000</v>
      </c>
      <c r="L188" s="18" t="str">
        <f t="shared" si="19"/>
        <v>SELL</v>
      </c>
      <c r="M188" s="18" t="str">
        <f t="shared" si="20"/>
        <v>CALL</v>
      </c>
      <c r="N188" s="18" t="str">
        <f t="shared" si="21"/>
        <v>SELL - CALL</v>
      </c>
      <c r="O188" s="18">
        <f t="shared" si="22"/>
        <v>4.7010000000000005</v>
      </c>
      <c r="P188" s="82">
        <f t="shared" si="23"/>
        <v>0</v>
      </c>
    </row>
    <row r="189" spans="1:16" x14ac:dyDescent="0.25">
      <c r="A189" t="s">
        <v>118</v>
      </c>
      <c r="B189" t="s">
        <v>536</v>
      </c>
      <c r="C189" s="19" t="s">
        <v>57</v>
      </c>
      <c r="D189" t="s">
        <v>19</v>
      </c>
      <c r="E189" t="s">
        <v>20</v>
      </c>
      <c r="F189" s="24">
        <v>36831</v>
      </c>
      <c r="G189" s="25">
        <v>-500000</v>
      </c>
      <c r="H189" s="19">
        <v>4.6100000000000003</v>
      </c>
      <c r="I189" s="87">
        <v>0.15</v>
      </c>
      <c r="J189" s="19">
        <v>4.5410000000000004</v>
      </c>
      <c r="K189" s="18">
        <f t="shared" si="18"/>
        <v>500000</v>
      </c>
      <c r="L189" s="18" t="str">
        <f t="shared" si="19"/>
        <v>SELL</v>
      </c>
      <c r="M189" s="18" t="str">
        <f t="shared" si="20"/>
        <v>CALL</v>
      </c>
      <c r="N189" s="18" t="str">
        <f t="shared" si="21"/>
        <v>SELL - CALL</v>
      </c>
      <c r="O189" s="18">
        <f t="shared" si="22"/>
        <v>4.6910000000000007</v>
      </c>
      <c r="P189" s="82">
        <f t="shared" si="23"/>
        <v>0</v>
      </c>
    </row>
    <row r="190" spans="1:16" x14ac:dyDescent="0.25">
      <c r="A190" s="18" t="s">
        <v>118</v>
      </c>
      <c r="B190" t="s">
        <v>396</v>
      </c>
      <c r="C190" s="19" t="s">
        <v>208</v>
      </c>
      <c r="D190" t="s">
        <v>19</v>
      </c>
      <c r="E190" t="s">
        <v>20</v>
      </c>
      <c r="F190" s="24">
        <v>36831</v>
      </c>
      <c r="G190" s="25">
        <v>150000</v>
      </c>
      <c r="H190" s="19">
        <v>5.18</v>
      </c>
      <c r="I190">
        <v>0.2</v>
      </c>
      <c r="J190" s="19">
        <v>4.5410000000000004</v>
      </c>
      <c r="K190" s="18">
        <f t="shared" si="18"/>
        <v>150000</v>
      </c>
      <c r="L190" s="18" t="str">
        <f t="shared" si="19"/>
        <v>BUY</v>
      </c>
      <c r="M190" s="18" t="str">
        <f t="shared" si="20"/>
        <v>CALL</v>
      </c>
      <c r="N190" s="18" t="str">
        <f t="shared" si="21"/>
        <v>BUY - CALL</v>
      </c>
      <c r="O190" s="18">
        <f t="shared" si="22"/>
        <v>4.7410000000000005</v>
      </c>
      <c r="P190" s="82">
        <f t="shared" si="23"/>
        <v>65849.999999999869</v>
      </c>
    </row>
    <row r="191" spans="1:16" x14ac:dyDescent="0.25">
      <c r="A191" t="s">
        <v>172</v>
      </c>
      <c r="B191" t="s">
        <v>401</v>
      </c>
      <c r="C191" s="19" t="s">
        <v>208</v>
      </c>
      <c r="D191" t="s">
        <v>19</v>
      </c>
      <c r="E191" t="s">
        <v>20</v>
      </c>
      <c r="F191" s="24">
        <v>36831</v>
      </c>
      <c r="G191" s="25">
        <v>1000000</v>
      </c>
      <c r="H191" s="19">
        <v>5.18</v>
      </c>
      <c r="I191">
        <v>0.3</v>
      </c>
      <c r="J191" s="19">
        <v>4.5410000000000004</v>
      </c>
      <c r="K191" s="18">
        <f t="shared" si="18"/>
        <v>1000000</v>
      </c>
      <c r="L191" s="18" t="str">
        <f t="shared" si="19"/>
        <v>BUY</v>
      </c>
      <c r="M191" s="18" t="str">
        <f t="shared" si="20"/>
        <v>CALL</v>
      </c>
      <c r="N191" s="18" t="str">
        <f t="shared" si="21"/>
        <v>BUY - CALL</v>
      </c>
      <c r="O191" s="18">
        <f t="shared" si="22"/>
        <v>4.8410000000000002</v>
      </c>
      <c r="P191" s="82">
        <f t="shared" si="23"/>
        <v>338999.99999999953</v>
      </c>
    </row>
    <row r="192" spans="1:16" x14ac:dyDescent="0.25">
      <c r="A192" t="s">
        <v>277</v>
      </c>
      <c r="B192" t="s">
        <v>402</v>
      </c>
      <c r="C192" s="19" t="s">
        <v>208</v>
      </c>
      <c r="D192" t="s">
        <v>19</v>
      </c>
      <c r="E192" t="s">
        <v>20</v>
      </c>
      <c r="F192" s="24">
        <v>36831</v>
      </c>
      <c r="G192" s="25">
        <v>500000</v>
      </c>
      <c r="H192" s="19">
        <v>5.18</v>
      </c>
      <c r="I192">
        <v>0.3</v>
      </c>
      <c r="J192" s="19">
        <v>4.5410000000000004</v>
      </c>
      <c r="K192" s="18">
        <f t="shared" si="18"/>
        <v>500000</v>
      </c>
      <c r="L192" s="18" t="str">
        <f t="shared" si="19"/>
        <v>BUY</v>
      </c>
      <c r="M192" s="18" t="str">
        <f t="shared" si="20"/>
        <v>CALL</v>
      </c>
      <c r="N192" s="18" t="str">
        <f t="shared" si="21"/>
        <v>BUY - CALL</v>
      </c>
      <c r="O192" s="18">
        <f t="shared" si="22"/>
        <v>4.8410000000000002</v>
      </c>
      <c r="P192" s="82">
        <f t="shared" si="23"/>
        <v>169499.99999999977</v>
      </c>
    </row>
    <row r="193" spans="1:16" x14ac:dyDescent="0.25">
      <c r="A193" t="s">
        <v>172</v>
      </c>
      <c r="B193" t="s">
        <v>403</v>
      </c>
      <c r="C193" s="19" t="s">
        <v>208</v>
      </c>
      <c r="D193" t="s">
        <v>19</v>
      </c>
      <c r="E193" t="s">
        <v>20</v>
      </c>
      <c r="F193" s="24">
        <v>36831</v>
      </c>
      <c r="G193" s="25">
        <v>500000</v>
      </c>
      <c r="H193" s="19">
        <v>5.18</v>
      </c>
      <c r="I193">
        <v>0.3</v>
      </c>
      <c r="J193" s="19">
        <v>4.5410000000000004</v>
      </c>
      <c r="K193" s="18">
        <f t="shared" si="18"/>
        <v>500000</v>
      </c>
      <c r="L193" s="18" t="str">
        <f t="shared" si="19"/>
        <v>BUY</v>
      </c>
      <c r="M193" s="18" t="str">
        <f t="shared" si="20"/>
        <v>CALL</v>
      </c>
      <c r="N193" s="18" t="str">
        <f t="shared" si="21"/>
        <v>BUY - CALL</v>
      </c>
      <c r="O193" s="18">
        <f t="shared" si="22"/>
        <v>4.8410000000000002</v>
      </c>
      <c r="P193" s="82">
        <f t="shared" si="23"/>
        <v>169499.99999999977</v>
      </c>
    </row>
    <row r="194" spans="1:16" x14ac:dyDescent="0.25">
      <c r="A194" s="17" t="s">
        <v>172</v>
      </c>
      <c r="B194" t="s">
        <v>407</v>
      </c>
      <c r="C194" s="19" t="s">
        <v>208</v>
      </c>
      <c r="D194" t="s">
        <v>19</v>
      </c>
      <c r="E194" t="s">
        <v>20</v>
      </c>
      <c r="F194" s="24">
        <v>36831</v>
      </c>
      <c r="G194" s="25">
        <v>500000</v>
      </c>
      <c r="H194" s="19">
        <v>5.18</v>
      </c>
      <c r="I194">
        <v>0.3</v>
      </c>
      <c r="J194" s="19">
        <v>4.5410000000000004</v>
      </c>
      <c r="K194" s="18">
        <f t="shared" si="18"/>
        <v>500000</v>
      </c>
      <c r="L194" s="18" t="str">
        <f t="shared" si="19"/>
        <v>BUY</v>
      </c>
      <c r="M194" s="18" t="str">
        <f t="shared" si="20"/>
        <v>CALL</v>
      </c>
      <c r="N194" s="18" t="str">
        <f t="shared" si="21"/>
        <v>BUY - CALL</v>
      </c>
      <c r="O194" s="18">
        <f t="shared" si="22"/>
        <v>4.8410000000000002</v>
      </c>
      <c r="P194" s="82">
        <f t="shared" si="23"/>
        <v>169499.99999999977</v>
      </c>
    </row>
    <row r="195" spans="1:16" x14ac:dyDescent="0.25">
      <c r="A195" t="s">
        <v>172</v>
      </c>
      <c r="B195" t="s">
        <v>415</v>
      </c>
      <c r="C195" s="19" t="s">
        <v>208</v>
      </c>
      <c r="D195" t="s">
        <v>19</v>
      </c>
      <c r="E195" t="s">
        <v>20</v>
      </c>
      <c r="F195" s="24">
        <v>36831</v>
      </c>
      <c r="G195" s="25">
        <v>150000</v>
      </c>
      <c r="H195" s="19">
        <v>5.18</v>
      </c>
      <c r="I195">
        <v>0.3</v>
      </c>
      <c r="J195" s="19">
        <v>4.5410000000000004</v>
      </c>
      <c r="K195" s="18">
        <f t="shared" si="18"/>
        <v>150000</v>
      </c>
      <c r="L195" s="18" t="str">
        <f t="shared" si="19"/>
        <v>BUY</v>
      </c>
      <c r="M195" s="18" t="str">
        <f t="shared" si="20"/>
        <v>CALL</v>
      </c>
      <c r="N195" s="18" t="str">
        <f t="shared" si="21"/>
        <v>BUY - CALL</v>
      </c>
      <c r="O195" s="18">
        <f t="shared" si="22"/>
        <v>4.8410000000000002</v>
      </c>
      <c r="P195" s="82">
        <f t="shared" si="23"/>
        <v>50849.999999999927</v>
      </c>
    </row>
    <row r="196" spans="1:16" x14ac:dyDescent="0.25">
      <c r="A196" t="s">
        <v>172</v>
      </c>
      <c r="B196" t="s">
        <v>416</v>
      </c>
      <c r="C196" s="19" t="s">
        <v>208</v>
      </c>
      <c r="D196" t="s">
        <v>19</v>
      </c>
      <c r="E196" t="s">
        <v>20</v>
      </c>
      <c r="F196" s="24">
        <v>36831</v>
      </c>
      <c r="G196" s="25">
        <v>150000</v>
      </c>
      <c r="H196" s="19">
        <v>5.18</v>
      </c>
      <c r="I196">
        <v>0.3</v>
      </c>
      <c r="J196" s="19">
        <v>4.5410000000000004</v>
      </c>
      <c r="K196" s="18">
        <f t="shared" si="18"/>
        <v>150000</v>
      </c>
      <c r="L196" s="18" t="str">
        <f t="shared" si="19"/>
        <v>BUY</v>
      </c>
      <c r="M196" s="18" t="str">
        <f t="shared" si="20"/>
        <v>CALL</v>
      </c>
      <c r="N196" s="18" t="str">
        <f t="shared" si="21"/>
        <v>BUY - CALL</v>
      </c>
      <c r="O196" s="18">
        <f t="shared" si="22"/>
        <v>4.8410000000000002</v>
      </c>
      <c r="P196" s="82">
        <f t="shared" si="23"/>
        <v>50849.999999999927</v>
      </c>
    </row>
    <row r="197" spans="1:16" x14ac:dyDescent="0.25">
      <c r="A197" t="s">
        <v>172</v>
      </c>
      <c r="B197" t="s">
        <v>440</v>
      </c>
      <c r="C197" s="19" t="s">
        <v>208</v>
      </c>
      <c r="D197" t="s">
        <v>19</v>
      </c>
      <c r="E197" t="s">
        <v>20</v>
      </c>
      <c r="F197" s="24">
        <v>36831</v>
      </c>
      <c r="G197" s="25">
        <v>-300000</v>
      </c>
      <c r="H197" s="19">
        <v>5.18</v>
      </c>
      <c r="I197" s="86">
        <v>0.4</v>
      </c>
      <c r="J197" s="19">
        <v>4.5410000000000004</v>
      </c>
      <c r="K197" s="18">
        <f t="shared" si="18"/>
        <v>300000</v>
      </c>
      <c r="L197" s="18" t="str">
        <f t="shared" si="19"/>
        <v>SELL</v>
      </c>
      <c r="M197" s="18" t="str">
        <f t="shared" si="20"/>
        <v>CALL</v>
      </c>
      <c r="N197" s="18" t="str">
        <f t="shared" si="21"/>
        <v>SELL - CALL</v>
      </c>
      <c r="O197" s="18">
        <f t="shared" si="22"/>
        <v>4.9410000000000007</v>
      </c>
      <c r="P197" s="82">
        <f t="shared" si="23"/>
        <v>-71699.999999999694</v>
      </c>
    </row>
    <row r="198" spans="1:16" x14ac:dyDescent="0.25">
      <c r="A198" t="s">
        <v>172</v>
      </c>
      <c r="B198" t="s">
        <v>441</v>
      </c>
      <c r="C198" s="19" t="s">
        <v>208</v>
      </c>
      <c r="D198" t="s">
        <v>19</v>
      </c>
      <c r="E198" t="s">
        <v>24</v>
      </c>
      <c r="F198" s="24">
        <v>36831</v>
      </c>
      <c r="G198" s="25">
        <v>300000</v>
      </c>
      <c r="H198" s="19">
        <v>5.18</v>
      </c>
      <c r="I198" s="86">
        <v>0.3</v>
      </c>
      <c r="J198" s="19">
        <v>4.5410000000000004</v>
      </c>
      <c r="K198" s="18">
        <f t="shared" si="18"/>
        <v>300000</v>
      </c>
      <c r="L198" s="18" t="str">
        <f t="shared" si="19"/>
        <v>BUY</v>
      </c>
      <c r="M198" s="18" t="str">
        <f t="shared" si="20"/>
        <v>PUT</v>
      </c>
      <c r="N198" s="18" t="str">
        <f t="shared" si="21"/>
        <v>BUY - PUT</v>
      </c>
      <c r="O198" s="18">
        <f t="shared" si="22"/>
        <v>4.8410000000000002</v>
      </c>
      <c r="P198" s="82">
        <f t="shared" si="23"/>
        <v>0</v>
      </c>
    </row>
    <row r="199" spans="1:16" x14ac:dyDescent="0.25">
      <c r="A199" t="s">
        <v>172</v>
      </c>
      <c r="B199" t="s">
        <v>442</v>
      </c>
      <c r="C199" s="19" t="s">
        <v>208</v>
      </c>
      <c r="D199" t="s">
        <v>19</v>
      </c>
      <c r="E199" t="s">
        <v>20</v>
      </c>
      <c r="F199" s="24">
        <v>36831</v>
      </c>
      <c r="G199" s="25">
        <v>300000</v>
      </c>
      <c r="H199" s="19">
        <v>5.18</v>
      </c>
      <c r="I199" s="86">
        <v>0.6</v>
      </c>
      <c r="J199" s="19">
        <v>4.5410000000000004</v>
      </c>
      <c r="K199" s="18">
        <f t="shared" si="18"/>
        <v>300000</v>
      </c>
      <c r="L199" s="18" t="str">
        <f t="shared" si="19"/>
        <v>BUY</v>
      </c>
      <c r="M199" s="18" t="str">
        <f t="shared" si="20"/>
        <v>CALL</v>
      </c>
      <c r="N199" s="18" t="str">
        <f t="shared" si="21"/>
        <v>BUY - CALL</v>
      </c>
      <c r="O199" s="18">
        <f t="shared" si="22"/>
        <v>5.141</v>
      </c>
      <c r="P199" s="82">
        <f t="shared" si="23"/>
        <v>11699.999999999911</v>
      </c>
    </row>
    <row r="200" spans="1:16" x14ac:dyDescent="0.25">
      <c r="A200" t="s">
        <v>172</v>
      </c>
      <c r="B200" t="s">
        <v>446</v>
      </c>
      <c r="C200" s="19" t="s">
        <v>208</v>
      </c>
      <c r="D200" t="s">
        <v>19</v>
      </c>
      <c r="E200" t="s">
        <v>20</v>
      </c>
      <c r="F200" s="24">
        <v>36831</v>
      </c>
      <c r="G200" s="25">
        <v>-1000000</v>
      </c>
      <c r="H200" s="19">
        <v>5.18</v>
      </c>
      <c r="I200" s="86">
        <v>1</v>
      </c>
      <c r="J200" s="19">
        <v>4.5410000000000004</v>
      </c>
      <c r="K200" s="18">
        <f t="shared" si="18"/>
        <v>1000000</v>
      </c>
      <c r="L200" s="18" t="str">
        <f t="shared" si="19"/>
        <v>SELL</v>
      </c>
      <c r="M200" s="18" t="str">
        <f t="shared" si="20"/>
        <v>CALL</v>
      </c>
      <c r="N200" s="18" t="str">
        <f t="shared" si="21"/>
        <v>SELL - CALL</v>
      </c>
      <c r="O200" s="18">
        <f t="shared" si="22"/>
        <v>5.5410000000000004</v>
      </c>
      <c r="P200" s="82">
        <f t="shared" si="23"/>
        <v>0</v>
      </c>
    </row>
    <row r="201" spans="1:16" x14ac:dyDescent="0.25">
      <c r="A201" t="s">
        <v>115</v>
      </c>
      <c r="B201" t="s">
        <v>456</v>
      </c>
      <c r="C201" s="19" t="s">
        <v>208</v>
      </c>
      <c r="D201" t="s">
        <v>19</v>
      </c>
      <c r="E201" t="s">
        <v>24</v>
      </c>
      <c r="F201" s="24">
        <v>36831</v>
      </c>
      <c r="G201" s="25">
        <v>-150000</v>
      </c>
      <c r="H201" s="19">
        <v>5.18</v>
      </c>
      <c r="I201" s="86">
        <v>0.5</v>
      </c>
      <c r="J201" s="19">
        <v>4.5410000000000004</v>
      </c>
      <c r="K201" s="18">
        <f t="shared" si="18"/>
        <v>150000</v>
      </c>
      <c r="L201" s="18" t="str">
        <f t="shared" si="19"/>
        <v>SELL</v>
      </c>
      <c r="M201" s="18" t="str">
        <f t="shared" si="20"/>
        <v>PUT</v>
      </c>
      <c r="N201" s="18" t="str">
        <f t="shared" si="21"/>
        <v>SELL - PUT</v>
      </c>
      <c r="O201" s="18">
        <f t="shared" si="22"/>
        <v>5.0410000000000004</v>
      </c>
      <c r="P201" s="82">
        <f t="shared" si="23"/>
        <v>0</v>
      </c>
    </row>
    <row r="202" spans="1:16" x14ac:dyDescent="0.25">
      <c r="A202" t="s">
        <v>218</v>
      </c>
      <c r="B202" t="s">
        <v>457</v>
      </c>
      <c r="C202" s="19" t="s">
        <v>208</v>
      </c>
      <c r="D202" t="s">
        <v>19</v>
      </c>
      <c r="E202" t="s">
        <v>24</v>
      </c>
      <c r="F202" s="24">
        <v>36831</v>
      </c>
      <c r="G202" s="25">
        <v>-1000000</v>
      </c>
      <c r="H202" s="19">
        <v>5.18</v>
      </c>
      <c r="I202" s="86">
        <v>0.5</v>
      </c>
      <c r="J202" s="19">
        <v>4.5410000000000004</v>
      </c>
      <c r="K202" s="18">
        <f t="shared" si="18"/>
        <v>1000000</v>
      </c>
      <c r="L202" s="18" t="str">
        <f t="shared" si="19"/>
        <v>SELL</v>
      </c>
      <c r="M202" s="18" t="str">
        <f t="shared" si="20"/>
        <v>PUT</v>
      </c>
      <c r="N202" s="18" t="str">
        <f t="shared" si="21"/>
        <v>SELL - PUT</v>
      </c>
      <c r="O202" s="18">
        <f t="shared" si="22"/>
        <v>5.0410000000000004</v>
      </c>
      <c r="P202" s="82">
        <f t="shared" si="23"/>
        <v>0</v>
      </c>
    </row>
    <row r="203" spans="1:16" x14ac:dyDescent="0.25">
      <c r="A203" t="s">
        <v>172</v>
      </c>
      <c r="B203" t="s">
        <v>458</v>
      </c>
      <c r="C203" s="19" t="s">
        <v>208</v>
      </c>
      <c r="D203" t="s">
        <v>19</v>
      </c>
      <c r="E203" t="s">
        <v>20</v>
      </c>
      <c r="F203" s="24">
        <v>36831</v>
      </c>
      <c r="G203" s="25">
        <v>-300000</v>
      </c>
      <c r="H203" s="19">
        <v>5.18</v>
      </c>
      <c r="I203" s="86">
        <v>1.5</v>
      </c>
      <c r="J203" s="19">
        <v>4.5410000000000004</v>
      </c>
      <c r="K203" s="18">
        <f t="shared" si="18"/>
        <v>300000</v>
      </c>
      <c r="L203" s="18" t="str">
        <f t="shared" si="19"/>
        <v>SELL</v>
      </c>
      <c r="M203" s="18" t="str">
        <f t="shared" si="20"/>
        <v>CALL</v>
      </c>
      <c r="N203" s="18" t="str">
        <f t="shared" si="21"/>
        <v>SELL - CALL</v>
      </c>
      <c r="O203" s="18">
        <f t="shared" si="22"/>
        <v>6.0410000000000004</v>
      </c>
      <c r="P203" s="82">
        <f t="shared" si="23"/>
        <v>0</v>
      </c>
    </row>
    <row r="204" spans="1:16" x14ac:dyDescent="0.25">
      <c r="A204" t="s">
        <v>172</v>
      </c>
      <c r="B204" t="s">
        <v>459</v>
      </c>
      <c r="C204" s="19" t="s">
        <v>208</v>
      </c>
      <c r="D204" t="s">
        <v>19</v>
      </c>
      <c r="E204" t="s">
        <v>20</v>
      </c>
      <c r="F204" s="24">
        <v>36831</v>
      </c>
      <c r="G204" s="25">
        <v>1000000</v>
      </c>
      <c r="H204" s="19">
        <v>5.18</v>
      </c>
      <c r="I204" s="86">
        <v>1.5</v>
      </c>
      <c r="J204" s="19">
        <v>4.5410000000000004</v>
      </c>
      <c r="K204" s="18">
        <f t="shared" si="18"/>
        <v>1000000</v>
      </c>
      <c r="L204" s="18" t="str">
        <f t="shared" si="19"/>
        <v>BUY</v>
      </c>
      <c r="M204" s="18" t="str">
        <f t="shared" si="20"/>
        <v>CALL</v>
      </c>
      <c r="N204" s="18" t="str">
        <f t="shared" si="21"/>
        <v>BUY - CALL</v>
      </c>
      <c r="O204" s="18">
        <f t="shared" si="22"/>
        <v>6.0410000000000004</v>
      </c>
      <c r="P204" s="82">
        <f t="shared" si="23"/>
        <v>0</v>
      </c>
    </row>
    <row r="205" spans="1:16" x14ac:dyDescent="0.25">
      <c r="A205" t="s">
        <v>218</v>
      </c>
      <c r="B205" t="s">
        <v>464</v>
      </c>
      <c r="C205" s="19" t="s">
        <v>208</v>
      </c>
      <c r="D205" t="s">
        <v>19</v>
      </c>
      <c r="E205" t="s">
        <v>24</v>
      </c>
      <c r="F205" s="24">
        <v>36831</v>
      </c>
      <c r="G205" s="25">
        <v>500000</v>
      </c>
      <c r="H205" s="19">
        <v>5.18</v>
      </c>
      <c r="I205" s="86">
        <v>0.5</v>
      </c>
      <c r="J205" s="19">
        <v>4.5410000000000004</v>
      </c>
      <c r="K205" s="18">
        <f t="shared" si="18"/>
        <v>500000</v>
      </c>
      <c r="L205" s="18" t="str">
        <f t="shared" si="19"/>
        <v>BUY</v>
      </c>
      <c r="M205" s="18" t="str">
        <f t="shared" si="20"/>
        <v>PUT</v>
      </c>
      <c r="N205" s="18" t="str">
        <f t="shared" si="21"/>
        <v>BUY - PUT</v>
      </c>
      <c r="O205" s="18">
        <f t="shared" si="22"/>
        <v>5.0410000000000004</v>
      </c>
      <c r="P205" s="82">
        <f t="shared" si="23"/>
        <v>0</v>
      </c>
    </row>
    <row r="206" spans="1:16" x14ac:dyDescent="0.25">
      <c r="A206" t="s">
        <v>218</v>
      </c>
      <c r="B206" t="s">
        <v>465</v>
      </c>
      <c r="C206" s="19" t="s">
        <v>208</v>
      </c>
      <c r="D206" t="s">
        <v>19</v>
      </c>
      <c r="E206" t="s">
        <v>24</v>
      </c>
      <c r="F206" s="24">
        <v>36831</v>
      </c>
      <c r="G206" s="25">
        <v>500000</v>
      </c>
      <c r="H206" s="19">
        <v>5.18</v>
      </c>
      <c r="I206" s="86">
        <v>0.5</v>
      </c>
      <c r="J206" s="19">
        <v>4.5410000000000004</v>
      </c>
      <c r="K206" s="18">
        <f t="shared" si="18"/>
        <v>500000</v>
      </c>
      <c r="L206" s="18" t="str">
        <f t="shared" si="19"/>
        <v>BUY</v>
      </c>
      <c r="M206" s="18" t="str">
        <f t="shared" si="20"/>
        <v>PUT</v>
      </c>
      <c r="N206" s="18" t="str">
        <f t="shared" si="21"/>
        <v>BUY - PUT</v>
      </c>
      <c r="O206" s="18">
        <f t="shared" si="22"/>
        <v>5.0410000000000004</v>
      </c>
      <c r="P206" s="82">
        <f t="shared" si="23"/>
        <v>0</v>
      </c>
    </row>
    <row r="207" spans="1:16" x14ac:dyDescent="0.25">
      <c r="A207" t="s">
        <v>172</v>
      </c>
      <c r="B207" t="s">
        <v>466</v>
      </c>
      <c r="C207" s="19" t="s">
        <v>208</v>
      </c>
      <c r="D207" t="s">
        <v>19</v>
      </c>
      <c r="E207" t="s">
        <v>24</v>
      </c>
      <c r="F207" s="24">
        <v>36831</v>
      </c>
      <c r="G207" s="25">
        <v>500000</v>
      </c>
      <c r="H207" s="19">
        <v>5.18</v>
      </c>
      <c r="I207" s="86">
        <v>0.5</v>
      </c>
      <c r="J207" s="19">
        <v>4.5410000000000004</v>
      </c>
      <c r="K207" s="18">
        <f t="shared" si="18"/>
        <v>500000</v>
      </c>
      <c r="L207" s="18" t="str">
        <f t="shared" si="19"/>
        <v>BUY</v>
      </c>
      <c r="M207" s="18" t="str">
        <f t="shared" si="20"/>
        <v>PUT</v>
      </c>
      <c r="N207" s="18" t="str">
        <f t="shared" si="21"/>
        <v>BUY - PUT</v>
      </c>
      <c r="O207" s="18">
        <f t="shared" si="22"/>
        <v>5.0410000000000004</v>
      </c>
      <c r="P207" s="82">
        <f t="shared" si="23"/>
        <v>0</v>
      </c>
    </row>
    <row r="208" spans="1:16" x14ac:dyDescent="0.25">
      <c r="A208" t="s">
        <v>115</v>
      </c>
      <c r="B208" t="s">
        <v>467</v>
      </c>
      <c r="C208" s="19" t="s">
        <v>208</v>
      </c>
      <c r="D208" t="s">
        <v>19</v>
      </c>
      <c r="E208" t="s">
        <v>20</v>
      </c>
      <c r="F208" s="24">
        <v>36831</v>
      </c>
      <c r="G208" s="25">
        <v>150000</v>
      </c>
      <c r="H208" s="19">
        <v>5.18</v>
      </c>
      <c r="I208" s="86">
        <v>0.4</v>
      </c>
      <c r="J208" s="19">
        <v>4.5410000000000004</v>
      </c>
      <c r="K208" s="18">
        <f t="shared" si="18"/>
        <v>150000</v>
      </c>
      <c r="L208" s="18" t="str">
        <f t="shared" si="19"/>
        <v>BUY</v>
      </c>
      <c r="M208" s="18" t="str">
        <f t="shared" si="20"/>
        <v>CALL</v>
      </c>
      <c r="N208" s="18" t="str">
        <f t="shared" si="21"/>
        <v>BUY - CALL</v>
      </c>
      <c r="O208" s="18">
        <f t="shared" si="22"/>
        <v>4.9410000000000007</v>
      </c>
      <c r="P208" s="82">
        <f t="shared" si="23"/>
        <v>35849.999999999847</v>
      </c>
    </row>
    <row r="209" spans="1:16" x14ac:dyDescent="0.25">
      <c r="A209" t="s">
        <v>115</v>
      </c>
      <c r="B209" t="s">
        <v>468</v>
      </c>
      <c r="C209" s="19" t="s">
        <v>208</v>
      </c>
      <c r="D209" t="s">
        <v>19</v>
      </c>
      <c r="E209" t="s">
        <v>24</v>
      </c>
      <c r="F209" s="24">
        <v>36831</v>
      </c>
      <c r="G209" s="25">
        <v>150000</v>
      </c>
      <c r="H209" s="19">
        <v>5.18</v>
      </c>
      <c r="I209" s="86">
        <v>0.4</v>
      </c>
      <c r="J209" s="19">
        <v>4.5410000000000004</v>
      </c>
      <c r="K209" s="18">
        <f t="shared" si="18"/>
        <v>150000</v>
      </c>
      <c r="L209" s="18" t="str">
        <f t="shared" si="19"/>
        <v>BUY</v>
      </c>
      <c r="M209" s="18" t="str">
        <f t="shared" si="20"/>
        <v>PUT</v>
      </c>
      <c r="N209" s="18" t="str">
        <f t="shared" si="21"/>
        <v>BUY - PUT</v>
      </c>
      <c r="O209" s="18">
        <f t="shared" si="22"/>
        <v>4.9410000000000007</v>
      </c>
      <c r="P209" s="82">
        <f t="shared" si="23"/>
        <v>0</v>
      </c>
    </row>
    <row r="210" spans="1:16" x14ac:dyDescent="0.25">
      <c r="A210" t="s">
        <v>172</v>
      </c>
      <c r="B210" t="s">
        <v>474</v>
      </c>
      <c r="C210" s="19" t="s">
        <v>208</v>
      </c>
      <c r="D210" t="s">
        <v>19</v>
      </c>
      <c r="E210" t="s">
        <v>20</v>
      </c>
      <c r="F210" s="24">
        <v>36831</v>
      </c>
      <c r="G210" s="25">
        <v>-150000</v>
      </c>
      <c r="H210" s="19">
        <v>5.18</v>
      </c>
      <c r="I210">
        <v>0.4</v>
      </c>
      <c r="J210" s="19">
        <v>4.5410000000000004</v>
      </c>
      <c r="K210" s="18">
        <f t="shared" si="18"/>
        <v>150000</v>
      </c>
      <c r="L210" s="18" t="str">
        <f t="shared" si="19"/>
        <v>SELL</v>
      </c>
      <c r="M210" s="18" t="str">
        <f t="shared" si="20"/>
        <v>CALL</v>
      </c>
      <c r="N210" s="18" t="str">
        <f t="shared" si="21"/>
        <v>SELL - CALL</v>
      </c>
      <c r="O210" s="18">
        <f t="shared" si="22"/>
        <v>4.9410000000000007</v>
      </c>
      <c r="P210" s="82">
        <f t="shared" si="23"/>
        <v>-35849.999999999847</v>
      </c>
    </row>
    <row r="211" spans="1:16" x14ac:dyDescent="0.25">
      <c r="A211" t="s">
        <v>172</v>
      </c>
      <c r="B211" t="s">
        <v>475</v>
      </c>
      <c r="C211" s="19" t="s">
        <v>208</v>
      </c>
      <c r="D211" t="s">
        <v>19</v>
      </c>
      <c r="E211" t="s">
        <v>24</v>
      </c>
      <c r="F211" s="24">
        <v>36831</v>
      </c>
      <c r="G211" s="25">
        <v>-150000</v>
      </c>
      <c r="H211" s="19">
        <v>5.18</v>
      </c>
      <c r="I211">
        <v>0.4</v>
      </c>
      <c r="J211" s="19">
        <v>4.5410000000000004</v>
      </c>
      <c r="K211" s="18">
        <f t="shared" si="18"/>
        <v>150000</v>
      </c>
      <c r="L211" s="18" t="str">
        <f t="shared" si="19"/>
        <v>SELL</v>
      </c>
      <c r="M211" s="18" t="str">
        <f t="shared" si="20"/>
        <v>PUT</v>
      </c>
      <c r="N211" s="18" t="str">
        <f t="shared" si="21"/>
        <v>SELL - PUT</v>
      </c>
      <c r="O211" s="18">
        <f t="shared" si="22"/>
        <v>4.9410000000000007</v>
      </c>
      <c r="P211" s="82">
        <f t="shared" si="23"/>
        <v>0</v>
      </c>
    </row>
    <row r="212" spans="1:16" x14ac:dyDescent="0.25">
      <c r="A212" t="s">
        <v>278</v>
      </c>
      <c r="B212" t="s">
        <v>476</v>
      </c>
      <c r="C212" s="19" t="s">
        <v>208</v>
      </c>
      <c r="D212" t="s">
        <v>19</v>
      </c>
      <c r="E212" t="s">
        <v>24</v>
      </c>
      <c r="F212" s="24">
        <v>36831</v>
      </c>
      <c r="G212" s="25">
        <v>300000</v>
      </c>
      <c r="H212" s="19">
        <v>5.18</v>
      </c>
      <c r="I212">
        <v>0.25</v>
      </c>
      <c r="J212" s="19">
        <v>4.5410000000000004</v>
      </c>
      <c r="K212" s="18">
        <f t="shared" si="18"/>
        <v>300000</v>
      </c>
      <c r="L212" s="18" t="str">
        <f t="shared" si="19"/>
        <v>BUY</v>
      </c>
      <c r="M212" s="18" t="str">
        <f t="shared" si="20"/>
        <v>PUT</v>
      </c>
      <c r="N212" s="18" t="str">
        <f t="shared" si="21"/>
        <v>BUY - PUT</v>
      </c>
      <c r="O212" s="18">
        <f t="shared" si="22"/>
        <v>4.7910000000000004</v>
      </c>
      <c r="P212" s="82">
        <f t="shared" si="23"/>
        <v>0</v>
      </c>
    </row>
    <row r="213" spans="1:16" x14ac:dyDescent="0.25">
      <c r="A213" t="s">
        <v>333</v>
      </c>
      <c r="B213" t="s">
        <v>480</v>
      </c>
      <c r="C213" s="19" t="s">
        <v>208</v>
      </c>
      <c r="D213" t="s">
        <v>19</v>
      </c>
      <c r="E213" t="s">
        <v>20</v>
      </c>
      <c r="F213" s="24">
        <v>36831</v>
      </c>
      <c r="G213" s="25">
        <v>-300000</v>
      </c>
      <c r="H213" s="19">
        <v>5.18</v>
      </c>
      <c r="I213" s="86">
        <v>2</v>
      </c>
      <c r="J213" s="19">
        <v>4.5410000000000004</v>
      </c>
      <c r="K213" s="18">
        <f t="shared" si="18"/>
        <v>300000</v>
      </c>
      <c r="L213" s="18" t="str">
        <f t="shared" si="19"/>
        <v>SELL</v>
      </c>
      <c r="M213" s="18" t="str">
        <f t="shared" si="20"/>
        <v>CALL</v>
      </c>
      <c r="N213" s="18" t="str">
        <f t="shared" si="21"/>
        <v>SELL - CALL</v>
      </c>
      <c r="O213" s="18">
        <f t="shared" si="22"/>
        <v>6.5410000000000004</v>
      </c>
      <c r="P213" s="82">
        <f t="shared" si="23"/>
        <v>0</v>
      </c>
    </row>
    <row r="214" spans="1:16" x14ac:dyDescent="0.25">
      <c r="A214" t="s">
        <v>218</v>
      </c>
      <c r="B214" t="s">
        <v>502</v>
      </c>
      <c r="C214" s="19" t="s">
        <v>208</v>
      </c>
      <c r="D214" t="s">
        <v>19</v>
      </c>
      <c r="E214" t="s">
        <v>20</v>
      </c>
      <c r="F214" s="24">
        <v>36831</v>
      </c>
      <c r="G214" s="25">
        <v>150000</v>
      </c>
      <c r="H214" s="19">
        <v>5.18</v>
      </c>
      <c r="I214" s="86">
        <v>0.3</v>
      </c>
      <c r="J214" s="19">
        <v>4.5410000000000004</v>
      </c>
      <c r="K214" s="18">
        <f t="shared" si="18"/>
        <v>150000</v>
      </c>
      <c r="L214" s="18" t="str">
        <f t="shared" si="19"/>
        <v>BUY</v>
      </c>
      <c r="M214" s="18" t="str">
        <f t="shared" si="20"/>
        <v>CALL</v>
      </c>
      <c r="N214" s="18" t="str">
        <f t="shared" si="21"/>
        <v>BUY - CALL</v>
      </c>
      <c r="O214" s="18">
        <f t="shared" si="22"/>
        <v>4.8410000000000002</v>
      </c>
      <c r="P214" s="82">
        <f t="shared" si="23"/>
        <v>50849.999999999927</v>
      </c>
    </row>
    <row r="215" spans="1:16" ht="13.8" thickBot="1" x14ac:dyDescent="0.3">
      <c r="A215" t="s">
        <v>217</v>
      </c>
      <c r="B215" t="s">
        <v>504</v>
      </c>
      <c r="C215" s="19" t="s">
        <v>208</v>
      </c>
      <c r="D215" t="s">
        <v>19</v>
      </c>
      <c r="E215" t="s">
        <v>20</v>
      </c>
      <c r="F215" s="24">
        <v>36831</v>
      </c>
      <c r="G215" s="25">
        <v>-300000</v>
      </c>
      <c r="H215" s="19">
        <v>5.18</v>
      </c>
      <c r="I215" s="86">
        <v>0.75</v>
      </c>
      <c r="J215" s="19">
        <v>4.5410000000000004</v>
      </c>
      <c r="K215" s="18">
        <f t="shared" si="18"/>
        <v>300000</v>
      </c>
      <c r="L215" s="18" t="str">
        <f t="shared" si="19"/>
        <v>SELL</v>
      </c>
      <c r="M215" s="18" t="str">
        <f t="shared" si="20"/>
        <v>CALL</v>
      </c>
      <c r="N215" s="18" t="str">
        <f t="shared" si="21"/>
        <v>SELL - CALL</v>
      </c>
      <c r="O215" s="18">
        <f t="shared" si="22"/>
        <v>5.2910000000000004</v>
      </c>
      <c r="P215" s="82">
        <f t="shared" si="23"/>
        <v>0</v>
      </c>
    </row>
    <row r="216" spans="1:16" ht="18.75" customHeight="1" thickBot="1" x14ac:dyDescent="0.3">
      <c r="A216" s="83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5">
        <f>SUM(P3:P215)</f>
        <v>1799350.0000000044</v>
      </c>
    </row>
    <row r="217" spans="1:16" x14ac:dyDescent="0.25">
      <c r="H217" s="19"/>
    </row>
    <row r="218" spans="1:16" x14ac:dyDescent="0.25">
      <c r="H218" s="19"/>
    </row>
    <row r="219" spans="1:16" x14ac:dyDescent="0.25">
      <c r="H219" s="19"/>
    </row>
    <row r="220" spans="1:16" x14ac:dyDescent="0.25">
      <c r="H220" s="19"/>
    </row>
    <row r="221" spans="1:16" x14ac:dyDescent="0.25">
      <c r="H221" s="19"/>
    </row>
    <row r="222" spans="1:16" x14ac:dyDescent="0.25">
      <c r="H222" s="19"/>
    </row>
    <row r="223" spans="1:16" x14ac:dyDescent="0.25">
      <c r="H223" s="19"/>
    </row>
    <row r="224" spans="1:16" x14ac:dyDescent="0.25">
      <c r="H224" s="19"/>
    </row>
    <row r="225" spans="8:8" x14ac:dyDescent="0.25">
      <c r="H225" s="19"/>
    </row>
    <row r="226" spans="8:8" x14ac:dyDescent="0.25">
      <c r="H226" s="19"/>
    </row>
    <row r="227" spans="8:8" x14ac:dyDescent="0.25">
      <c r="H227" s="19"/>
    </row>
    <row r="228" spans="8:8" x14ac:dyDescent="0.25">
      <c r="H228" s="19"/>
    </row>
    <row r="229" spans="8:8" x14ac:dyDescent="0.25">
      <c r="H229" s="19"/>
    </row>
    <row r="230" spans="8:8" x14ac:dyDescent="0.25">
      <c r="H230" s="19"/>
    </row>
    <row r="231" spans="8:8" x14ac:dyDescent="0.25">
      <c r="H231" s="19"/>
    </row>
    <row r="232" spans="8:8" x14ac:dyDescent="0.25">
      <c r="H232" s="19"/>
    </row>
    <row r="233" spans="8:8" x14ac:dyDescent="0.25">
      <c r="H233" s="19"/>
    </row>
    <row r="234" spans="8:8" x14ac:dyDescent="0.25">
      <c r="H234" s="19"/>
    </row>
    <row r="235" spans="8:8" x14ac:dyDescent="0.25">
      <c r="H235" s="19"/>
    </row>
    <row r="236" spans="8:8" x14ac:dyDescent="0.25">
      <c r="H236" s="19"/>
    </row>
    <row r="237" spans="8:8" x14ac:dyDescent="0.25">
      <c r="H237" s="19"/>
    </row>
    <row r="238" spans="8:8" x14ac:dyDescent="0.25">
      <c r="H238" s="19"/>
    </row>
    <row r="239" spans="8:8" x14ac:dyDescent="0.25">
      <c r="H239" s="19"/>
    </row>
    <row r="240" spans="8:8" x14ac:dyDescent="0.25">
      <c r="H240" s="19"/>
    </row>
    <row r="241" spans="8:8" x14ac:dyDescent="0.25">
      <c r="H241" s="19"/>
    </row>
    <row r="242" spans="8:8" x14ac:dyDescent="0.25">
      <c r="H242" s="19"/>
    </row>
    <row r="243" spans="8:8" x14ac:dyDescent="0.25">
      <c r="H243" s="19"/>
    </row>
    <row r="244" spans="8:8" x14ac:dyDescent="0.25">
      <c r="H244" s="19"/>
    </row>
    <row r="245" spans="8:8" x14ac:dyDescent="0.25">
      <c r="H245" s="19"/>
    </row>
    <row r="246" spans="8:8" x14ac:dyDescent="0.25">
      <c r="H246" s="19"/>
    </row>
    <row r="247" spans="8:8" x14ac:dyDescent="0.25">
      <c r="H247" s="19"/>
    </row>
    <row r="248" spans="8:8" x14ac:dyDescent="0.25">
      <c r="H248" s="19"/>
    </row>
    <row r="249" spans="8:8" x14ac:dyDescent="0.25">
      <c r="H249" s="19"/>
    </row>
    <row r="250" spans="8:8" x14ac:dyDescent="0.25">
      <c r="H250" s="19"/>
    </row>
    <row r="251" spans="8:8" x14ac:dyDescent="0.25">
      <c r="H251" s="19"/>
    </row>
    <row r="252" spans="8:8" x14ac:dyDescent="0.25">
      <c r="H252" s="19"/>
    </row>
    <row r="253" spans="8:8" x14ac:dyDescent="0.25">
      <c r="H253" s="19"/>
    </row>
    <row r="254" spans="8:8" x14ac:dyDescent="0.25">
      <c r="H254" s="19"/>
    </row>
    <row r="255" spans="8:8" x14ac:dyDescent="0.25">
      <c r="H255" s="19"/>
    </row>
    <row r="256" spans="8:8" x14ac:dyDescent="0.25">
      <c r="H256" s="19"/>
    </row>
    <row r="257" spans="8:8" x14ac:dyDescent="0.25">
      <c r="H257" s="19"/>
    </row>
    <row r="258" spans="8:8" x14ac:dyDescent="0.25">
      <c r="H258" s="19"/>
    </row>
    <row r="259" spans="8:8" x14ac:dyDescent="0.25">
      <c r="H259" s="19"/>
    </row>
    <row r="260" spans="8:8" x14ac:dyDescent="0.25">
      <c r="H260" s="19"/>
    </row>
    <row r="261" spans="8:8" x14ac:dyDescent="0.25">
      <c r="H261" s="19"/>
    </row>
    <row r="262" spans="8:8" x14ac:dyDescent="0.25">
      <c r="H262" s="19"/>
    </row>
    <row r="263" spans="8:8" x14ac:dyDescent="0.25">
      <c r="H263" s="19"/>
    </row>
    <row r="264" spans="8:8" x14ac:dyDescent="0.25">
      <c r="H264" s="19"/>
    </row>
    <row r="265" spans="8:8" x14ac:dyDescent="0.25">
      <c r="H265" s="19"/>
    </row>
    <row r="266" spans="8:8" x14ac:dyDescent="0.25">
      <c r="H266" s="19"/>
    </row>
    <row r="267" spans="8:8" x14ac:dyDescent="0.25">
      <c r="H267" s="19"/>
    </row>
    <row r="268" spans="8:8" x14ac:dyDescent="0.25">
      <c r="H268" s="19"/>
    </row>
    <row r="269" spans="8:8" x14ac:dyDescent="0.25">
      <c r="H269" s="19"/>
    </row>
    <row r="270" spans="8:8" x14ac:dyDescent="0.25">
      <c r="H270" s="19"/>
    </row>
    <row r="271" spans="8:8" x14ac:dyDescent="0.25">
      <c r="H271" s="19"/>
    </row>
    <row r="272" spans="8:8" x14ac:dyDescent="0.25">
      <c r="H272" s="19"/>
    </row>
    <row r="273" spans="8:8" x14ac:dyDescent="0.25">
      <c r="H273" s="19"/>
    </row>
    <row r="274" spans="8:8" x14ac:dyDescent="0.25">
      <c r="H274" s="19"/>
    </row>
    <row r="275" spans="8:8" x14ac:dyDescent="0.25">
      <c r="H275" s="19"/>
    </row>
    <row r="276" spans="8:8" x14ac:dyDescent="0.25">
      <c r="H276" s="19"/>
    </row>
    <row r="277" spans="8:8" x14ac:dyDescent="0.25">
      <c r="H277" s="19"/>
    </row>
    <row r="278" spans="8:8" x14ac:dyDescent="0.25">
      <c r="H278" s="19"/>
    </row>
    <row r="279" spans="8:8" x14ac:dyDescent="0.25">
      <c r="H279" s="19"/>
    </row>
    <row r="280" spans="8:8" x14ac:dyDescent="0.25">
      <c r="H280" s="19"/>
    </row>
    <row r="281" spans="8:8" x14ac:dyDescent="0.25">
      <c r="H281" s="19"/>
    </row>
    <row r="282" spans="8:8" x14ac:dyDescent="0.25">
      <c r="H282" s="19"/>
    </row>
    <row r="283" spans="8:8" x14ac:dyDescent="0.25">
      <c r="H283" s="19"/>
    </row>
    <row r="284" spans="8:8" x14ac:dyDescent="0.25">
      <c r="H284" s="19"/>
    </row>
    <row r="285" spans="8:8" x14ac:dyDescent="0.25">
      <c r="H285" s="19"/>
    </row>
    <row r="286" spans="8:8" x14ac:dyDescent="0.25">
      <c r="H286" s="19"/>
    </row>
    <row r="287" spans="8:8" x14ac:dyDescent="0.25">
      <c r="H287" s="19"/>
    </row>
    <row r="288" spans="8:8" x14ac:dyDescent="0.25">
      <c r="H288" s="19"/>
    </row>
    <row r="289" spans="8:8" x14ac:dyDescent="0.25">
      <c r="H289" s="19"/>
    </row>
    <row r="290" spans="8:8" x14ac:dyDescent="0.25">
      <c r="H290" s="19"/>
    </row>
    <row r="291" spans="8:8" x14ac:dyDescent="0.25">
      <c r="H291" s="19"/>
    </row>
    <row r="292" spans="8:8" x14ac:dyDescent="0.25">
      <c r="H292" s="19"/>
    </row>
    <row r="293" spans="8:8" x14ac:dyDescent="0.25">
      <c r="H293" s="19"/>
    </row>
    <row r="294" spans="8:8" x14ac:dyDescent="0.25">
      <c r="H294" s="19"/>
    </row>
    <row r="295" spans="8:8" x14ac:dyDescent="0.25">
      <c r="H295" s="19"/>
    </row>
    <row r="296" spans="8:8" x14ac:dyDescent="0.25">
      <c r="H296" s="19"/>
    </row>
    <row r="297" spans="8:8" x14ac:dyDescent="0.25">
      <c r="H297" s="19"/>
    </row>
    <row r="298" spans="8:8" x14ac:dyDescent="0.25">
      <c r="H298" s="19"/>
    </row>
    <row r="299" spans="8:8" x14ac:dyDescent="0.25">
      <c r="H299" s="19"/>
    </row>
    <row r="300" spans="8:8" x14ac:dyDescent="0.25">
      <c r="H300" s="19"/>
    </row>
    <row r="301" spans="8:8" x14ac:dyDescent="0.25">
      <c r="H301" s="19"/>
    </row>
    <row r="302" spans="8:8" x14ac:dyDescent="0.25">
      <c r="H302" s="19"/>
    </row>
    <row r="303" spans="8:8" x14ac:dyDescent="0.25">
      <c r="H303" s="19"/>
    </row>
    <row r="304" spans="8:8" x14ac:dyDescent="0.25">
      <c r="H304" s="19"/>
    </row>
    <row r="305" spans="8:8" x14ac:dyDescent="0.25">
      <c r="H305" s="19"/>
    </row>
    <row r="306" spans="8:8" x14ac:dyDescent="0.25">
      <c r="H306" s="19"/>
    </row>
    <row r="307" spans="8:8" x14ac:dyDescent="0.25">
      <c r="H307" s="19"/>
    </row>
    <row r="308" spans="8:8" x14ac:dyDescent="0.25">
      <c r="H308" s="19"/>
    </row>
    <row r="309" spans="8:8" x14ac:dyDescent="0.25">
      <c r="H309" s="19"/>
    </row>
    <row r="310" spans="8:8" x14ac:dyDescent="0.25">
      <c r="H310" s="19"/>
    </row>
    <row r="311" spans="8:8" x14ac:dyDescent="0.25">
      <c r="H311" s="19"/>
    </row>
    <row r="312" spans="8:8" x14ac:dyDescent="0.25">
      <c r="H312" s="19"/>
    </row>
    <row r="313" spans="8:8" x14ac:dyDescent="0.25">
      <c r="H313" s="19"/>
    </row>
    <row r="314" spans="8:8" x14ac:dyDescent="0.25">
      <c r="H314" s="19"/>
    </row>
    <row r="315" spans="8:8" x14ac:dyDescent="0.25">
      <c r="H315" s="19"/>
    </row>
    <row r="316" spans="8:8" x14ac:dyDescent="0.25">
      <c r="H316" s="19"/>
    </row>
    <row r="317" spans="8:8" x14ac:dyDescent="0.25">
      <c r="H317" s="19"/>
    </row>
    <row r="318" spans="8:8" x14ac:dyDescent="0.25">
      <c r="H318" s="19"/>
    </row>
    <row r="319" spans="8:8" x14ac:dyDescent="0.25">
      <c r="H319" s="19"/>
    </row>
    <row r="320" spans="8:8" x14ac:dyDescent="0.25">
      <c r="H320" s="19"/>
    </row>
    <row r="321" spans="8:8" x14ac:dyDescent="0.25">
      <c r="H321" s="19"/>
    </row>
    <row r="322" spans="8:8" x14ac:dyDescent="0.25">
      <c r="H322" s="19"/>
    </row>
    <row r="323" spans="8:8" x14ac:dyDescent="0.25">
      <c r="H323" s="19"/>
    </row>
    <row r="324" spans="8:8" x14ac:dyDescent="0.25">
      <c r="H324" s="19"/>
    </row>
    <row r="325" spans="8:8" x14ac:dyDescent="0.25">
      <c r="H325" s="19"/>
    </row>
    <row r="326" spans="8:8" x14ac:dyDescent="0.25">
      <c r="H326" s="19"/>
    </row>
    <row r="327" spans="8:8" x14ac:dyDescent="0.25">
      <c r="H327" s="19"/>
    </row>
    <row r="328" spans="8:8" x14ac:dyDescent="0.25">
      <c r="H328" s="19"/>
    </row>
    <row r="329" spans="8:8" x14ac:dyDescent="0.25">
      <c r="H329" s="19"/>
    </row>
    <row r="330" spans="8:8" x14ac:dyDescent="0.25">
      <c r="H330" s="19"/>
    </row>
    <row r="331" spans="8:8" x14ac:dyDescent="0.25">
      <c r="H331" s="19"/>
    </row>
    <row r="332" spans="8:8" x14ac:dyDescent="0.25">
      <c r="H332" s="19"/>
    </row>
    <row r="333" spans="8:8" x14ac:dyDescent="0.25">
      <c r="H333" s="19"/>
    </row>
    <row r="334" spans="8:8" x14ac:dyDescent="0.25">
      <c r="H334" s="19"/>
    </row>
    <row r="335" spans="8:8" x14ac:dyDescent="0.25">
      <c r="H335" s="19"/>
    </row>
    <row r="336" spans="8:8" x14ac:dyDescent="0.25">
      <c r="H336" s="19"/>
    </row>
    <row r="337" spans="8:8" x14ac:dyDescent="0.25">
      <c r="H337" s="19"/>
    </row>
    <row r="338" spans="8:8" x14ac:dyDescent="0.25">
      <c r="H338" s="19"/>
    </row>
    <row r="339" spans="8:8" x14ac:dyDescent="0.25">
      <c r="H339" s="19"/>
    </row>
    <row r="340" spans="8:8" x14ac:dyDescent="0.25">
      <c r="H340" s="19"/>
    </row>
    <row r="341" spans="8:8" x14ac:dyDescent="0.25">
      <c r="H341" s="19"/>
    </row>
    <row r="342" spans="8:8" x14ac:dyDescent="0.25">
      <c r="H342" s="19"/>
    </row>
    <row r="343" spans="8:8" x14ac:dyDescent="0.25">
      <c r="H343" s="19"/>
    </row>
    <row r="344" spans="8:8" x14ac:dyDescent="0.25">
      <c r="H344" s="19"/>
    </row>
    <row r="345" spans="8:8" x14ac:dyDescent="0.25">
      <c r="H345" s="19"/>
    </row>
    <row r="346" spans="8:8" x14ac:dyDescent="0.25">
      <c r="H346" s="19"/>
    </row>
    <row r="347" spans="8:8" x14ac:dyDescent="0.25">
      <c r="H347" s="19"/>
    </row>
    <row r="348" spans="8:8" x14ac:dyDescent="0.25">
      <c r="H348" s="19"/>
    </row>
    <row r="349" spans="8:8" x14ac:dyDescent="0.25">
      <c r="H349" s="19"/>
    </row>
    <row r="350" spans="8:8" x14ac:dyDescent="0.25">
      <c r="H350" s="19"/>
    </row>
    <row r="351" spans="8:8" x14ac:dyDescent="0.25">
      <c r="H351" s="19"/>
    </row>
    <row r="352" spans="8:8" x14ac:dyDescent="0.25">
      <c r="H352" s="19"/>
    </row>
    <row r="353" spans="8:8" x14ac:dyDescent="0.25">
      <c r="H353" s="19"/>
    </row>
    <row r="354" spans="8:8" x14ac:dyDescent="0.25">
      <c r="H354" s="19"/>
    </row>
    <row r="355" spans="8:8" x14ac:dyDescent="0.25">
      <c r="H355" s="19"/>
    </row>
    <row r="356" spans="8:8" x14ac:dyDescent="0.25">
      <c r="H356" s="19"/>
    </row>
    <row r="357" spans="8:8" x14ac:dyDescent="0.25">
      <c r="H357" s="19"/>
    </row>
    <row r="358" spans="8:8" x14ac:dyDescent="0.25">
      <c r="H358" s="19"/>
    </row>
    <row r="359" spans="8:8" x14ac:dyDescent="0.25">
      <c r="H359" s="19"/>
    </row>
    <row r="360" spans="8:8" x14ac:dyDescent="0.25">
      <c r="H360" s="19"/>
    </row>
    <row r="361" spans="8:8" x14ac:dyDescent="0.25">
      <c r="H361" s="19"/>
    </row>
    <row r="362" spans="8:8" x14ac:dyDescent="0.25">
      <c r="H362" s="19"/>
    </row>
    <row r="363" spans="8:8" x14ac:dyDescent="0.25">
      <c r="H363" s="19"/>
    </row>
    <row r="364" spans="8:8" x14ac:dyDescent="0.25">
      <c r="H364" s="19"/>
    </row>
    <row r="365" spans="8:8" x14ac:dyDescent="0.25">
      <c r="H365" s="19"/>
    </row>
    <row r="366" spans="8:8" x14ac:dyDescent="0.25">
      <c r="H366" s="19"/>
    </row>
    <row r="367" spans="8:8" x14ac:dyDescent="0.25">
      <c r="H367" s="19"/>
    </row>
    <row r="368" spans="8:8" x14ac:dyDescent="0.25">
      <c r="H368" s="19"/>
    </row>
    <row r="369" spans="8:8" x14ac:dyDescent="0.25">
      <c r="H369" s="19"/>
    </row>
    <row r="370" spans="8:8" x14ac:dyDescent="0.25">
      <c r="H370" s="19"/>
    </row>
    <row r="371" spans="8:8" x14ac:dyDescent="0.25">
      <c r="H371" s="19"/>
    </row>
    <row r="372" spans="8:8" x14ac:dyDescent="0.25">
      <c r="H372" s="19"/>
    </row>
    <row r="373" spans="8:8" x14ac:dyDescent="0.25">
      <c r="H373" s="19"/>
    </row>
    <row r="374" spans="8:8" x14ac:dyDescent="0.25">
      <c r="H374" s="19"/>
    </row>
    <row r="375" spans="8:8" x14ac:dyDescent="0.25">
      <c r="H375" s="19"/>
    </row>
    <row r="376" spans="8:8" x14ac:dyDescent="0.25">
      <c r="H376" s="19"/>
    </row>
    <row r="377" spans="8:8" x14ac:dyDescent="0.25">
      <c r="H377" s="19"/>
    </row>
    <row r="378" spans="8:8" x14ac:dyDescent="0.25">
      <c r="H378" s="19"/>
    </row>
    <row r="379" spans="8:8" x14ac:dyDescent="0.25">
      <c r="H379" s="19"/>
    </row>
    <row r="380" spans="8:8" x14ac:dyDescent="0.25">
      <c r="H380" s="19"/>
    </row>
    <row r="381" spans="8:8" x14ac:dyDescent="0.25">
      <c r="H381" s="19"/>
    </row>
    <row r="382" spans="8:8" x14ac:dyDescent="0.25">
      <c r="H382" s="19"/>
    </row>
    <row r="383" spans="8:8" x14ac:dyDescent="0.25">
      <c r="H383" s="19"/>
    </row>
    <row r="384" spans="8:8" x14ac:dyDescent="0.25">
      <c r="H384" s="19"/>
    </row>
    <row r="385" spans="8:8" x14ac:dyDescent="0.25">
      <c r="H385" s="19"/>
    </row>
    <row r="386" spans="8:8" x14ac:dyDescent="0.25">
      <c r="H386" s="19"/>
    </row>
    <row r="387" spans="8:8" x14ac:dyDescent="0.25">
      <c r="H387" s="19"/>
    </row>
    <row r="388" spans="8:8" x14ac:dyDescent="0.25">
      <c r="H388" s="19"/>
    </row>
    <row r="389" spans="8:8" x14ac:dyDescent="0.25">
      <c r="H389" s="19"/>
    </row>
    <row r="390" spans="8:8" x14ac:dyDescent="0.25">
      <c r="H390" s="19"/>
    </row>
    <row r="391" spans="8:8" x14ac:dyDescent="0.25">
      <c r="H391" s="19"/>
    </row>
    <row r="392" spans="8:8" x14ac:dyDescent="0.25">
      <c r="H392" s="19"/>
    </row>
    <row r="393" spans="8:8" x14ac:dyDescent="0.25">
      <c r="H393" s="19"/>
    </row>
    <row r="394" spans="8:8" x14ac:dyDescent="0.25">
      <c r="H394" s="19"/>
    </row>
    <row r="395" spans="8:8" x14ac:dyDescent="0.25">
      <c r="H395" s="19"/>
    </row>
    <row r="396" spans="8:8" x14ac:dyDescent="0.25">
      <c r="H396" s="19"/>
    </row>
    <row r="397" spans="8:8" x14ac:dyDescent="0.25">
      <c r="H397" s="19"/>
    </row>
    <row r="398" spans="8:8" x14ac:dyDescent="0.25">
      <c r="H398" s="19"/>
    </row>
    <row r="399" spans="8:8" x14ac:dyDescent="0.25">
      <c r="H399" s="19"/>
    </row>
    <row r="400" spans="8:8" x14ac:dyDescent="0.25">
      <c r="H400" s="19"/>
    </row>
    <row r="401" spans="8:8" x14ac:dyDescent="0.25">
      <c r="H401" s="19"/>
    </row>
    <row r="402" spans="8:8" x14ac:dyDescent="0.25">
      <c r="H402" s="19"/>
    </row>
    <row r="403" spans="8:8" x14ac:dyDescent="0.25">
      <c r="H403" s="19"/>
    </row>
    <row r="404" spans="8:8" x14ac:dyDescent="0.25">
      <c r="H404" s="19"/>
    </row>
    <row r="405" spans="8:8" x14ac:dyDescent="0.25">
      <c r="H405" s="19"/>
    </row>
    <row r="406" spans="8:8" x14ac:dyDescent="0.25">
      <c r="H406" s="19"/>
    </row>
    <row r="407" spans="8:8" x14ac:dyDescent="0.25">
      <c r="H407" s="19"/>
    </row>
    <row r="408" spans="8:8" x14ac:dyDescent="0.25">
      <c r="H408" s="19"/>
    </row>
    <row r="409" spans="8:8" x14ac:dyDescent="0.25">
      <c r="H409" s="19"/>
    </row>
    <row r="410" spans="8:8" x14ac:dyDescent="0.25">
      <c r="H410" s="19"/>
    </row>
    <row r="411" spans="8:8" x14ac:dyDescent="0.25">
      <c r="H411" s="19"/>
    </row>
    <row r="412" spans="8:8" x14ac:dyDescent="0.25">
      <c r="H412" s="19"/>
    </row>
    <row r="413" spans="8:8" x14ac:dyDescent="0.25">
      <c r="H413" s="19"/>
    </row>
    <row r="414" spans="8:8" x14ac:dyDescent="0.25">
      <c r="H414" s="19"/>
    </row>
    <row r="415" spans="8:8" x14ac:dyDescent="0.25">
      <c r="H415" s="19"/>
    </row>
    <row r="416" spans="8:8" x14ac:dyDescent="0.25">
      <c r="H416" s="19"/>
    </row>
    <row r="417" spans="8:8" x14ac:dyDescent="0.25">
      <c r="H417" s="19"/>
    </row>
    <row r="418" spans="8:8" x14ac:dyDescent="0.25">
      <c r="H418" s="19"/>
    </row>
    <row r="419" spans="8:8" x14ac:dyDescent="0.25">
      <c r="H419" s="19"/>
    </row>
    <row r="420" spans="8:8" x14ac:dyDescent="0.25">
      <c r="H420" s="19"/>
    </row>
    <row r="421" spans="8:8" x14ac:dyDescent="0.25">
      <c r="H421" s="19"/>
    </row>
    <row r="422" spans="8:8" x14ac:dyDescent="0.25">
      <c r="H422" s="19"/>
    </row>
    <row r="423" spans="8:8" x14ac:dyDescent="0.25">
      <c r="H423" s="19"/>
    </row>
    <row r="424" spans="8:8" x14ac:dyDescent="0.25">
      <c r="H424" s="19"/>
    </row>
    <row r="425" spans="8:8" x14ac:dyDescent="0.25">
      <c r="H425" s="19"/>
    </row>
    <row r="426" spans="8:8" x14ac:dyDescent="0.25">
      <c r="H426" s="19"/>
    </row>
    <row r="427" spans="8:8" x14ac:dyDescent="0.25">
      <c r="H427" s="19"/>
    </row>
    <row r="428" spans="8:8" x14ac:dyDescent="0.25">
      <c r="H428" s="19"/>
    </row>
    <row r="429" spans="8:8" x14ac:dyDescent="0.25">
      <c r="H429" s="19"/>
    </row>
    <row r="430" spans="8:8" x14ac:dyDescent="0.25">
      <c r="H430" s="19"/>
    </row>
    <row r="431" spans="8:8" x14ac:dyDescent="0.25">
      <c r="H431" s="19"/>
    </row>
    <row r="432" spans="8:8" x14ac:dyDescent="0.25">
      <c r="H432" s="19"/>
    </row>
    <row r="433" spans="8:8" x14ac:dyDescent="0.25">
      <c r="H433" s="19"/>
    </row>
    <row r="434" spans="8:8" x14ac:dyDescent="0.25">
      <c r="H434" s="19"/>
    </row>
    <row r="435" spans="8:8" x14ac:dyDescent="0.25">
      <c r="H435" s="19"/>
    </row>
    <row r="436" spans="8:8" x14ac:dyDescent="0.25">
      <c r="H436" s="19"/>
    </row>
    <row r="437" spans="8:8" x14ac:dyDescent="0.25">
      <c r="H437" s="19"/>
    </row>
    <row r="438" spans="8:8" x14ac:dyDescent="0.25">
      <c r="H438" s="19"/>
    </row>
    <row r="439" spans="8:8" x14ac:dyDescent="0.25">
      <c r="H439" s="19"/>
    </row>
    <row r="440" spans="8:8" x14ac:dyDescent="0.25">
      <c r="H440" s="19"/>
    </row>
    <row r="441" spans="8:8" x14ac:dyDescent="0.25">
      <c r="H441" s="19"/>
    </row>
    <row r="442" spans="8:8" x14ac:dyDescent="0.25">
      <c r="H442" s="19"/>
    </row>
    <row r="443" spans="8:8" x14ac:dyDescent="0.25">
      <c r="H443" s="19"/>
    </row>
    <row r="444" spans="8:8" x14ac:dyDescent="0.25">
      <c r="H444" s="19"/>
    </row>
    <row r="445" spans="8:8" x14ac:dyDescent="0.25">
      <c r="H445" s="19"/>
    </row>
    <row r="446" spans="8:8" x14ac:dyDescent="0.25">
      <c r="H446" s="19"/>
    </row>
    <row r="447" spans="8:8" x14ac:dyDescent="0.25">
      <c r="H447" s="19"/>
    </row>
    <row r="448" spans="8:8" x14ac:dyDescent="0.25">
      <c r="H448" s="19"/>
    </row>
    <row r="449" spans="8:8" x14ac:dyDescent="0.25">
      <c r="H449" s="19"/>
    </row>
    <row r="450" spans="8:8" x14ac:dyDescent="0.25">
      <c r="H450" s="19"/>
    </row>
    <row r="451" spans="8:8" x14ac:dyDescent="0.25">
      <c r="H451" s="19"/>
    </row>
    <row r="452" spans="8:8" x14ac:dyDescent="0.25">
      <c r="H452" s="19"/>
    </row>
    <row r="453" spans="8:8" x14ac:dyDescent="0.25">
      <c r="H453" s="19"/>
    </row>
    <row r="454" spans="8:8" x14ac:dyDescent="0.25">
      <c r="H454" s="19"/>
    </row>
    <row r="455" spans="8:8" x14ac:dyDescent="0.25">
      <c r="H455" s="19"/>
    </row>
    <row r="456" spans="8:8" x14ac:dyDescent="0.25">
      <c r="H456" s="19"/>
    </row>
    <row r="457" spans="8:8" x14ac:dyDescent="0.25">
      <c r="H457" s="19"/>
    </row>
    <row r="458" spans="8:8" x14ac:dyDescent="0.25">
      <c r="H458" s="19"/>
    </row>
    <row r="459" spans="8:8" x14ac:dyDescent="0.25">
      <c r="H459" s="19"/>
    </row>
    <row r="460" spans="8:8" x14ac:dyDescent="0.25">
      <c r="H460" s="19"/>
    </row>
    <row r="461" spans="8:8" x14ac:dyDescent="0.25">
      <c r="H461" s="19"/>
    </row>
    <row r="462" spans="8:8" x14ac:dyDescent="0.25">
      <c r="H462" s="19"/>
    </row>
    <row r="463" spans="8:8" x14ac:dyDescent="0.25">
      <c r="H463" s="19"/>
    </row>
    <row r="464" spans="8:8" x14ac:dyDescent="0.25">
      <c r="H464" s="19"/>
    </row>
    <row r="465" spans="8:8" x14ac:dyDescent="0.25">
      <c r="H465" s="19"/>
    </row>
    <row r="466" spans="8:8" x14ac:dyDescent="0.25">
      <c r="H466" s="19"/>
    </row>
    <row r="467" spans="8:8" x14ac:dyDescent="0.25">
      <c r="H467" s="19"/>
    </row>
    <row r="468" spans="8:8" x14ac:dyDescent="0.25">
      <c r="H468" s="19"/>
    </row>
    <row r="469" spans="8:8" x14ac:dyDescent="0.25">
      <c r="H469" s="19"/>
    </row>
    <row r="470" spans="8:8" x14ac:dyDescent="0.25">
      <c r="H470" s="19"/>
    </row>
    <row r="471" spans="8:8" x14ac:dyDescent="0.25">
      <c r="H471" s="19"/>
    </row>
    <row r="472" spans="8:8" x14ac:dyDescent="0.25">
      <c r="H472" s="19"/>
    </row>
    <row r="473" spans="8:8" x14ac:dyDescent="0.25">
      <c r="H473" s="19"/>
    </row>
    <row r="474" spans="8:8" x14ac:dyDescent="0.25">
      <c r="H474" s="19"/>
    </row>
    <row r="475" spans="8:8" x14ac:dyDescent="0.25">
      <c r="H475" s="19"/>
    </row>
    <row r="476" spans="8:8" x14ac:dyDescent="0.25">
      <c r="H476" s="19"/>
    </row>
    <row r="477" spans="8:8" x14ac:dyDescent="0.25">
      <c r="H477" s="19"/>
    </row>
    <row r="478" spans="8:8" x14ac:dyDescent="0.25">
      <c r="H478" s="19"/>
    </row>
    <row r="479" spans="8:8" x14ac:dyDescent="0.25">
      <c r="H479" s="19"/>
    </row>
    <row r="480" spans="8:8" x14ac:dyDescent="0.25">
      <c r="H480" s="19"/>
    </row>
    <row r="481" spans="8:8" x14ac:dyDescent="0.25">
      <c r="H481" s="19"/>
    </row>
    <row r="482" spans="8:8" x14ac:dyDescent="0.25">
      <c r="H482" s="19"/>
    </row>
    <row r="483" spans="8:8" x14ac:dyDescent="0.25">
      <c r="H483" s="19"/>
    </row>
    <row r="484" spans="8:8" x14ac:dyDescent="0.25">
      <c r="H484" s="19"/>
    </row>
    <row r="485" spans="8:8" x14ac:dyDescent="0.25">
      <c r="H485" s="19"/>
    </row>
    <row r="486" spans="8:8" x14ac:dyDescent="0.25">
      <c r="H486" s="19"/>
    </row>
    <row r="487" spans="8:8" x14ac:dyDescent="0.25">
      <c r="H487" s="19"/>
    </row>
    <row r="488" spans="8:8" x14ac:dyDescent="0.25">
      <c r="H488" s="19"/>
    </row>
    <row r="489" spans="8:8" x14ac:dyDescent="0.25">
      <c r="H489" s="19"/>
    </row>
    <row r="490" spans="8:8" x14ac:dyDescent="0.25">
      <c r="H490" s="19"/>
    </row>
    <row r="491" spans="8:8" x14ac:dyDescent="0.25">
      <c r="H491" s="19"/>
    </row>
    <row r="492" spans="8:8" x14ac:dyDescent="0.25">
      <c r="H492" s="19"/>
    </row>
    <row r="493" spans="8:8" x14ac:dyDescent="0.25">
      <c r="H493" s="19"/>
    </row>
    <row r="494" spans="8:8" x14ac:dyDescent="0.25">
      <c r="H494" s="19"/>
    </row>
    <row r="495" spans="8:8" x14ac:dyDescent="0.25">
      <c r="H495" s="19"/>
    </row>
    <row r="496" spans="8:8" x14ac:dyDescent="0.25">
      <c r="H496" s="19"/>
    </row>
    <row r="497" spans="8:8" x14ac:dyDescent="0.25">
      <c r="H497" s="19"/>
    </row>
    <row r="498" spans="8:8" x14ac:dyDescent="0.25">
      <c r="H498" s="19"/>
    </row>
    <row r="499" spans="8:8" x14ac:dyDescent="0.25">
      <c r="H499" s="19"/>
    </row>
    <row r="500" spans="8:8" x14ac:dyDescent="0.25">
      <c r="H500" s="19"/>
    </row>
    <row r="501" spans="8:8" x14ac:dyDescent="0.25">
      <c r="H501" s="19"/>
    </row>
    <row r="502" spans="8:8" x14ac:dyDescent="0.25">
      <c r="H502" s="19"/>
    </row>
    <row r="503" spans="8:8" x14ac:dyDescent="0.25">
      <c r="H503" s="19"/>
    </row>
    <row r="504" spans="8:8" x14ac:dyDescent="0.25">
      <c r="H504" s="19"/>
    </row>
    <row r="505" spans="8:8" x14ac:dyDescent="0.25">
      <c r="H505" s="19"/>
    </row>
    <row r="506" spans="8:8" x14ac:dyDescent="0.25">
      <c r="H506" s="19"/>
    </row>
    <row r="507" spans="8:8" x14ac:dyDescent="0.25">
      <c r="H507" s="19"/>
    </row>
    <row r="508" spans="8:8" x14ac:dyDescent="0.25">
      <c r="H508" s="19"/>
    </row>
    <row r="509" spans="8:8" x14ac:dyDescent="0.25">
      <c r="H509" s="19"/>
    </row>
    <row r="510" spans="8:8" x14ac:dyDescent="0.25">
      <c r="H510" s="19"/>
    </row>
    <row r="511" spans="8:8" x14ac:dyDescent="0.25">
      <c r="H511" s="19"/>
    </row>
    <row r="512" spans="8:8" x14ac:dyDescent="0.25">
      <c r="H512" s="19"/>
    </row>
    <row r="513" spans="8:8" x14ac:dyDescent="0.25">
      <c r="H513" s="19"/>
    </row>
    <row r="514" spans="8:8" x14ac:dyDescent="0.25">
      <c r="H514" s="19"/>
    </row>
    <row r="515" spans="8:8" x14ac:dyDescent="0.25">
      <c r="H515" s="19"/>
    </row>
    <row r="516" spans="8:8" x14ac:dyDescent="0.25">
      <c r="H516" s="19"/>
    </row>
    <row r="517" spans="8:8" x14ac:dyDescent="0.25">
      <c r="H517" s="19"/>
    </row>
    <row r="518" spans="8:8" x14ac:dyDescent="0.25">
      <c r="H518" s="19"/>
    </row>
    <row r="519" spans="8:8" x14ac:dyDescent="0.25">
      <c r="H519" s="19"/>
    </row>
    <row r="520" spans="8:8" x14ac:dyDescent="0.25">
      <c r="H520" s="19"/>
    </row>
    <row r="521" spans="8:8" x14ac:dyDescent="0.25">
      <c r="H521" s="19"/>
    </row>
    <row r="522" spans="8:8" x14ac:dyDescent="0.25">
      <c r="H522" s="19"/>
    </row>
    <row r="523" spans="8:8" x14ac:dyDescent="0.25">
      <c r="H523" s="19"/>
    </row>
    <row r="524" spans="8:8" x14ac:dyDescent="0.25">
      <c r="H524" s="19"/>
    </row>
    <row r="525" spans="8:8" x14ac:dyDescent="0.25">
      <c r="H525" s="19"/>
    </row>
    <row r="526" spans="8:8" x14ac:dyDescent="0.25">
      <c r="H526" s="19"/>
    </row>
    <row r="527" spans="8:8" x14ac:dyDescent="0.25">
      <c r="H527" s="19"/>
    </row>
    <row r="528" spans="8:8" x14ac:dyDescent="0.25">
      <c r="H528" s="19"/>
    </row>
    <row r="529" spans="8:8" x14ac:dyDescent="0.25">
      <c r="H529" s="19"/>
    </row>
    <row r="530" spans="8:8" x14ac:dyDescent="0.25">
      <c r="H530" s="19"/>
    </row>
    <row r="531" spans="8:8" x14ac:dyDescent="0.25">
      <c r="H531" s="19"/>
    </row>
    <row r="532" spans="8:8" x14ac:dyDescent="0.25">
      <c r="H532" s="19"/>
    </row>
    <row r="533" spans="8:8" x14ac:dyDescent="0.25">
      <c r="H533" s="19"/>
    </row>
    <row r="534" spans="8:8" x14ac:dyDescent="0.25">
      <c r="H534" s="19"/>
    </row>
    <row r="535" spans="8:8" x14ac:dyDescent="0.25">
      <c r="H535" s="19"/>
    </row>
    <row r="536" spans="8:8" x14ac:dyDescent="0.25">
      <c r="H536" s="19"/>
    </row>
    <row r="537" spans="8:8" x14ac:dyDescent="0.25">
      <c r="H537" s="19"/>
    </row>
    <row r="538" spans="8:8" x14ac:dyDescent="0.25">
      <c r="H538" s="19"/>
    </row>
    <row r="539" spans="8:8" x14ac:dyDescent="0.25">
      <c r="H539" s="19"/>
    </row>
    <row r="540" spans="8:8" x14ac:dyDescent="0.25">
      <c r="H540" s="19"/>
    </row>
    <row r="541" spans="8:8" x14ac:dyDescent="0.25">
      <c r="H541" s="19"/>
    </row>
    <row r="542" spans="8:8" x14ac:dyDescent="0.25">
      <c r="H542" s="19"/>
    </row>
    <row r="543" spans="8:8" x14ac:dyDescent="0.25">
      <c r="H543" s="19"/>
    </row>
    <row r="544" spans="8:8" x14ac:dyDescent="0.25">
      <c r="H544" s="19"/>
    </row>
    <row r="545" spans="8:8" x14ac:dyDescent="0.25">
      <c r="H545" s="19"/>
    </row>
    <row r="546" spans="8:8" x14ac:dyDescent="0.25">
      <c r="H546" s="19"/>
    </row>
    <row r="547" spans="8:8" x14ac:dyDescent="0.25">
      <c r="H547" s="19"/>
    </row>
    <row r="548" spans="8:8" x14ac:dyDescent="0.25">
      <c r="H548" s="19"/>
    </row>
    <row r="549" spans="8:8" x14ac:dyDescent="0.25">
      <c r="H549" s="19"/>
    </row>
    <row r="550" spans="8:8" x14ac:dyDescent="0.25">
      <c r="H550" s="19"/>
    </row>
    <row r="551" spans="8:8" x14ac:dyDescent="0.25">
      <c r="H551" s="19"/>
    </row>
    <row r="552" spans="8:8" x14ac:dyDescent="0.25">
      <c r="H552" s="19"/>
    </row>
    <row r="553" spans="8:8" x14ac:dyDescent="0.25">
      <c r="H553" s="19"/>
    </row>
    <row r="554" spans="8:8" x14ac:dyDescent="0.25">
      <c r="H554" s="19"/>
    </row>
    <row r="555" spans="8:8" x14ac:dyDescent="0.25">
      <c r="H555" s="19"/>
    </row>
    <row r="556" spans="8:8" x14ac:dyDescent="0.25">
      <c r="H556" s="19"/>
    </row>
    <row r="557" spans="8:8" x14ac:dyDescent="0.25">
      <c r="H557" s="19"/>
    </row>
    <row r="558" spans="8:8" x14ac:dyDescent="0.25">
      <c r="H558" s="19"/>
    </row>
    <row r="559" spans="8:8" x14ac:dyDescent="0.25">
      <c r="H559" s="19"/>
    </row>
    <row r="560" spans="8:8" x14ac:dyDescent="0.25">
      <c r="H560" s="19"/>
    </row>
    <row r="561" spans="8:8" x14ac:dyDescent="0.25">
      <c r="H561" s="19"/>
    </row>
    <row r="562" spans="8:8" x14ac:dyDescent="0.25">
      <c r="H562" s="19"/>
    </row>
    <row r="563" spans="8:8" x14ac:dyDescent="0.25">
      <c r="H563" s="19"/>
    </row>
    <row r="564" spans="8:8" x14ac:dyDescent="0.25">
      <c r="H564" s="19"/>
    </row>
    <row r="565" spans="8:8" x14ac:dyDescent="0.25">
      <c r="H565" s="19"/>
    </row>
    <row r="566" spans="8:8" x14ac:dyDescent="0.25">
      <c r="H566" s="19"/>
    </row>
    <row r="567" spans="8:8" x14ac:dyDescent="0.25">
      <c r="H567" s="19"/>
    </row>
    <row r="568" spans="8:8" x14ac:dyDescent="0.25">
      <c r="H568" s="19"/>
    </row>
    <row r="569" spans="8:8" x14ac:dyDescent="0.25">
      <c r="H569" s="19"/>
    </row>
    <row r="570" spans="8:8" x14ac:dyDescent="0.25">
      <c r="H570" s="19"/>
    </row>
    <row r="571" spans="8:8" x14ac:dyDescent="0.25">
      <c r="H571" s="19"/>
    </row>
    <row r="572" spans="8:8" x14ac:dyDescent="0.25">
      <c r="H572" s="19"/>
    </row>
    <row r="573" spans="8:8" x14ac:dyDescent="0.25">
      <c r="H573" s="19"/>
    </row>
    <row r="574" spans="8:8" x14ac:dyDescent="0.25">
      <c r="H574" s="19"/>
    </row>
    <row r="575" spans="8:8" x14ac:dyDescent="0.25">
      <c r="H575" s="19"/>
    </row>
    <row r="576" spans="8:8" x14ac:dyDescent="0.25">
      <c r="H576" s="19"/>
    </row>
    <row r="577" spans="8:8" x14ac:dyDescent="0.25">
      <c r="H577" s="19"/>
    </row>
    <row r="578" spans="8:8" x14ac:dyDescent="0.25">
      <c r="H578" s="19"/>
    </row>
    <row r="579" spans="8:8" x14ac:dyDescent="0.25">
      <c r="H579" s="19"/>
    </row>
    <row r="580" spans="8:8" x14ac:dyDescent="0.25">
      <c r="H580" s="19"/>
    </row>
    <row r="581" spans="8:8" x14ac:dyDescent="0.25">
      <c r="H581" s="19"/>
    </row>
    <row r="582" spans="8:8" x14ac:dyDescent="0.25">
      <c r="H582" s="19"/>
    </row>
    <row r="583" spans="8:8" x14ac:dyDescent="0.25">
      <c r="H583" s="19"/>
    </row>
    <row r="584" spans="8:8" x14ac:dyDescent="0.25">
      <c r="H584" s="19"/>
    </row>
    <row r="585" spans="8:8" x14ac:dyDescent="0.25">
      <c r="H585" s="19"/>
    </row>
    <row r="586" spans="8:8" x14ac:dyDescent="0.25">
      <c r="H586" s="19"/>
    </row>
    <row r="587" spans="8:8" x14ac:dyDescent="0.25">
      <c r="H587" s="19"/>
    </row>
    <row r="588" spans="8:8" x14ac:dyDescent="0.25">
      <c r="H588" s="19"/>
    </row>
    <row r="589" spans="8:8" x14ac:dyDescent="0.25">
      <c r="H589" s="19"/>
    </row>
    <row r="590" spans="8:8" x14ac:dyDescent="0.25">
      <c r="H590" s="19"/>
    </row>
    <row r="591" spans="8:8" x14ac:dyDescent="0.25">
      <c r="H591" s="19"/>
    </row>
    <row r="592" spans="8:8" x14ac:dyDescent="0.25">
      <c r="H592" s="19"/>
    </row>
    <row r="593" spans="8:8" x14ac:dyDescent="0.25">
      <c r="H593" s="19"/>
    </row>
    <row r="594" spans="8:8" x14ac:dyDescent="0.25">
      <c r="H594" s="19"/>
    </row>
    <row r="595" spans="8:8" x14ac:dyDescent="0.25">
      <c r="H595" s="19"/>
    </row>
    <row r="596" spans="8:8" x14ac:dyDescent="0.25">
      <c r="H596" s="19"/>
    </row>
    <row r="597" spans="8:8" x14ac:dyDescent="0.25">
      <c r="H597" s="19"/>
    </row>
    <row r="598" spans="8:8" x14ac:dyDescent="0.25">
      <c r="H598" s="19"/>
    </row>
    <row r="599" spans="8:8" x14ac:dyDescent="0.25">
      <c r="H599" s="19"/>
    </row>
    <row r="600" spans="8:8" x14ac:dyDescent="0.25">
      <c r="H600" s="19"/>
    </row>
    <row r="601" spans="8:8" x14ac:dyDescent="0.25">
      <c r="H601" s="19"/>
    </row>
    <row r="602" spans="8:8" x14ac:dyDescent="0.25">
      <c r="H602" s="19"/>
    </row>
    <row r="603" spans="8:8" x14ac:dyDescent="0.25">
      <c r="H603" s="19"/>
    </row>
    <row r="604" spans="8:8" x14ac:dyDescent="0.25">
      <c r="H604" s="19"/>
    </row>
    <row r="605" spans="8:8" x14ac:dyDescent="0.25">
      <c r="H605" s="19"/>
    </row>
    <row r="606" spans="8:8" x14ac:dyDescent="0.25">
      <c r="H606" s="19"/>
    </row>
    <row r="607" spans="8:8" x14ac:dyDescent="0.25">
      <c r="H607" s="19"/>
    </row>
    <row r="608" spans="8:8" x14ac:dyDescent="0.25">
      <c r="H608" s="19"/>
    </row>
    <row r="609" spans="8:8" x14ac:dyDescent="0.25">
      <c r="H609" s="19"/>
    </row>
    <row r="610" spans="8:8" x14ac:dyDescent="0.25">
      <c r="H610" s="19"/>
    </row>
    <row r="611" spans="8:8" x14ac:dyDescent="0.25">
      <c r="H611" s="19"/>
    </row>
    <row r="612" spans="8:8" x14ac:dyDescent="0.25">
      <c r="H612" s="19"/>
    </row>
    <row r="613" spans="8:8" x14ac:dyDescent="0.25">
      <c r="H613" s="19"/>
    </row>
    <row r="614" spans="8:8" x14ac:dyDescent="0.25">
      <c r="H614" s="19"/>
    </row>
    <row r="615" spans="8:8" x14ac:dyDescent="0.25">
      <c r="H615" s="19"/>
    </row>
    <row r="616" spans="8:8" x14ac:dyDescent="0.25">
      <c r="H616" s="19"/>
    </row>
    <row r="617" spans="8:8" x14ac:dyDescent="0.25">
      <c r="H617" s="19"/>
    </row>
    <row r="618" spans="8:8" x14ac:dyDescent="0.25">
      <c r="H618" s="19"/>
    </row>
    <row r="619" spans="8:8" x14ac:dyDescent="0.25">
      <c r="H619" s="19"/>
    </row>
    <row r="620" spans="8:8" x14ac:dyDescent="0.25">
      <c r="H620" s="19"/>
    </row>
    <row r="621" spans="8:8" x14ac:dyDescent="0.25">
      <c r="H621" s="19"/>
    </row>
    <row r="622" spans="8:8" x14ac:dyDescent="0.25">
      <c r="H622" s="19"/>
    </row>
    <row r="623" spans="8:8" x14ac:dyDescent="0.25">
      <c r="H623" s="19"/>
    </row>
    <row r="624" spans="8:8" x14ac:dyDescent="0.25">
      <c r="H624" s="19"/>
    </row>
    <row r="625" spans="8:8" x14ac:dyDescent="0.25">
      <c r="H625" s="19"/>
    </row>
    <row r="626" spans="8:8" x14ac:dyDescent="0.25">
      <c r="H626" s="19"/>
    </row>
    <row r="627" spans="8:8" x14ac:dyDescent="0.25">
      <c r="H627" s="19"/>
    </row>
    <row r="628" spans="8:8" x14ac:dyDescent="0.25">
      <c r="H628" s="19"/>
    </row>
    <row r="629" spans="8:8" x14ac:dyDescent="0.25">
      <c r="H629" s="19"/>
    </row>
    <row r="630" spans="8:8" x14ac:dyDescent="0.25">
      <c r="H630" s="19"/>
    </row>
    <row r="631" spans="8:8" x14ac:dyDescent="0.25">
      <c r="H631" s="19"/>
    </row>
    <row r="632" spans="8:8" x14ac:dyDescent="0.25">
      <c r="H632" s="19"/>
    </row>
    <row r="633" spans="8:8" x14ac:dyDescent="0.25">
      <c r="H633" s="19"/>
    </row>
    <row r="634" spans="8:8" x14ac:dyDescent="0.25">
      <c r="H634" s="19"/>
    </row>
    <row r="635" spans="8:8" x14ac:dyDescent="0.25">
      <c r="H635" s="19"/>
    </row>
    <row r="636" spans="8:8" x14ac:dyDescent="0.25">
      <c r="H636" s="19"/>
    </row>
    <row r="637" spans="8:8" x14ac:dyDescent="0.25">
      <c r="H637" s="19"/>
    </row>
    <row r="638" spans="8:8" x14ac:dyDescent="0.25">
      <c r="H638" s="19"/>
    </row>
    <row r="639" spans="8:8" x14ac:dyDescent="0.25">
      <c r="H639" s="19"/>
    </row>
    <row r="640" spans="8:8" x14ac:dyDescent="0.25">
      <c r="H640" s="19"/>
    </row>
    <row r="641" spans="8:8" x14ac:dyDescent="0.25">
      <c r="H641" s="19"/>
    </row>
    <row r="642" spans="8:8" x14ac:dyDescent="0.25">
      <c r="H642" s="19"/>
    </row>
    <row r="643" spans="8:8" x14ac:dyDescent="0.25">
      <c r="H643" s="19"/>
    </row>
    <row r="644" spans="8:8" x14ac:dyDescent="0.25">
      <c r="H644" s="19"/>
    </row>
    <row r="645" spans="8:8" x14ac:dyDescent="0.25">
      <c r="H645" s="19"/>
    </row>
    <row r="646" spans="8:8" x14ac:dyDescent="0.25">
      <c r="H646" s="19"/>
    </row>
    <row r="647" spans="8:8" x14ac:dyDescent="0.25">
      <c r="H647" s="19"/>
    </row>
    <row r="648" spans="8:8" x14ac:dyDescent="0.25">
      <c r="H648" s="19"/>
    </row>
    <row r="649" spans="8:8" x14ac:dyDescent="0.25">
      <c r="H649" s="19"/>
    </row>
    <row r="650" spans="8:8" x14ac:dyDescent="0.25">
      <c r="H650" s="19"/>
    </row>
    <row r="651" spans="8:8" x14ac:dyDescent="0.25">
      <c r="H651" s="19"/>
    </row>
    <row r="652" spans="8:8" x14ac:dyDescent="0.25">
      <c r="H652" s="19"/>
    </row>
    <row r="653" spans="8:8" x14ac:dyDescent="0.25">
      <c r="H653" s="19"/>
    </row>
    <row r="654" spans="8:8" x14ac:dyDescent="0.25">
      <c r="H654" s="19"/>
    </row>
    <row r="655" spans="8:8" x14ac:dyDescent="0.25">
      <c r="H655" s="19"/>
    </row>
    <row r="656" spans="8:8" x14ac:dyDescent="0.25">
      <c r="H656" s="19"/>
    </row>
    <row r="657" spans="8:8" x14ac:dyDescent="0.25">
      <c r="H657" s="19"/>
    </row>
    <row r="658" spans="8:8" x14ac:dyDescent="0.25">
      <c r="H658" s="19"/>
    </row>
    <row r="659" spans="8:8" x14ac:dyDescent="0.25">
      <c r="H659" s="19"/>
    </row>
    <row r="660" spans="8:8" x14ac:dyDescent="0.25">
      <c r="H660" s="19"/>
    </row>
    <row r="661" spans="8:8" x14ac:dyDescent="0.25">
      <c r="H661" s="19"/>
    </row>
    <row r="662" spans="8:8" x14ac:dyDescent="0.25">
      <c r="H662" s="19"/>
    </row>
    <row r="663" spans="8:8" x14ac:dyDescent="0.25">
      <c r="H663" s="19"/>
    </row>
    <row r="664" spans="8:8" x14ac:dyDescent="0.25">
      <c r="H664" s="19"/>
    </row>
    <row r="665" spans="8:8" x14ac:dyDescent="0.25">
      <c r="H665" s="19"/>
    </row>
    <row r="666" spans="8:8" x14ac:dyDescent="0.25">
      <c r="H666" s="19"/>
    </row>
    <row r="667" spans="8:8" x14ac:dyDescent="0.25">
      <c r="H667" s="19"/>
    </row>
    <row r="668" spans="8:8" x14ac:dyDescent="0.25">
      <c r="H668" s="19"/>
    </row>
    <row r="669" spans="8:8" x14ac:dyDescent="0.25">
      <c r="H669" s="19"/>
    </row>
    <row r="670" spans="8:8" x14ac:dyDescent="0.25">
      <c r="H670" s="19"/>
    </row>
    <row r="671" spans="8:8" x14ac:dyDescent="0.25">
      <c r="H671" s="19"/>
    </row>
    <row r="672" spans="8:8" x14ac:dyDescent="0.25">
      <c r="H672" s="19"/>
    </row>
    <row r="673" spans="8:8" x14ac:dyDescent="0.25">
      <c r="H673" s="19"/>
    </row>
    <row r="674" spans="8:8" x14ac:dyDescent="0.25">
      <c r="H674" s="19"/>
    </row>
    <row r="675" spans="8:8" x14ac:dyDescent="0.25">
      <c r="H675" s="19"/>
    </row>
    <row r="676" spans="8:8" x14ac:dyDescent="0.25">
      <c r="H676" s="19"/>
    </row>
    <row r="677" spans="8:8" x14ac:dyDescent="0.25">
      <c r="H677" s="19"/>
    </row>
    <row r="678" spans="8:8" x14ac:dyDescent="0.25">
      <c r="H678" s="19"/>
    </row>
    <row r="679" spans="8:8" x14ac:dyDescent="0.25">
      <c r="H679" s="19"/>
    </row>
    <row r="680" spans="8:8" x14ac:dyDescent="0.25">
      <c r="H680" s="19"/>
    </row>
    <row r="681" spans="8:8" x14ac:dyDescent="0.25">
      <c r="H681" s="19"/>
    </row>
    <row r="682" spans="8:8" x14ac:dyDescent="0.25">
      <c r="H682" s="19"/>
    </row>
    <row r="683" spans="8:8" x14ac:dyDescent="0.25">
      <c r="H683" s="19"/>
    </row>
    <row r="684" spans="8:8" x14ac:dyDescent="0.25">
      <c r="H684" s="19"/>
    </row>
    <row r="685" spans="8:8" x14ac:dyDescent="0.25">
      <c r="H685" s="19"/>
    </row>
    <row r="686" spans="8:8" x14ac:dyDescent="0.25">
      <c r="H686" s="19"/>
    </row>
    <row r="687" spans="8:8" x14ac:dyDescent="0.25">
      <c r="H687" s="19"/>
    </row>
    <row r="688" spans="8:8" x14ac:dyDescent="0.25">
      <c r="H688" s="19"/>
    </row>
    <row r="689" spans="8:8" x14ac:dyDescent="0.25">
      <c r="H689" s="19"/>
    </row>
    <row r="690" spans="8:8" x14ac:dyDescent="0.25">
      <c r="H690" s="19"/>
    </row>
    <row r="691" spans="8:8" x14ac:dyDescent="0.25">
      <c r="H691" s="19"/>
    </row>
    <row r="692" spans="8:8" x14ac:dyDescent="0.25">
      <c r="H692" s="19"/>
    </row>
    <row r="693" spans="8:8" x14ac:dyDescent="0.25">
      <c r="H693" s="19"/>
    </row>
    <row r="694" spans="8:8" x14ac:dyDescent="0.25">
      <c r="H694" s="19"/>
    </row>
    <row r="695" spans="8:8" x14ac:dyDescent="0.25">
      <c r="H695" s="19"/>
    </row>
    <row r="696" spans="8:8" x14ac:dyDescent="0.25">
      <c r="H696" s="19"/>
    </row>
    <row r="697" spans="8:8" x14ac:dyDescent="0.25">
      <c r="H697" s="19"/>
    </row>
    <row r="698" spans="8:8" x14ac:dyDescent="0.25">
      <c r="H698" s="19"/>
    </row>
    <row r="699" spans="8:8" x14ac:dyDescent="0.25">
      <c r="H699" s="19"/>
    </row>
    <row r="700" spans="8:8" x14ac:dyDescent="0.25">
      <c r="H700" s="19"/>
    </row>
    <row r="701" spans="8:8" x14ac:dyDescent="0.25">
      <c r="H701" s="19"/>
    </row>
    <row r="702" spans="8:8" x14ac:dyDescent="0.25">
      <c r="H702" s="19"/>
    </row>
    <row r="703" spans="8:8" x14ac:dyDescent="0.25">
      <c r="H703" s="19"/>
    </row>
    <row r="704" spans="8:8" x14ac:dyDescent="0.25">
      <c r="H704" s="19"/>
    </row>
    <row r="705" spans="8:8" x14ac:dyDescent="0.25">
      <c r="H705" s="19"/>
    </row>
    <row r="706" spans="8:8" x14ac:dyDescent="0.25">
      <c r="H706" s="19"/>
    </row>
    <row r="707" spans="8:8" x14ac:dyDescent="0.25">
      <c r="H707" s="19"/>
    </row>
    <row r="708" spans="8:8" x14ac:dyDescent="0.25">
      <c r="H708" s="19"/>
    </row>
    <row r="709" spans="8:8" x14ac:dyDescent="0.25">
      <c r="H709" s="19"/>
    </row>
    <row r="710" spans="8:8" x14ac:dyDescent="0.25">
      <c r="H710" s="19"/>
    </row>
    <row r="711" spans="8:8" x14ac:dyDescent="0.25">
      <c r="H711" s="19"/>
    </row>
    <row r="712" spans="8:8" x14ac:dyDescent="0.25">
      <c r="H712" s="19"/>
    </row>
    <row r="713" spans="8:8" x14ac:dyDescent="0.25">
      <c r="H713" s="19"/>
    </row>
    <row r="714" spans="8:8" x14ac:dyDescent="0.25">
      <c r="H714" s="19"/>
    </row>
    <row r="715" spans="8:8" x14ac:dyDescent="0.25">
      <c r="H715" s="19"/>
    </row>
    <row r="716" spans="8:8" x14ac:dyDescent="0.25">
      <c r="H716" s="19"/>
    </row>
    <row r="717" spans="8:8" x14ac:dyDescent="0.25">
      <c r="H717" s="19"/>
    </row>
    <row r="718" spans="8:8" x14ac:dyDescent="0.25">
      <c r="H718" s="19"/>
    </row>
    <row r="719" spans="8:8" x14ac:dyDescent="0.25">
      <c r="H719" s="19"/>
    </row>
    <row r="720" spans="8:8" x14ac:dyDescent="0.25">
      <c r="H720" s="19"/>
    </row>
    <row r="721" spans="8:8" x14ac:dyDescent="0.25">
      <c r="H721" s="19"/>
    </row>
    <row r="722" spans="8:8" x14ac:dyDescent="0.25">
      <c r="H722" s="19"/>
    </row>
    <row r="723" spans="8:8" x14ac:dyDescent="0.25">
      <c r="H723" s="19"/>
    </row>
    <row r="724" spans="8:8" x14ac:dyDescent="0.25">
      <c r="H724" s="19"/>
    </row>
    <row r="725" spans="8:8" x14ac:dyDescent="0.25">
      <c r="H725" s="19"/>
    </row>
    <row r="726" spans="8:8" x14ac:dyDescent="0.25">
      <c r="H726" s="19"/>
    </row>
    <row r="727" spans="8:8" x14ac:dyDescent="0.25">
      <c r="H727" s="19"/>
    </row>
    <row r="728" spans="8:8" x14ac:dyDescent="0.25">
      <c r="H728" s="19"/>
    </row>
    <row r="729" spans="8:8" x14ac:dyDescent="0.25">
      <c r="H729" s="19"/>
    </row>
    <row r="730" spans="8:8" x14ac:dyDescent="0.25">
      <c r="H730" s="19"/>
    </row>
    <row r="731" spans="8:8" x14ac:dyDescent="0.25">
      <c r="H731" s="19"/>
    </row>
    <row r="732" spans="8:8" x14ac:dyDescent="0.25">
      <c r="H732" s="19"/>
    </row>
    <row r="733" spans="8:8" x14ac:dyDescent="0.25">
      <c r="H733" s="19"/>
    </row>
    <row r="734" spans="8:8" x14ac:dyDescent="0.25">
      <c r="H734" s="19"/>
    </row>
    <row r="735" spans="8:8" x14ac:dyDescent="0.25">
      <c r="H735" s="19"/>
    </row>
    <row r="736" spans="8:8" x14ac:dyDescent="0.25">
      <c r="H736" s="19"/>
    </row>
    <row r="737" spans="8:8" x14ac:dyDescent="0.25">
      <c r="H737" s="19"/>
    </row>
    <row r="738" spans="8:8" x14ac:dyDescent="0.25">
      <c r="H738" s="19"/>
    </row>
    <row r="739" spans="8:8" x14ac:dyDescent="0.25">
      <c r="H739" s="19"/>
    </row>
    <row r="740" spans="8:8" x14ac:dyDescent="0.25">
      <c r="H740" s="19"/>
    </row>
    <row r="741" spans="8:8" x14ac:dyDescent="0.25">
      <c r="H741" s="19"/>
    </row>
    <row r="742" spans="8:8" x14ac:dyDescent="0.25">
      <c r="H742" s="19"/>
    </row>
    <row r="743" spans="8:8" x14ac:dyDescent="0.25">
      <c r="H743" s="19"/>
    </row>
    <row r="744" spans="8:8" x14ac:dyDescent="0.25">
      <c r="H744" s="19"/>
    </row>
    <row r="745" spans="8:8" x14ac:dyDescent="0.25">
      <c r="H745" s="19"/>
    </row>
    <row r="746" spans="8:8" x14ac:dyDescent="0.25">
      <c r="H746" s="19"/>
    </row>
    <row r="747" spans="8:8" x14ac:dyDescent="0.25">
      <c r="H747" s="19"/>
    </row>
    <row r="748" spans="8:8" x14ac:dyDescent="0.25">
      <c r="H748" s="19"/>
    </row>
    <row r="749" spans="8:8" x14ac:dyDescent="0.25">
      <c r="H749" s="19"/>
    </row>
    <row r="750" spans="8:8" x14ac:dyDescent="0.25">
      <c r="H750" s="19"/>
    </row>
    <row r="751" spans="8:8" x14ac:dyDescent="0.25">
      <c r="H751" s="19"/>
    </row>
    <row r="752" spans="8:8" x14ac:dyDescent="0.25">
      <c r="H752" s="19"/>
    </row>
    <row r="753" spans="8:8" x14ac:dyDescent="0.25">
      <c r="H753" s="19"/>
    </row>
    <row r="754" spans="8:8" x14ac:dyDescent="0.25">
      <c r="H754" s="19"/>
    </row>
    <row r="755" spans="8:8" x14ac:dyDescent="0.25">
      <c r="H755" s="19"/>
    </row>
    <row r="756" spans="8:8" x14ac:dyDescent="0.25">
      <c r="H756" s="19"/>
    </row>
    <row r="757" spans="8:8" x14ac:dyDescent="0.25">
      <c r="H757" s="19"/>
    </row>
    <row r="758" spans="8:8" x14ac:dyDescent="0.25">
      <c r="H758" s="19"/>
    </row>
    <row r="759" spans="8:8" x14ac:dyDescent="0.25">
      <c r="H759" s="19"/>
    </row>
    <row r="760" spans="8:8" x14ac:dyDescent="0.25">
      <c r="H760" s="19"/>
    </row>
    <row r="761" spans="8:8" x14ac:dyDescent="0.25">
      <c r="H761" s="19"/>
    </row>
    <row r="762" spans="8:8" x14ac:dyDescent="0.25">
      <c r="H762" s="19"/>
    </row>
    <row r="763" spans="8:8" x14ac:dyDescent="0.25">
      <c r="H763" s="19"/>
    </row>
    <row r="764" spans="8:8" x14ac:dyDescent="0.25">
      <c r="H764" s="19"/>
    </row>
    <row r="765" spans="8:8" x14ac:dyDescent="0.25">
      <c r="H765" s="19"/>
    </row>
    <row r="766" spans="8:8" x14ac:dyDescent="0.25">
      <c r="H766" s="19"/>
    </row>
    <row r="767" spans="8:8" x14ac:dyDescent="0.25">
      <c r="H767" s="19"/>
    </row>
    <row r="768" spans="8:8" x14ac:dyDescent="0.25">
      <c r="H768" s="19"/>
    </row>
    <row r="769" spans="8:8" x14ac:dyDescent="0.25">
      <c r="H769" s="19"/>
    </row>
    <row r="770" spans="8:8" x14ac:dyDescent="0.25">
      <c r="H770" s="19"/>
    </row>
    <row r="771" spans="8:8" x14ac:dyDescent="0.25">
      <c r="H771" s="19"/>
    </row>
    <row r="772" spans="8:8" x14ac:dyDescent="0.25">
      <c r="H772" s="19"/>
    </row>
    <row r="773" spans="8:8" x14ac:dyDescent="0.25">
      <c r="H773" s="19"/>
    </row>
    <row r="774" spans="8:8" x14ac:dyDescent="0.25">
      <c r="H774" s="19"/>
    </row>
    <row r="775" spans="8:8" x14ac:dyDescent="0.25">
      <c r="H775" s="19"/>
    </row>
    <row r="776" spans="8:8" x14ac:dyDescent="0.25">
      <c r="H776" s="19"/>
    </row>
    <row r="777" spans="8:8" x14ac:dyDescent="0.25">
      <c r="H777" s="19"/>
    </row>
    <row r="778" spans="8:8" x14ac:dyDescent="0.25">
      <c r="H778" s="19"/>
    </row>
    <row r="779" spans="8:8" x14ac:dyDescent="0.25">
      <c r="H779" s="19"/>
    </row>
    <row r="780" spans="8:8" x14ac:dyDescent="0.25">
      <c r="H780" s="19"/>
    </row>
    <row r="781" spans="8:8" x14ac:dyDescent="0.25">
      <c r="H781" s="19"/>
    </row>
    <row r="782" spans="8:8" x14ac:dyDescent="0.25">
      <c r="H782" s="19"/>
    </row>
    <row r="783" spans="8:8" x14ac:dyDescent="0.25">
      <c r="H783" s="19"/>
    </row>
    <row r="784" spans="8:8" x14ac:dyDescent="0.25">
      <c r="H784" s="19"/>
    </row>
    <row r="785" spans="8:8" x14ac:dyDescent="0.25">
      <c r="H785" s="19"/>
    </row>
    <row r="786" spans="8:8" x14ac:dyDescent="0.25">
      <c r="H786" s="19"/>
    </row>
    <row r="787" spans="8:8" x14ac:dyDescent="0.25">
      <c r="H787" s="19"/>
    </row>
    <row r="788" spans="8:8" x14ac:dyDescent="0.25">
      <c r="H788" s="19"/>
    </row>
    <row r="789" spans="8:8" x14ac:dyDescent="0.25">
      <c r="H789" s="19"/>
    </row>
    <row r="790" spans="8:8" x14ac:dyDescent="0.25">
      <c r="H790" s="19"/>
    </row>
    <row r="791" spans="8:8" x14ac:dyDescent="0.25">
      <c r="H791" s="19"/>
    </row>
    <row r="792" spans="8:8" x14ac:dyDescent="0.25">
      <c r="H792" s="19"/>
    </row>
    <row r="793" spans="8:8" x14ac:dyDescent="0.25">
      <c r="H793" s="19"/>
    </row>
    <row r="794" spans="8:8" x14ac:dyDescent="0.25">
      <c r="H794" s="19"/>
    </row>
    <row r="795" spans="8:8" x14ac:dyDescent="0.25">
      <c r="H795" s="19"/>
    </row>
    <row r="796" spans="8:8" x14ac:dyDescent="0.25">
      <c r="H796" s="19"/>
    </row>
    <row r="797" spans="8:8" x14ac:dyDescent="0.25">
      <c r="H797" s="19"/>
    </row>
    <row r="798" spans="8:8" x14ac:dyDescent="0.25">
      <c r="H798" s="19"/>
    </row>
    <row r="799" spans="8:8" x14ac:dyDescent="0.25">
      <c r="H799" s="19"/>
    </row>
    <row r="800" spans="8:8" x14ac:dyDescent="0.25">
      <c r="H800" s="19"/>
    </row>
    <row r="801" spans="8:8" x14ac:dyDescent="0.25">
      <c r="H801" s="19"/>
    </row>
    <row r="802" spans="8:8" x14ac:dyDescent="0.25">
      <c r="H802" s="19"/>
    </row>
    <row r="803" spans="8:8" x14ac:dyDescent="0.25">
      <c r="H803" s="19"/>
    </row>
    <row r="804" spans="8:8" x14ac:dyDescent="0.25">
      <c r="H804" s="19"/>
    </row>
    <row r="805" spans="8:8" x14ac:dyDescent="0.25">
      <c r="H805" s="19"/>
    </row>
    <row r="806" spans="8:8" x14ac:dyDescent="0.25">
      <c r="H806" s="19"/>
    </row>
    <row r="807" spans="8:8" x14ac:dyDescent="0.25">
      <c r="H807" s="19"/>
    </row>
    <row r="808" spans="8:8" x14ac:dyDescent="0.25">
      <c r="H808" s="19"/>
    </row>
    <row r="809" spans="8:8" x14ac:dyDescent="0.25">
      <c r="H809" s="19"/>
    </row>
    <row r="810" spans="8:8" x14ac:dyDescent="0.25">
      <c r="H810" s="19"/>
    </row>
    <row r="811" spans="8:8" x14ac:dyDescent="0.25">
      <c r="H811" s="19"/>
    </row>
    <row r="812" spans="8:8" x14ac:dyDescent="0.25">
      <c r="H812" s="19"/>
    </row>
    <row r="813" spans="8:8" x14ac:dyDescent="0.25">
      <c r="H813" s="19"/>
    </row>
    <row r="814" spans="8:8" x14ac:dyDescent="0.25">
      <c r="H814" s="19"/>
    </row>
    <row r="815" spans="8:8" x14ac:dyDescent="0.25">
      <c r="H815" s="19"/>
    </row>
    <row r="816" spans="8:8" x14ac:dyDescent="0.25">
      <c r="H816" s="19"/>
    </row>
    <row r="817" spans="8:8" x14ac:dyDescent="0.25">
      <c r="H817" s="19"/>
    </row>
    <row r="818" spans="8:8" x14ac:dyDescent="0.25">
      <c r="H818" s="19"/>
    </row>
    <row r="819" spans="8:8" x14ac:dyDescent="0.25">
      <c r="H819" s="19"/>
    </row>
    <row r="820" spans="8:8" x14ac:dyDescent="0.25">
      <c r="H820" s="19"/>
    </row>
    <row r="821" spans="8:8" x14ac:dyDescent="0.25">
      <c r="H821" s="19"/>
    </row>
    <row r="822" spans="8:8" x14ac:dyDescent="0.25">
      <c r="H822" s="19"/>
    </row>
    <row r="823" spans="8:8" x14ac:dyDescent="0.25">
      <c r="H823" s="19"/>
    </row>
    <row r="824" spans="8:8" x14ac:dyDescent="0.25">
      <c r="H824" s="19"/>
    </row>
    <row r="825" spans="8:8" x14ac:dyDescent="0.25">
      <c r="H825" s="19"/>
    </row>
    <row r="826" spans="8:8" x14ac:dyDescent="0.25">
      <c r="H826" s="19"/>
    </row>
    <row r="827" spans="8:8" x14ac:dyDescent="0.25">
      <c r="H827" s="19"/>
    </row>
    <row r="828" spans="8:8" x14ac:dyDescent="0.25">
      <c r="H828" s="19"/>
    </row>
    <row r="829" spans="8:8" x14ac:dyDescent="0.25">
      <c r="H829" s="19"/>
    </row>
    <row r="830" spans="8:8" x14ac:dyDescent="0.25">
      <c r="H830" s="19"/>
    </row>
    <row r="831" spans="8:8" x14ac:dyDescent="0.25">
      <c r="H831" s="19"/>
    </row>
    <row r="832" spans="8:8" x14ac:dyDescent="0.25">
      <c r="H832" s="19"/>
    </row>
    <row r="833" spans="8:8" x14ac:dyDescent="0.25">
      <c r="H833" s="19"/>
    </row>
    <row r="834" spans="8:8" x14ac:dyDescent="0.25">
      <c r="H834" s="19"/>
    </row>
    <row r="835" spans="8:8" x14ac:dyDescent="0.25">
      <c r="H835" s="19"/>
    </row>
    <row r="836" spans="8:8" x14ac:dyDescent="0.25">
      <c r="H836" s="19"/>
    </row>
    <row r="837" spans="8:8" x14ac:dyDescent="0.25">
      <c r="H837" s="19"/>
    </row>
    <row r="838" spans="8:8" x14ac:dyDescent="0.25">
      <c r="H838" s="19"/>
    </row>
    <row r="839" spans="8:8" x14ac:dyDescent="0.25">
      <c r="H839" s="19"/>
    </row>
    <row r="840" spans="8:8" x14ac:dyDescent="0.25">
      <c r="H840" s="19"/>
    </row>
    <row r="841" spans="8:8" x14ac:dyDescent="0.25">
      <c r="H841" s="19"/>
    </row>
    <row r="842" spans="8:8" x14ac:dyDescent="0.25">
      <c r="H842" s="19"/>
    </row>
    <row r="843" spans="8:8" x14ac:dyDescent="0.25">
      <c r="H843" s="19"/>
    </row>
    <row r="844" spans="8:8" x14ac:dyDescent="0.25">
      <c r="H844" s="19"/>
    </row>
    <row r="845" spans="8:8" x14ac:dyDescent="0.25">
      <c r="H845" s="19"/>
    </row>
    <row r="846" spans="8:8" x14ac:dyDescent="0.25">
      <c r="H846" s="19"/>
    </row>
    <row r="847" spans="8:8" x14ac:dyDescent="0.25">
      <c r="H847" s="19"/>
    </row>
    <row r="848" spans="8:8" x14ac:dyDescent="0.25">
      <c r="H848" s="19"/>
    </row>
    <row r="849" spans="8:8" x14ac:dyDescent="0.25">
      <c r="H849" s="19"/>
    </row>
    <row r="850" spans="8:8" x14ac:dyDescent="0.25">
      <c r="H850" s="19"/>
    </row>
    <row r="851" spans="8:8" x14ac:dyDescent="0.25">
      <c r="H851" s="19"/>
    </row>
    <row r="852" spans="8:8" x14ac:dyDescent="0.25">
      <c r="H852" s="19"/>
    </row>
    <row r="853" spans="8:8" x14ac:dyDescent="0.25">
      <c r="H853" s="19"/>
    </row>
    <row r="854" spans="8:8" x14ac:dyDescent="0.25">
      <c r="H854" s="19"/>
    </row>
    <row r="855" spans="8:8" x14ac:dyDescent="0.25">
      <c r="H855" s="19"/>
    </row>
    <row r="856" spans="8:8" x14ac:dyDescent="0.25">
      <c r="H856" s="19"/>
    </row>
    <row r="857" spans="8:8" x14ac:dyDescent="0.25">
      <c r="H857" s="19"/>
    </row>
    <row r="858" spans="8:8" x14ac:dyDescent="0.25">
      <c r="H858" s="19"/>
    </row>
    <row r="859" spans="8:8" x14ac:dyDescent="0.25">
      <c r="H859" s="19"/>
    </row>
    <row r="860" spans="8:8" x14ac:dyDescent="0.25">
      <c r="H860" s="19"/>
    </row>
    <row r="861" spans="8:8" x14ac:dyDescent="0.25">
      <c r="H861" s="19"/>
    </row>
    <row r="862" spans="8:8" x14ac:dyDescent="0.25">
      <c r="H862" s="19"/>
    </row>
    <row r="863" spans="8:8" x14ac:dyDescent="0.25">
      <c r="H863" s="19"/>
    </row>
    <row r="864" spans="8:8" x14ac:dyDescent="0.25">
      <c r="H864" s="19"/>
    </row>
    <row r="865" spans="8:8" x14ac:dyDescent="0.25">
      <c r="H865" s="19"/>
    </row>
    <row r="866" spans="8:8" x14ac:dyDescent="0.25">
      <c r="H866" s="19"/>
    </row>
    <row r="867" spans="8:8" x14ac:dyDescent="0.25">
      <c r="H867" s="19"/>
    </row>
    <row r="868" spans="8:8" x14ac:dyDescent="0.25">
      <c r="H868" s="19"/>
    </row>
    <row r="869" spans="8:8" x14ac:dyDescent="0.25">
      <c r="H869" s="19"/>
    </row>
    <row r="870" spans="8:8" x14ac:dyDescent="0.25">
      <c r="H870" s="19"/>
    </row>
    <row r="871" spans="8:8" x14ac:dyDescent="0.25">
      <c r="H871" s="19"/>
    </row>
    <row r="872" spans="8:8" x14ac:dyDescent="0.25">
      <c r="H872" s="19"/>
    </row>
    <row r="873" spans="8:8" x14ac:dyDescent="0.25">
      <c r="H873" s="19"/>
    </row>
    <row r="874" spans="8:8" x14ac:dyDescent="0.25">
      <c r="H874" s="19"/>
    </row>
    <row r="875" spans="8:8" x14ac:dyDescent="0.25">
      <c r="H875" s="19"/>
    </row>
    <row r="876" spans="8:8" x14ac:dyDescent="0.25">
      <c r="H876" s="19"/>
    </row>
    <row r="877" spans="8:8" x14ac:dyDescent="0.25">
      <c r="H877" s="19"/>
    </row>
    <row r="878" spans="8:8" x14ac:dyDescent="0.25">
      <c r="H878" s="19"/>
    </row>
    <row r="879" spans="8:8" x14ac:dyDescent="0.25">
      <c r="H879" s="19"/>
    </row>
    <row r="880" spans="8:8" x14ac:dyDescent="0.25">
      <c r="H880" s="19"/>
    </row>
    <row r="881" spans="8:8" x14ac:dyDescent="0.25">
      <c r="H881" s="19"/>
    </row>
    <row r="882" spans="8:8" x14ac:dyDescent="0.25">
      <c r="H882" s="19"/>
    </row>
    <row r="883" spans="8:8" x14ac:dyDescent="0.25">
      <c r="H883" s="19"/>
    </row>
    <row r="884" spans="8:8" x14ac:dyDescent="0.25">
      <c r="H884" s="19"/>
    </row>
    <row r="885" spans="8:8" x14ac:dyDescent="0.25">
      <c r="H885" s="19"/>
    </row>
    <row r="886" spans="8:8" x14ac:dyDescent="0.25">
      <c r="H886" s="19"/>
    </row>
    <row r="887" spans="8:8" x14ac:dyDescent="0.25">
      <c r="H887" s="19"/>
    </row>
    <row r="888" spans="8:8" x14ac:dyDescent="0.25">
      <c r="H888" s="19"/>
    </row>
    <row r="889" spans="8:8" x14ac:dyDescent="0.25">
      <c r="H889" s="19"/>
    </row>
    <row r="890" spans="8:8" x14ac:dyDescent="0.25">
      <c r="H890" s="19"/>
    </row>
    <row r="891" spans="8:8" x14ac:dyDescent="0.25">
      <c r="H891" s="19"/>
    </row>
    <row r="892" spans="8:8" x14ac:dyDescent="0.25">
      <c r="H892" s="19"/>
    </row>
    <row r="893" spans="8:8" x14ac:dyDescent="0.25">
      <c r="H893" s="19"/>
    </row>
    <row r="894" spans="8:8" x14ac:dyDescent="0.25">
      <c r="H894" s="19"/>
    </row>
    <row r="895" spans="8:8" x14ac:dyDescent="0.25">
      <c r="H895" s="19"/>
    </row>
    <row r="896" spans="8:8" x14ac:dyDescent="0.25">
      <c r="H896" s="19"/>
    </row>
    <row r="897" spans="8:8" x14ac:dyDescent="0.25">
      <c r="H897" s="19"/>
    </row>
    <row r="898" spans="8:8" x14ac:dyDescent="0.25">
      <c r="H898" s="19"/>
    </row>
    <row r="899" spans="8:8" x14ac:dyDescent="0.25">
      <c r="H899" s="19"/>
    </row>
    <row r="900" spans="8:8" x14ac:dyDescent="0.25">
      <c r="H900" s="19"/>
    </row>
    <row r="901" spans="8:8" x14ac:dyDescent="0.25">
      <c r="H901" s="19"/>
    </row>
    <row r="902" spans="8:8" x14ac:dyDescent="0.25">
      <c r="H902" s="19"/>
    </row>
    <row r="903" spans="8:8" x14ac:dyDescent="0.25">
      <c r="H903" s="19"/>
    </row>
    <row r="904" spans="8:8" x14ac:dyDescent="0.25">
      <c r="H904" s="19"/>
    </row>
    <row r="905" spans="8:8" x14ac:dyDescent="0.25">
      <c r="H905" s="19"/>
    </row>
    <row r="906" spans="8:8" x14ac:dyDescent="0.25">
      <c r="H906" s="19"/>
    </row>
    <row r="907" spans="8:8" x14ac:dyDescent="0.25">
      <c r="H907" s="19"/>
    </row>
    <row r="908" spans="8:8" x14ac:dyDescent="0.25">
      <c r="H908" s="19"/>
    </row>
    <row r="909" spans="8:8" x14ac:dyDescent="0.25">
      <c r="H909" s="19"/>
    </row>
    <row r="910" spans="8:8" x14ac:dyDescent="0.25">
      <c r="H910" s="19"/>
    </row>
    <row r="911" spans="8:8" x14ac:dyDescent="0.25">
      <c r="H911" s="19"/>
    </row>
    <row r="912" spans="8:8" x14ac:dyDescent="0.25">
      <c r="H912" s="19"/>
    </row>
    <row r="913" spans="8:8" x14ac:dyDescent="0.25">
      <c r="H913" s="19"/>
    </row>
    <row r="914" spans="8:8" x14ac:dyDescent="0.25">
      <c r="H914" s="19"/>
    </row>
    <row r="915" spans="8:8" x14ac:dyDescent="0.25">
      <c r="H915" s="19"/>
    </row>
    <row r="916" spans="8:8" x14ac:dyDescent="0.25">
      <c r="H916" s="19"/>
    </row>
    <row r="917" spans="8:8" x14ac:dyDescent="0.25">
      <c r="H917" s="19"/>
    </row>
    <row r="918" spans="8:8" x14ac:dyDescent="0.25">
      <c r="H918" s="19"/>
    </row>
    <row r="919" spans="8:8" x14ac:dyDescent="0.25">
      <c r="H919" s="19"/>
    </row>
    <row r="920" spans="8:8" x14ac:dyDescent="0.25">
      <c r="H920" s="19"/>
    </row>
    <row r="921" spans="8:8" x14ac:dyDescent="0.25">
      <c r="H921" s="19"/>
    </row>
    <row r="922" spans="8:8" x14ac:dyDescent="0.25">
      <c r="H922" s="19"/>
    </row>
    <row r="923" spans="8:8" x14ac:dyDescent="0.25">
      <c r="H923" s="19"/>
    </row>
    <row r="924" spans="8:8" x14ac:dyDescent="0.25">
      <c r="H924" s="19"/>
    </row>
    <row r="925" spans="8:8" x14ac:dyDescent="0.25">
      <c r="H925" s="19"/>
    </row>
    <row r="926" spans="8:8" x14ac:dyDescent="0.25">
      <c r="H926" s="19"/>
    </row>
    <row r="927" spans="8:8" x14ac:dyDescent="0.25">
      <c r="H927" s="19"/>
    </row>
    <row r="928" spans="8:8" x14ac:dyDescent="0.25">
      <c r="H928" s="19"/>
    </row>
    <row r="929" spans="8:8" x14ac:dyDescent="0.25">
      <c r="H929" s="19"/>
    </row>
    <row r="930" spans="8:8" x14ac:dyDescent="0.25">
      <c r="H930" s="19"/>
    </row>
    <row r="931" spans="8:8" x14ac:dyDescent="0.25">
      <c r="H931" s="19"/>
    </row>
    <row r="932" spans="8:8" x14ac:dyDescent="0.25">
      <c r="H932" s="19"/>
    </row>
    <row r="933" spans="8:8" x14ac:dyDescent="0.25">
      <c r="H933" s="19"/>
    </row>
    <row r="934" spans="8:8" x14ac:dyDescent="0.25">
      <c r="H934" s="19"/>
    </row>
    <row r="935" spans="8:8" x14ac:dyDescent="0.25">
      <c r="H935" s="19"/>
    </row>
    <row r="936" spans="8:8" x14ac:dyDescent="0.25">
      <c r="H936" s="19"/>
    </row>
    <row r="937" spans="8:8" x14ac:dyDescent="0.25">
      <c r="H937" s="19"/>
    </row>
    <row r="938" spans="8:8" x14ac:dyDescent="0.25">
      <c r="H938" s="19"/>
    </row>
    <row r="939" spans="8:8" x14ac:dyDescent="0.25">
      <c r="H939" s="19"/>
    </row>
    <row r="940" spans="8:8" x14ac:dyDescent="0.25">
      <c r="H940" s="19"/>
    </row>
    <row r="941" spans="8:8" x14ac:dyDescent="0.25">
      <c r="H941" s="19"/>
    </row>
    <row r="942" spans="8:8" x14ac:dyDescent="0.25">
      <c r="H942" s="19"/>
    </row>
    <row r="943" spans="8:8" x14ac:dyDescent="0.25">
      <c r="H943" s="19"/>
    </row>
    <row r="944" spans="8:8" x14ac:dyDescent="0.25">
      <c r="H944" s="19"/>
    </row>
    <row r="945" spans="8:8" x14ac:dyDescent="0.25">
      <c r="H945" s="19"/>
    </row>
    <row r="946" spans="8:8" x14ac:dyDescent="0.25">
      <c r="H946" s="19"/>
    </row>
    <row r="947" spans="8:8" x14ac:dyDescent="0.25">
      <c r="H947" s="19"/>
    </row>
    <row r="948" spans="8:8" x14ac:dyDescent="0.25">
      <c r="H948" s="19"/>
    </row>
    <row r="949" spans="8:8" x14ac:dyDescent="0.25">
      <c r="H949" s="19"/>
    </row>
    <row r="950" spans="8:8" x14ac:dyDescent="0.25">
      <c r="H950" s="19"/>
    </row>
    <row r="951" spans="8:8" x14ac:dyDescent="0.25">
      <c r="H951" s="19"/>
    </row>
    <row r="952" spans="8:8" x14ac:dyDescent="0.25">
      <c r="H952" s="19"/>
    </row>
    <row r="953" spans="8:8" x14ac:dyDescent="0.25">
      <c r="H953" s="19"/>
    </row>
    <row r="954" spans="8:8" x14ac:dyDescent="0.25">
      <c r="H954" s="19"/>
    </row>
    <row r="955" spans="8:8" x14ac:dyDescent="0.25">
      <c r="H955" s="19"/>
    </row>
    <row r="956" spans="8:8" x14ac:dyDescent="0.25">
      <c r="H956" s="19"/>
    </row>
    <row r="957" spans="8:8" x14ac:dyDescent="0.25">
      <c r="H957" s="19"/>
    </row>
    <row r="958" spans="8:8" x14ac:dyDescent="0.25">
      <c r="H958" s="19"/>
    </row>
    <row r="959" spans="8:8" x14ac:dyDescent="0.25">
      <c r="H959" s="19"/>
    </row>
    <row r="960" spans="8:8" x14ac:dyDescent="0.25">
      <c r="H960" s="19"/>
    </row>
    <row r="961" spans="8:8" x14ac:dyDescent="0.25">
      <c r="H961" s="19"/>
    </row>
    <row r="962" spans="8:8" x14ac:dyDescent="0.25">
      <c r="H962" s="19"/>
    </row>
    <row r="963" spans="8:8" x14ac:dyDescent="0.25">
      <c r="H963" s="19"/>
    </row>
    <row r="964" spans="8:8" x14ac:dyDescent="0.25">
      <c r="H964" s="19"/>
    </row>
    <row r="965" spans="8:8" x14ac:dyDescent="0.25">
      <c r="H965" s="19"/>
    </row>
    <row r="966" spans="8:8" x14ac:dyDescent="0.25">
      <c r="H966" s="19"/>
    </row>
    <row r="967" spans="8:8" x14ac:dyDescent="0.25">
      <c r="H967" s="19"/>
    </row>
    <row r="968" spans="8:8" x14ac:dyDescent="0.25">
      <c r="H968" s="19"/>
    </row>
    <row r="969" spans="8:8" x14ac:dyDescent="0.25">
      <c r="H969" s="19"/>
    </row>
    <row r="970" spans="8:8" x14ac:dyDescent="0.25">
      <c r="H970" s="19"/>
    </row>
    <row r="971" spans="8:8" x14ac:dyDescent="0.25">
      <c r="H971" s="19"/>
    </row>
    <row r="972" spans="8:8" x14ac:dyDescent="0.25">
      <c r="H972" s="19"/>
    </row>
    <row r="973" spans="8:8" x14ac:dyDescent="0.25">
      <c r="H973" s="19"/>
    </row>
    <row r="974" spans="8:8" x14ac:dyDescent="0.25">
      <c r="H974" s="19"/>
    </row>
    <row r="975" spans="8:8" x14ac:dyDescent="0.25">
      <c r="H975" s="19"/>
    </row>
    <row r="976" spans="8:8" x14ac:dyDescent="0.25">
      <c r="H976" s="19"/>
    </row>
    <row r="977" spans="8:8" x14ac:dyDescent="0.25">
      <c r="H977" s="19"/>
    </row>
    <row r="978" spans="8:8" x14ac:dyDescent="0.25">
      <c r="H978" s="19"/>
    </row>
    <row r="979" spans="8:8" x14ac:dyDescent="0.25">
      <c r="H979" s="19"/>
    </row>
    <row r="980" spans="8:8" x14ac:dyDescent="0.25">
      <c r="H980" s="19"/>
    </row>
    <row r="981" spans="8:8" x14ac:dyDescent="0.25">
      <c r="H981" s="19"/>
    </row>
    <row r="982" spans="8:8" x14ac:dyDescent="0.25">
      <c r="H982" s="19"/>
    </row>
    <row r="983" spans="8:8" x14ac:dyDescent="0.25">
      <c r="H983" s="19"/>
    </row>
    <row r="984" spans="8:8" x14ac:dyDescent="0.25">
      <c r="H984" s="19"/>
    </row>
    <row r="985" spans="8:8" x14ac:dyDescent="0.25">
      <c r="H985" s="19"/>
    </row>
    <row r="986" spans="8:8" x14ac:dyDescent="0.25">
      <c r="H986" s="19"/>
    </row>
    <row r="987" spans="8:8" x14ac:dyDescent="0.25">
      <c r="H987" s="19"/>
    </row>
    <row r="988" spans="8:8" x14ac:dyDescent="0.25">
      <c r="H988" s="19"/>
    </row>
    <row r="989" spans="8:8" x14ac:dyDescent="0.25">
      <c r="H989" s="19"/>
    </row>
    <row r="990" spans="8:8" x14ac:dyDescent="0.25">
      <c r="H990" s="19"/>
    </row>
    <row r="991" spans="8:8" x14ac:dyDescent="0.25">
      <c r="H991" s="19"/>
    </row>
    <row r="992" spans="8:8" x14ac:dyDescent="0.25">
      <c r="H992" s="19"/>
    </row>
    <row r="993" spans="8:8" x14ac:dyDescent="0.25">
      <c r="H993" s="19"/>
    </row>
    <row r="994" spans="8:8" x14ac:dyDescent="0.25">
      <c r="H994" s="19"/>
    </row>
    <row r="995" spans="8:8" x14ac:dyDescent="0.25">
      <c r="H995" s="19"/>
    </row>
    <row r="996" spans="8:8" x14ac:dyDescent="0.25">
      <c r="H996" s="19"/>
    </row>
    <row r="997" spans="8:8" x14ac:dyDescent="0.25">
      <c r="H997" s="19"/>
    </row>
    <row r="998" spans="8:8" x14ac:dyDescent="0.25">
      <c r="H998" s="19"/>
    </row>
    <row r="999" spans="8:8" x14ac:dyDescent="0.25">
      <c r="H999" s="19"/>
    </row>
    <row r="1000" spans="8:8" x14ac:dyDescent="0.25">
      <c r="H1000" s="19"/>
    </row>
    <row r="1001" spans="8:8" x14ac:dyDescent="0.25">
      <c r="H1001" s="19"/>
    </row>
    <row r="1002" spans="8:8" x14ac:dyDescent="0.25">
      <c r="H1002" s="19"/>
    </row>
    <row r="1003" spans="8:8" x14ac:dyDescent="0.25">
      <c r="H1003" s="19"/>
    </row>
    <row r="1004" spans="8:8" x14ac:dyDescent="0.25">
      <c r="H1004" s="19"/>
    </row>
    <row r="1005" spans="8:8" x14ac:dyDescent="0.25">
      <c r="H1005" s="19"/>
    </row>
    <row r="1006" spans="8:8" x14ac:dyDescent="0.25">
      <c r="H1006" s="19"/>
    </row>
    <row r="1007" spans="8:8" x14ac:dyDescent="0.25">
      <c r="H1007" s="19"/>
    </row>
    <row r="1008" spans="8:8" x14ac:dyDescent="0.25">
      <c r="H1008" s="19"/>
    </row>
    <row r="1009" spans="8:8" x14ac:dyDescent="0.25">
      <c r="H1009" s="19"/>
    </row>
    <row r="1010" spans="8:8" x14ac:dyDescent="0.25">
      <c r="H1010" s="19"/>
    </row>
    <row r="1011" spans="8:8" x14ac:dyDescent="0.25">
      <c r="H1011" s="19"/>
    </row>
    <row r="1012" spans="8:8" x14ac:dyDescent="0.25">
      <c r="H1012" s="19"/>
    </row>
    <row r="1013" spans="8:8" x14ac:dyDescent="0.25">
      <c r="H1013" s="19"/>
    </row>
    <row r="1014" spans="8:8" x14ac:dyDescent="0.25">
      <c r="H1014" s="19"/>
    </row>
    <row r="1015" spans="8:8" x14ac:dyDescent="0.25">
      <c r="H1015" s="19"/>
    </row>
    <row r="1016" spans="8:8" x14ac:dyDescent="0.25">
      <c r="H1016" s="19"/>
    </row>
    <row r="1017" spans="8:8" x14ac:dyDescent="0.25">
      <c r="H1017" s="19"/>
    </row>
    <row r="1018" spans="8:8" x14ac:dyDescent="0.25">
      <c r="H1018" s="19"/>
    </row>
    <row r="1019" spans="8:8" x14ac:dyDescent="0.25">
      <c r="H1019" s="19"/>
    </row>
    <row r="1020" spans="8:8" x14ac:dyDescent="0.25">
      <c r="H1020" s="19"/>
    </row>
    <row r="1021" spans="8:8" x14ac:dyDescent="0.25">
      <c r="H1021" s="19"/>
    </row>
    <row r="1022" spans="8:8" x14ac:dyDescent="0.25">
      <c r="H1022" s="19"/>
    </row>
    <row r="1023" spans="8:8" x14ac:dyDescent="0.25">
      <c r="H1023" s="19"/>
    </row>
    <row r="1024" spans="8:8" x14ac:dyDescent="0.25">
      <c r="H1024" s="19"/>
    </row>
    <row r="1025" spans="8:8" x14ac:dyDescent="0.25">
      <c r="H1025" s="19"/>
    </row>
    <row r="1026" spans="8:8" x14ac:dyDescent="0.25">
      <c r="H1026" s="19"/>
    </row>
    <row r="1027" spans="8:8" x14ac:dyDescent="0.25">
      <c r="H1027" s="19"/>
    </row>
    <row r="1028" spans="8:8" x14ac:dyDescent="0.25">
      <c r="H1028" s="19"/>
    </row>
    <row r="1029" spans="8:8" x14ac:dyDescent="0.25">
      <c r="H1029" s="19"/>
    </row>
    <row r="1030" spans="8:8" x14ac:dyDescent="0.25">
      <c r="H1030" s="19"/>
    </row>
    <row r="1031" spans="8:8" x14ac:dyDescent="0.25">
      <c r="H1031" s="19"/>
    </row>
    <row r="1032" spans="8:8" x14ac:dyDescent="0.25">
      <c r="H1032" s="19"/>
    </row>
    <row r="1033" spans="8:8" x14ac:dyDescent="0.25">
      <c r="H1033" s="19"/>
    </row>
    <row r="1034" spans="8:8" x14ac:dyDescent="0.25">
      <c r="H1034" s="19"/>
    </row>
    <row r="1035" spans="8:8" x14ac:dyDescent="0.25">
      <c r="H1035" s="19"/>
    </row>
    <row r="1036" spans="8:8" x14ac:dyDescent="0.25">
      <c r="H1036" s="19"/>
    </row>
    <row r="1037" spans="8:8" x14ac:dyDescent="0.25">
      <c r="H1037" s="19"/>
    </row>
    <row r="1038" spans="8:8" x14ac:dyDescent="0.25">
      <c r="H1038" s="19"/>
    </row>
    <row r="1039" spans="8:8" x14ac:dyDescent="0.25">
      <c r="H1039" s="19"/>
    </row>
    <row r="1040" spans="8:8" x14ac:dyDescent="0.25">
      <c r="H1040" s="19"/>
    </row>
    <row r="1041" spans="8:8" x14ac:dyDescent="0.25">
      <c r="H1041" s="19"/>
    </row>
    <row r="1042" spans="8:8" x14ac:dyDescent="0.25">
      <c r="H1042" s="19"/>
    </row>
    <row r="1043" spans="8:8" x14ac:dyDescent="0.25">
      <c r="H1043" s="19"/>
    </row>
    <row r="1044" spans="8:8" x14ac:dyDescent="0.25">
      <c r="H1044" s="19"/>
    </row>
    <row r="1045" spans="8:8" x14ac:dyDescent="0.25">
      <c r="H1045" s="19"/>
    </row>
    <row r="1046" spans="8:8" x14ac:dyDescent="0.25">
      <c r="H1046" s="19"/>
    </row>
    <row r="1047" spans="8:8" x14ac:dyDescent="0.25">
      <c r="H1047" s="19"/>
    </row>
    <row r="1048" spans="8:8" x14ac:dyDescent="0.25">
      <c r="H1048" s="19"/>
    </row>
    <row r="1049" spans="8:8" x14ac:dyDescent="0.25">
      <c r="H1049" s="19"/>
    </row>
    <row r="1050" spans="8:8" x14ac:dyDescent="0.25">
      <c r="H1050" s="19"/>
    </row>
    <row r="1051" spans="8:8" x14ac:dyDescent="0.25">
      <c r="H1051" s="19"/>
    </row>
    <row r="1052" spans="8:8" x14ac:dyDescent="0.25">
      <c r="H1052" s="19"/>
    </row>
    <row r="1053" spans="8:8" x14ac:dyDescent="0.25">
      <c r="H1053" s="19"/>
    </row>
    <row r="1054" spans="8:8" x14ac:dyDescent="0.25">
      <c r="H1054" s="19"/>
    </row>
    <row r="1055" spans="8:8" x14ac:dyDescent="0.25">
      <c r="H1055" s="19"/>
    </row>
    <row r="1056" spans="8:8" x14ac:dyDescent="0.25">
      <c r="H1056" s="19"/>
    </row>
    <row r="1057" spans="8:8" x14ac:dyDescent="0.25">
      <c r="H1057" s="19"/>
    </row>
    <row r="1058" spans="8:8" x14ac:dyDescent="0.25">
      <c r="H1058" s="19"/>
    </row>
    <row r="1059" spans="8:8" x14ac:dyDescent="0.25">
      <c r="H1059" s="19"/>
    </row>
    <row r="1060" spans="8:8" x14ac:dyDescent="0.25">
      <c r="H1060" s="19"/>
    </row>
    <row r="1061" spans="8:8" x14ac:dyDescent="0.25">
      <c r="H1061" s="19"/>
    </row>
    <row r="1062" spans="8:8" x14ac:dyDescent="0.25">
      <c r="H1062" s="19"/>
    </row>
    <row r="1063" spans="8:8" x14ac:dyDescent="0.25">
      <c r="H1063" s="19"/>
    </row>
    <row r="1064" spans="8:8" x14ac:dyDescent="0.25">
      <c r="H1064" s="19"/>
    </row>
    <row r="1065" spans="8:8" x14ac:dyDescent="0.25">
      <c r="H1065" s="19"/>
    </row>
    <row r="1066" spans="8:8" x14ac:dyDescent="0.25">
      <c r="H1066" s="19"/>
    </row>
    <row r="1067" spans="8:8" x14ac:dyDescent="0.25">
      <c r="H1067" s="19"/>
    </row>
    <row r="1068" spans="8:8" x14ac:dyDescent="0.25">
      <c r="H1068" s="19"/>
    </row>
    <row r="1069" spans="8:8" x14ac:dyDescent="0.25">
      <c r="H1069" s="19"/>
    </row>
    <row r="1070" spans="8:8" x14ac:dyDescent="0.25">
      <c r="H1070" s="19"/>
    </row>
    <row r="1071" spans="8:8" x14ac:dyDescent="0.25">
      <c r="H1071" s="19"/>
    </row>
    <row r="1072" spans="8:8" x14ac:dyDescent="0.25">
      <c r="H1072" s="19"/>
    </row>
    <row r="1073" spans="8:8" x14ac:dyDescent="0.25">
      <c r="H1073" s="19"/>
    </row>
    <row r="1074" spans="8:8" x14ac:dyDescent="0.25">
      <c r="H1074" s="19"/>
    </row>
    <row r="1075" spans="8:8" x14ac:dyDescent="0.25">
      <c r="H1075" s="19"/>
    </row>
    <row r="1076" spans="8:8" x14ac:dyDescent="0.25">
      <c r="H1076" s="19"/>
    </row>
    <row r="1077" spans="8:8" x14ac:dyDescent="0.25">
      <c r="H1077" s="19"/>
    </row>
    <row r="1078" spans="8:8" x14ac:dyDescent="0.25">
      <c r="H1078" s="19"/>
    </row>
    <row r="1079" spans="8:8" x14ac:dyDescent="0.25">
      <c r="H1079" s="19"/>
    </row>
    <row r="1080" spans="8:8" x14ac:dyDescent="0.25">
      <c r="H1080" s="19"/>
    </row>
    <row r="1081" spans="8:8" x14ac:dyDescent="0.25">
      <c r="H1081" s="19"/>
    </row>
    <row r="1082" spans="8:8" x14ac:dyDescent="0.25">
      <c r="H1082" s="19"/>
    </row>
    <row r="1083" spans="8:8" x14ac:dyDescent="0.25">
      <c r="H1083" s="19"/>
    </row>
    <row r="1084" spans="8:8" x14ac:dyDescent="0.25">
      <c r="H1084" s="19"/>
    </row>
    <row r="1085" spans="8:8" x14ac:dyDescent="0.25">
      <c r="H1085" s="19"/>
    </row>
    <row r="1086" spans="8:8" x14ac:dyDescent="0.25">
      <c r="H1086" s="19"/>
    </row>
    <row r="1087" spans="8:8" x14ac:dyDescent="0.25">
      <c r="H1087" s="19"/>
    </row>
    <row r="1088" spans="8:8" x14ac:dyDescent="0.25">
      <c r="H1088" s="19"/>
    </row>
    <row r="1089" spans="8:8" x14ac:dyDescent="0.25">
      <c r="H1089" s="19"/>
    </row>
    <row r="1090" spans="8:8" x14ac:dyDescent="0.25">
      <c r="H1090" s="19"/>
    </row>
    <row r="1091" spans="8:8" x14ac:dyDescent="0.25">
      <c r="H1091" s="19"/>
    </row>
    <row r="1092" spans="8:8" x14ac:dyDescent="0.25">
      <c r="H1092" s="19"/>
    </row>
    <row r="1093" spans="8:8" x14ac:dyDescent="0.25">
      <c r="H1093" s="19"/>
    </row>
    <row r="1094" spans="8:8" x14ac:dyDescent="0.25">
      <c r="H1094" s="19"/>
    </row>
    <row r="1095" spans="8:8" x14ac:dyDescent="0.25">
      <c r="H1095" s="19"/>
    </row>
    <row r="1096" spans="8:8" x14ac:dyDescent="0.25">
      <c r="H1096" s="19"/>
    </row>
    <row r="1097" spans="8:8" x14ac:dyDescent="0.25">
      <c r="H1097" s="19"/>
    </row>
    <row r="1098" spans="8:8" x14ac:dyDescent="0.25">
      <c r="H1098" s="19"/>
    </row>
    <row r="1099" spans="8:8" x14ac:dyDescent="0.25">
      <c r="H1099" s="19"/>
    </row>
    <row r="1100" spans="8:8" x14ac:dyDescent="0.25">
      <c r="H1100" s="19"/>
    </row>
    <row r="1101" spans="8:8" x14ac:dyDescent="0.25">
      <c r="H1101" s="19"/>
    </row>
    <row r="1102" spans="8:8" x14ac:dyDescent="0.25">
      <c r="H1102" s="19"/>
    </row>
    <row r="1103" spans="8:8" x14ac:dyDescent="0.25">
      <c r="H1103" s="19"/>
    </row>
    <row r="1104" spans="8:8" x14ac:dyDescent="0.25">
      <c r="H1104" s="19"/>
    </row>
    <row r="1105" spans="8:8" x14ac:dyDescent="0.25">
      <c r="H1105" s="19"/>
    </row>
    <row r="1106" spans="8:8" x14ac:dyDescent="0.25">
      <c r="H1106" s="19"/>
    </row>
    <row r="1107" spans="8:8" x14ac:dyDescent="0.25">
      <c r="H1107" s="19"/>
    </row>
    <row r="1108" spans="8:8" x14ac:dyDescent="0.25">
      <c r="H1108" s="19"/>
    </row>
    <row r="1109" spans="8:8" x14ac:dyDescent="0.25">
      <c r="H1109" s="19"/>
    </row>
    <row r="1110" spans="8:8" x14ac:dyDescent="0.25">
      <c r="H1110" s="19"/>
    </row>
    <row r="1111" spans="8:8" x14ac:dyDescent="0.25">
      <c r="H1111" s="19"/>
    </row>
    <row r="1112" spans="8:8" x14ac:dyDescent="0.25">
      <c r="H1112" s="19"/>
    </row>
    <row r="1113" spans="8:8" x14ac:dyDescent="0.25">
      <c r="H1113" s="19"/>
    </row>
    <row r="1114" spans="8:8" x14ac:dyDescent="0.25">
      <c r="H1114" s="19"/>
    </row>
    <row r="1115" spans="8:8" x14ac:dyDescent="0.25">
      <c r="H1115" s="19"/>
    </row>
    <row r="1116" spans="8:8" x14ac:dyDescent="0.25">
      <c r="H1116" s="19"/>
    </row>
    <row r="1117" spans="8:8" x14ac:dyDescent="0.25">
      <c r="H1117" s="19"/>
    </row>
    <row r="1118" spans="8:8" x14ac:dyDescent="0.25">
      <c r="H1118" s="19"/>
    </row>
    <row r="1119" spans="8:8" x14ac:dyDescent="0.25">
      <c r="H1119" s="19"/>
    </row>
    <row r="1120" spans="8:8" x14ac:dyDescent="0.25">
      <c r="H1120" s="19"/>
    </row>
    <row r="1121" spans="8:8" x14ac:dyDescent="0.25">
      <c r="H1121" s="19"/>
    </row>
    <row r="1122" spans="8:8" x14ac:dyDescent="0.25">
      <c r="H1122" s="19"/>
    </row>
    <row r="1123" spans="8:8" x14ac:dyDescent="0.25">
      <c r="H1123" s="19"/>
    </row>
    <row r="1124" spans="8:8" x14ac:dyDescent="0.25">
      <c r="H1124" s="19"/>
    </row>
    <row r="1125" spans="8:8" x14ac:dyDescent="0.25">
      <c r="H1125" s="19"/>
    </row>
    <row r="1126" spans="8:8" x14ac:dyDescent="0.25">
      <c r="H1126" s="19"/>
    </row>
    <row r="1127" spans="8:8" x14ac:dyDescent="0.25">
      <c r="H1127" s="19"/>
    </row>
    <row r="1128" spans="8:8" x14ac:dyDescent="0.25">
      <c r="H1128" s="19"/>
    </row>
    <row r="1129" spans="8:8" x14ac:dyDescent="0.25">
      <c r="H1129" s="19"/>
    </row>
    <row r="1130" spans="8:8" x14ac:dyDescent="0.25">
      <c r="H1130" s="19"/>
    </row>
    <row r="1131" spans="8:8" x14ac:dyDescent="0.25">
      <c r="H1131" s="19"/>
    </row>
    <row r="1132" spans="8:8" x14ac:dyDescent="0.25">
      <c r="H1132" s="19"/>
    </row>
    <row r="1133" spans="8:8" x14ac:dyDescent="0.25">
      <c r="H1133" s="19"/>
    </row>
    <row r="1134" spans="8:8" x14ac:dyDescent="0.25">
      <c r="H1134" s="19"/>
    </row>
    <row r="1135" spans="8:8" x14ac:dyDescent="0.25">
      <c r="H1135" s="19"/>
    </row>
    <row r="1136" spans="8:8" x14ac:dyDescent="0.25">
      <c r="H1136" s="19"/>
    </row>
    <row r="1137" spans="8:8" x14ac:dyDescent="0.25">
      <c r="H1137" s="19"/>
    </row>
    <row r="1138" spans="8:8" x14ac:dyDescent="0.25">
      <c r="H1138" s="19"/>
    </row>
    <row r="1139" spans="8:8" x14ac:dyDescent="0.25">
      <c r="H1139" s="19"/>
    </row>
    <row r="1140" spans="8:8" x14ac:dyDescent="0.25">
      <c r="H1140" s="19"/>
    </row>
    <row r="1141" spans="8:8" x14ac:dyDescent="0.25">
      <c r="H1141" s="19"/>
    </row>
    <row r="1142" spans="8:8" x14ac:dyDescent="0.25">
      <c r="H1142" s="19"/>
    </row>
    <row r="1143" spans="8:8" x14ac:dyDescent="0.25">
      <c r="H1143" s="19"/>
    </row>
    <row r="1144" spans="8:8" x14ac:dyDescent="0.25">
      <c r="H1144" s="19"/>
    </row>
    <row r="1145" spans="8:8" x14ac:dyDescent="0.25">
      <c r="H1145" s="19"/>
    </row>
    <row r="1146" spans="8:8" x14ac:dyDescent="0.25">
      <c r="H1146" s="19"/>
    </row>
    <row r="1147" spans="8:8" x14ac:dyDescent="0.25">
      <c r="H1147" s="19"/>
    </row>
    <row r="1148" spans="8:8" x14ac:dyDescent="0.25">
      <c r="H1148" s="19"/>
    </row>
    <row r="1149" spans="8:8" x14ac:dyDescent="0.25">
      <c r="H1149" s="19"/>
    </row>
    <row r="1150" spans="8:8" x14ac:dyDescent="0.25">
      <c r="H1150" s="19"/>
    </row>
    <row r="1151" spans="8:8" x14ac:dyDescent="0.25">
      <c r="H1151" s="19"/>
    </row>
    <row r="1152" spans="8:8" x14ac:dyDescent="0.25">
      <c r="H1152" s="19"/>
    </row>
    <row r="1153" spans="8:8" x14ac:dyDescent="0.25">
      <c r="H1153" s="19"/>
    </row>
    <row r="1154" spans="8:8" x14ac:dyDescent="0.25">
      <c r="H1154" s="19"/>
    </row>
    <row r="1155" spans="8:8" x14ac:dyDescent="0.25">
      <c r="H1155" s="19"/>
    </row>
    <row r="1156" spans="8:8" x14ac:dyDescent="0.25">
      <c r="H1156" s="19"/>
    </row>
    <row r="1157" spans="8:8" x14ac:dyDescent="0.25">
      <c r="H1157" s="19"/>
    </row>
    <row r="1158" spans="8:8" x14ac:dyDescent="0.25">
      <c r="H1158" s="19"/>
    </row>
    <row r="1159" spans="8:8" x14ac:dyDescent="0.25">
      <c r="H1159" s="19"/>
    </row>
    <row r="1160" spans="8:8" x14ac:dyDescent="0.25">
      <c r="H1160" s="19"/>
    </row>
    <row r="1161" spans="8:8" x14ac:dyDescent="0.25">
      <c r="H1161" s="19"/>
    </row>
    <row r="1162" spans="8:8" x14ac:dyDescent="0.25">
      <c r="H1162" s="19"/>
    </row>
    <row r="1163" spans="8:8" x14ac:dyDescent="0.25">
      <c r="H1163" s="19"/>
    </row>
    <row r="1164" spans="8:8" x14ac:dyDescent="0.25">
      <c r="H1164" s="19"/>
    </row>
    <row r="1165" spans="8:8" x14ac:dyDescent="0.25">
      <c r="H1165" s="19"/>
    </row>
    <row r="1166" spans="8:8" x14ac:dyDescent="0.25">
      <c r="H1166" s="19"/>
    </row>
    <row r="1167" spans="8:8" x14ac:dyDescent="0.25">
      <c r="H1167" s="19"/>
    </row>
    <row r="1168" spans="8:8" x14ac:dyDescent="0.25">
      <c r="H1168" s="19"/>
    </row>
    <row r="1169" spans="8:8" x14ac:dyDescent="0.25">
      <c r="H1169" s="19"/>
    </row>
    <row r="1170" spans="8:8" x14ac:dyDescent="0.25">
      <c r="H1170" s="19"/>
    </row>
    <row r="1171" spans="8:8" x14ac:dyDescent="0.25">
      <c r="H1171" s="19"/>
    </row>
    <row r="1172" spans="8:8" x14ac:dyDescent="0.25">
      <c r="H1172" s="19"/>
    </row>
    <row r="1173" spans="8:8" x14ac:dyDescent="0.25">
      <c r="H1173" s="19"/>
    </row>
    <row r="1174" spans="8:8" x14ac:dyDescent="0.25">
      <c r="H1174" s="19"/>
    </row>
    <row r="1175" spans="8:8" x14ac:dyDescent="0.25">
      <c r="H1175" s="19"/>
    </row>
    <row r="1176" spans="8:8" x14ac:dyDescent="0.25">
      <c r="H1176" s="19"/>
    </row>
    <row r="1177" spans="8:8" x14ac:dyDescent="0.25">
      <c r="H1177" s="19"/>
    </row>
    <row r="1178" spans="8:8" x14ac:dyDescent="0.25">
      <c r="H1178" s="19"/>
    </row>
    <row r="1179" spans="8:8" x14ac:dyDescent="0.25">
      <c r="H1179" s="19"/>
    </row>
    <row r="1180" spans="8:8" x14ac:dyDescent="0.25">
      <c r="H1180" s="19"/>
    </row>
    <row r="1181" spans="8:8" x14ac:dyDescent="0.25">
      <c r="H1181" s="19"/>
    </row>
    <row r="1182" spans="8:8" x14ac:dyDescent="0.25">
      <c r="H1182" s="19"/>
    </row>
    <row r="1183" spans="8:8" x14ac:dyDescent="0.25">
      <c r="H1183" s="19"/>
    </row>
    <row r="1184" spans="8:8" x14ac:dyDescent="0.25">
      <c r="H1184" s="19"/>
    </row>
    <row r="1185" spans="8:8" x14ac:dyDescent="0.25">
      <c r="H1185" s="19"/>
    </row>
    <row r="1186" spans="8:8" x14ac:dyDescent="0.25">
      <c r="H1186" s="19"/>
    </row>
    <row r="1187" spans="8:8" x14ac:dyDescent="0.25">
      <c r="H1187" s="19"/>
    </row>
    <row r="1188" spans="8:8" x14ac:dyDescent="0.25">
      <c r="H1188" s="19"/>
    </row>
    <row r="1189" spans="8:8" x14ac:dyDescent="0.25">
      <c r="H1189" s="19"/>
    </row>
    <row r="1190" spans="8:8" x14ac:dyDescent="0.25">
      <c r="H1190" s="19"/>
    </row>
    <row r="1191" spans="8:8" x14ac:dyDescent="0.25">
      <c r="H1191" s="19"/>
    </row>
    <row r="1192" spans="8:8" x14ac:dyDescent="0.25">
      <c r="H1192" s="19"/>
    </row>
    <row r="1193" spans="8:8" x14ac:dyDescent="0.25">
      <c r="H1193" s="19"/>
    </row>
    <row r="1194" spans="8:8" x14ac:dyDescent="0.25">
      <c r="H1194" s="19"/>
    </row>
    <row r="1195" spans="8:8" x14ac:dyDescent="0.25">
      <c r="H1195" s="19"/>
    </row>
    <row r="1196" spans="8:8" x14ac:dyDescent="0.25">
      <c r="H1196" s="19"/>
    </row>
    <row r="1197" spans="8:8" x14ac:dyDescent="0.25">
      <c r="H1197" s="19"/>
    </row>
    <row r="1198" spans="8:8" x14ac:dyDescent="0.25">
      <c r="H1198" s="19"/>
    </row>
    <row r="1199" spans="8:8" x14ac:dyDescent="0.25">
      <c r="H1199" s="19"/>
    </row>
    <row r="1200" spans="8:8" x14ac:dyDescent="0.25">
      <c r="H1200" s="19"/>
    </row>
    <row r="1201" spans="8:8" x14ac:dyDescent="0.25">
      <c r="H1201" s="19"/>
    </row>
    <row r="1202" spans="8:8" x14ac:dyDescent="0.25">
      <c r="H1202" s="19"/>
    </row>
    <row r="1203" spans="8:8" x14ac:dyDescent="0.25">
      <c r="H1203" s="19"/>
    </row>
    <row r="1204" spans="8:8" x14ac:dyDescent="0.25">
      <c r="H1204" s="19"/>
    </row>
    <row r="1205" spans="8:8" x14ac:dyDescent="0.25">
      <c r="H1205" s="19"/>
    </row>
    <row r="1206" spans="8:8" x14ac:dyDescent="0.25">
      <c r="H1206" s="19"/>
    </row>
    <row r="1207" spans="8:8" x14ac:dyDescent="0.25">
      <c r="H1207" s="19"/>
    </row>
    <row r="1208" spans="8:8" x14ac:dyDescent="0.25">
      <c r="H1208" s="19"/>
    </row>
    <row r="1209" spans="8:8" x14ac:dyDescent="0.25">
      <c r="H1209" s="19"/>
    </row>
    <row r="1210" spans="8:8" x14ac:dyDescent="0.25">
      <c r="H1210" s="19"/>
    </row>
    <row r="1211" spans="8:8" x14ac:dyDescent="0.25">
      <c r="H1211" s="19"/>
    </row>
    <row r="1212" spans="8:8" x14ac:dyDescent="0.25">
      <c r="H1212" s="19"/>
    </row>
    <row r="1213" spans="8:8" x14ac:dyDescent="0.25">
      <c r="H1213" s="19"/>
    </row>
    <row r="1214" spans="8:8" x14ac:dyDescent="0.25">
      <c r="H1214" s="19"/>
    </row>
    <row r="1215" spans="8:8" x14ac:dyDescent="0.25">
      <c r="H1215" s="19"/>
    </row>
    <row r="1216" spans="8:8" x14ac:dyDescent="0.25">
      <c r="H1216" s="19"/>
    </row>
    <row r="1217" spans="8:8" x14ac:dyDescent="0.25">
      <c r="H1217" s="19"/>
    </row>
    <row r="1218" spans="8:8" x14ac:dyDescent="0.25">
      <c r="H1218" s="19"/>
    </row>
    <row r="1219" spans="8:8" x14ac:dyDescent="0.25">
      <c r="H1219" s="19"/>
    </row>
    <row r="1220" spans="8:8" x14ac:dyDescent="0.25">
      <c r="H1220" s="19"/>
    </row>
    <row r="1221" spans="8:8" x14ac:dyDescent="0.25">
      <c r="H1221" s="19"/>
    </row>
    <row r="1222" spans="8:8" x14ac:dyDescent="0.25">
      <c r="H1222" s="19"/>
    </row>
    <row r="1223" spans="8:8" x14ac:dyDescent="0.25">
      <c r="H1223" s="19"/>
    </row>
    <row r="1224" spans="8:8" x14ac:dyDescent="0.25">
      <c r="H1224" s="19"/>
    </row>
    <row r="1225" spans="8:8" x14ac:dyDescent="0.25">
      <c r="H1225" s="19"/>
    </row>
    <row r="1226" spans="8:8" x14ac:dyDescent="0.25">
      <c r="H1226" s="19"/>
    </row>
    <row r="1227" spans="8:8" x14ac:dyDescent="0.25">
      <c r="H1227" s="19"/>
    </row>
    <row r="1228" spans="8:8" x14ac:dyDescent="0.25">
      <c r="H1228" s="19"/>
    </row>
    <row r="1229" spans="8:8" x14ac:dyDescent="0.25">
      <c r="H1229" s="19"/>
    </row>
    <row r="1230" spans="8:8" x14ac:dyDescent="0.25">
      <c r="H1230" s="19"/>
    </row>
    <row r="1231" spans="8:8" x14ac:dyDescent="0.25">
      <c r="H1231" s="19"/>
    </row>
    <row r="1232" spans="8:8" x14ac:dyDescent="0.25">
      <c r="H1232" s="19"/>
    </row>
    <row r="1233" spans="8:8" x14ac:dyDescent="0.25">
      <c r="H1233" s="19"/>
    </row>
    <row r="1234" spans="8:8" x14ac:dyDescent="0.25">
      <c r="H1234" s="19"/>
    </row>
    <row r="1235" spans="8:8" x14ac:dyDescent="0.25">
      <c r="H1235" s="19"/>
    </row>
    <row r="1236" spans="8:8" x14ac:dyDescent="0.25">
      <c r="H1236" s="19"/>
    </row>
    <row r="1237" spans="8:8" x14ac:dyDescent="0.25">
      <c r="H1237" s="19"/>
    </row>
    <row r="1238" spans="8:8" x14ac:dyDescent="0.25">
      <c r="H1238" s="19"/>
    </row>
    <row r="1239" spans="8:8" x14ac:dyDescent="0.25">
      <c r="H1239" s="19"/>
    </row>
    <row r="1240" spans="8:8" x14ac:dyDescent="0.25">
      <c r="H1240" s="19"/>
    </row>
    <row r="1241" spans="8:8" x14ac:dyDescent="0.25">
      <c r="H1241" s="19"/>
    </row>
    <row r="1242" spans="8:8" x14ac:dyDescent="0.25">
      <c r="H1242" s="19"/>
    </row>
    <row r="1243" spans="8:8" x14ac:dyDescent="0.25">
      <c r="H1243" s="19"/>
    </row>
    <row r="1244" spans="8:8" x14ac:dyDescent="0.25">
      <c r="H1244" s="19"/>
    </row>
    <row r="1245" spans="8:8" x14ac:dyDescent="0.25">
      <c r="H1245" s="19"/>
    </row>
    <row r="1246" spans="8:8" x14ac:dyDescent="0.25">
      <c r="H1246" s="19"/>
    </row>
    <row r="1247" spans="8:8" x14ac:dyDescent="0.25">
      <c r="H1247" s="19"/>
    </row>
    <row r="1248" spans="8:8" x14ac:dyDescent="0.25">
      <c r="H1248" s="19"/>
    </row>
    <row r="1249" spans="8:8" x14ac:dyDescent="0.25">
      <c r="H1249" s="19"/>
    </row>
    <row r="1250" spans="8:8" x14ac:dyDescent="0.25">
      <c r="H1250" s="19"/>
    </row>
    <row r="1251" spans="8:8" x14ac:dyDescent="0.25">
      <c r="H1251" s="19"/>
    </row>
    <row r="1252" spans="8:8" x14ac:dyDescent="0.25">
      <c r="H1252" s="19"/>
    </row>
    <row r="1253" spans="8:8" x14ac:dyDescent="0.25">
      <c r="H1253" s="19"/>
    </row>
    <row r="1254" spans="8:8" x14ac:dyDescent="0.25">
      <c r="H1254" s="19"/>
    </row>
    <row r="1255" spans="8:8" x14ac:dyDescent="0.25">
      <c r="H1255" s="19"/>
    </row>
    <row r="1256" spans="8:8" x14ac:dyDescent="0.25">
      <c r="H1256" s="19"/>
    </row>
    <row r="1257" spans="8:8" x14ac:dyDescent="0.25">
      <c r="H1257" s="19"/>
    </row>
    <row r="1258" spans="8:8" x14ac:dyDescent="0.25">
      <c r="H1258" s="19"/>
    </row>
    <row r="1259" spans="8:8" x14ac:dyDescent="0.25">
      <c r="H1259" s="19"/>
    </row>
    <row r="1260" spans="8:8" x14ac:dyDescent="0.25">
      <c r="H1260" s="19"/>
    </row>
    <row r="1261" spans="8:8" x14ac:dyDescent="0.25">
      <c r="H1261" s="19"/>
    </row>
    <row r="1262" spans="8:8" x14ac:dyDescent="0.25">
      <c r="H1262" s="19"/>
    </row>
    <row r="1263" spans="8:8" x14ac:dyDescent="0.25">
      <c r="H1263" s="19"/>
    </row>
    <row r="1264" spans="8:8" x14ac:dyDescent="0.25">
      <c r="H1264" s="19"/>
    </row>
    <row r="1265" spans="8:8" x14ac:dyDescent="0.25">
      <c r="H1265" s="19"/>
    </row>
    <row r="1266" spans="8:8" x14ac:dyDescent="0.25">
      <c r="H1266" s="19"/>
    </row>
    <row r="1267" spans="8:8" x14ac:dyDescent="0.25">
      <c r="H1267" s="19"/>
    </row>
    <row r="1268" spans="8:8" x14ac:dyDescent="0.25">
      <c r="H1268" s="19"/>
    </row>
    <row r="1269" spans="8:8" x14ac:dyDescent="0.25">
      <c r="H1269" s="19"/>
    </row>
    <row r="1270" spans="8:8" x14ac:dyDescent="0.25">
      <c r="H1270" s="19"/>
    </row>
    <row r="1271" spans="8:8" x14ac:dyDescent="0.25">
      <c r="H1271" s="19"/>
    </row>
    <row r="1272" spans="8:8" x14ac:dyDescent="0.25">
      <c r="H1272" s="19"/>
    </row>
    <row r="1273" spans="8:8" x14ac:dyDescent="0.25">
      <c r="H1273" s="19"/>
    </row>
    <row r="1274" spans="8:8" x14ac:dyDescent="0.25">
      <c r="H1274" s="19"/>
    </row>
    <row r="1275" spans="8:8" x14ac:dyDescent="0.25">
      <c r="H1275" s="19"/>
    </row>
    <row r="1276" spans="8:8" x14ac:dyDescent="0.25">
      <c r="H1276" s="19"/>
    </row>
    <row r="1277" spans="8:8" x14ac:dyDescent="0.25">
      <c r="H1277" s="19"/>
    </row>
    <row r="1278" spans="8:8" x14ac:dyDescent="0.25">
      <c r="H1278" s="19"/>
    </row>
    <row r="1279" spans="8:8" x14ac:dyDescent="0.25">
      <c r="H1279" s="19"/>
    </row>
    <row r="1280" spans="8:8" x14ac:dyDescent="0.25">
      <c r="H1280" s="19"/>
    </row>
    <row r="1281" spans="8:8" x14ac:dyDescent="0.25">
      <c r="H1281" s="19"/>
    </row>
    <row r="1282" spans="8:8" x14ac:dyDescent="0.25">
      <c r="H1282" s="19"/>
    </row>
    <row r="1283" spans="8:8" x14ac:dyDescent="0.25">
      <c r="H1283" s="19"/>
    </row>
    <row r="1284" spans="8:8" x14ac:dyDescent="0.25">
      <c r="H1284" s="19"/>
    </row>
    <row r="1285" spans="8:8" x14ac:dyDescent="0.25">
      <c r="H1285" s="19"/>
    </row>
    <row r="1286" spans="8:8" x14ac:dyDescent="0.25">
      <c r="H1286" s="19"/>
    </row>
    <row r="1287" spans="8:8" x14ac:dyDescent="0.25">
      <c r="H1287" s="19"/>
    </row>
    <row r="1288" spans="8:8" x14ac:dyDescent="0.25">
      <c r="H1288" s="19"/>
    </row>
    <row r="1289" spans="8:8" x14ac:dyDescent="0.25">
      <c r="H1289" s="19"/>
    </row>
    <row r="1290" spans="8:8" x14ac:dyDescent="0.25">
      <c r="H1290" s="19"/>
    </row>
    <row r="1291" spans="8:8" x14ac:dyDescent="0.25">
      <c r="H1291" s="19"/>
    </row>
    <row r="1292" spans="8:8" x14ac:dyDescent="0.25">
      <c r="H1292" s="19"/>
    </row>
    <row r="1293" spans="8:8" x14ac:dyDescent="0.25">
      <c r="H1293" s="19"/>
    </row>
    <row r="1294" spans="8:8" x14ac:dyDescent="0.25">
      <c r="H1294" s="19"/>
    </row>
    <row r="1295" spans="8:8" x14ac:dyDescent="0.25">
      <c r="H1295" s="19"/>
    </row>
    <row r="1296" spans="8:8" x14ac:dyDescent="0.25">
      <c r="H1296" s="19"/>
    </row>
    <row r="1297" spans="8:8" x14ac:dyDescent="0.25">
      <c r="H1297" s="19"/>
    </row>
    <row r="1298" spans="8:8" x14ac:dyDescent="0.25">
      <c r="H1298" s="19"/>
    </row>
    <row r="1299" spans="8:8" x14ac:dyDescent="0.25">
      <c r="H1299" s="19"/>
    </row>
    <row r="1300" spans="8:8" x14ac:dyDescent="0.25">
      <c r="H1300" s="19"/>
    </row>
    <row r="1301" spans="8:8" x14ac:dyDescent="0.25">
      <c r="H1301" s="19"/>
    </row>
    <row r="1302" spans="8:8" x14ac:dyDescent="0.25">
      <c r="H1302" s="19"/>
    </row>
    <row r="1303" spans="8:8" x14ac:dyDescent="0.25">
      <c r="H1303" s="19"/>
    </row>
    <row r="1304" spans="8:8" x14ac:dyDescent="0.25">
      <c r="H1304" s="19"/>
    </row>
    <row r="1305" spans="8:8" x14ac:dyDescent="0.25">
      <c r="H1305" s="19"/>
    </row>
    <row r="1306" spans="8:8" x14ac:dyDescent="0.25">
      <c r="H1306" s="19"/>
    </row>
    <row r="1307" spans="8:8" x14ac:dyDescent="0.25">
      <c r="H1307" s="19"/>
    </row>
    <row r="1308" spans="8:8" x14ac:dyDescent="0.25">
      <c r="H1308" s="19"/>
    </row>
    <row r="1309" spans="8:8" x14ac:dyDescent="0.25">
      <c r="H1309" s="19"/>
    </row>
    <row r="1310" spans="8:8" x14ac:dyDescent="0.25">
      <c r="H1310" s="19"/>
    </row>
    <row r="1311" spans="8:8" x14ac:dyDescent="0.25">
      <c r="H1311" s="19"/>
    </row>
    <row r="1312" spans="8:8" x14ac:dyDescent="0.25">
      <c r="H1312" s="19"/>
    </row>
    <row r="1313" spans="8:8" x14ac:dyDescent="0.25">
      <c r="H1313" s="19"/>
    </row>
    <row r="1314" spans="8:8" x14ac:dyDescent="0.25">
      <c r="H1314" s="19"/>
    </row>
    <row r="1315" spans="8:8" x14ac:dyDescent="0.25">
      <c r="H1315" s="19"/>
    </row>
    <row r="1316" spans="8:8" x14ac:dyDescent="0.25">
      <c r="H1316" s="19"/>
    </row>
    <row r="1317" spans="8:8" x14ac:dyDescent="0.25">
      <c r="H1317" s="19"/>
    </row>
    <row r="1318" spans="8:8" x14ac:dyDescent="0.25">
      <c r="H1318" s="19"/>
    </row>
    <row r="1319" spans="8:8" x14ac:dyDescent="0.25">
      <c r="H1319" s="19"/>
    </row>
    <row r="1320" spans="8:8" x14ac:dyDescent="0.25">
      <c r="H1320" s="19"/>
    </row>
    <row r="1321" spans="8:8" x14ac:dyDescent="0.25">
      <c r="H1321" s="19"/>
    </row>
    <row r="1322" spans="8:8" x14ac:dyDescent="0.25">
      <c r="H1322" s="19"/>
    </row>
    <row r="1323" spans="8:8" x14ac:dyDescent="0.25">
      <c r="H1323" s="19"/>
    </row>
    <row r="1324" spans="8:8" x14ac:dyDescent="0.25">
      <c r="H1324" s="19"/>
    </row>
    <row r="1325" spans="8:8" x14ac:dyDescent="0.25">
      <c r="H1325" s="19"/>
    </row>
    <row r="1326" spans="8:8" x14ac:dyDescent="0.25">
      <c r="H1326" s="19"/>
    </row>
    <row r="1327" spans="8:8" x14ac:dyDescent="0.25">
      <c r="H1327" s="19"/>
    </row>
    <row r="1328" spans="8:8" x14ac:dyDescent="0.25">
      <c r="H1328" s="19"/>
    </row>
    <row r="1329" spans="8:8" x14ac:dyDescent="0.25">
      <c r="H1329" s="19"/>
    </row>
    <row r="1330" spans="8:8" x14ac:dyDescent="0.25">
      <c r="H1330" s="19"/>
    </row>
    <row r="1331" spans="8:8" x14ac:dyDescent="0.25">
      <c r="H1331" s="19"/>
    </row>
    <row r="1332" spans="8:8" x14ac:dyDescent="0.25">
      <c r="H1332" s="19"/>
    </row>
    <row r="1333" spans="8:8" x14ac:dyDescent="0.25">
      <c r="H1333" s="19"/>
    </row>
    <row r="1334" spans="8:8" x14ac:dyDescent="0.25">
      <c r="H1334" s="19"/>
    </row>
    <row r="1335" spans="8:8" x14ac:dyDescent="0.25">
      <c r="H1335" s="19"/>
    </row>
    <row r="1336" spans="8:8" x14ac:dyDescent="0.25">
      <c r="H1336" s="19"/>
    </row>
    <row r="1337" spans="8:8" x14ac:dyDescent="0.25">
      <c r="H1337" s="19"/>
    </row>
    <row r="1338" spans="8:8" x14ac:dyDescent="0.25">
      <c r="H1338" s="19"/>
    </row>
    <row r="1339" spans="8:8" x14ac:dyDescent="0.25">
      <c r="H1339" s="19"/>
    </row>
    <row r="1340" spans="8:8" x14ac:dyDescent="0.25">
      <c r="H1340" s="19"/>
    </row>
    <row r="1341" spans="8:8" x14ac:dyDescent="0.25">
      <c r="H1341" s="19"/>
    </row>
    <row r="1342" spans="8:8" x14ac:dyDescent="0.25">
      <c r="H1342" s="19"/>
    </row>
    <row r="1343" spans="8:8" x14ac:dyDescent="0.25">
      <c r="H1343" s="19"/>
    </row>
    <row r="1344" spans="8:8" x14ac:dyDescent="0.25">
      <c r="H1344" s="19"/>
    </row>
    <row r="1345" spans="8:8" x14ac:dyDescent="0.25">
      <c r="H1345" s="19"/>
    </row>
    <row r="1346" spans="8:8" x14ac:dyDescent="0.25">
      <c r="H1346" s="19"/>
    </row>
    <row r="1347" spans="8:8" x14ac:dyDescent="0.25">
      <c r="H1347" s="19"/>
    </row>
    <row r="1348" spans="8:8" x14ac:dyDescent="0.25">
      <c r="H1348" s="19"/>
    </row>
    <row r="1349" spans="8:8" x14ac:dyDescent="0.25">
      <c r="H1349" s="19"/>
    </row>
    <row r="1350" spans="8:8" x14ac:dyDescent="0.25">
      <c r="H1350" s="19"/>
    </row>
    <row r="1351" spans="8:8" x14ac:dyDescent="0.25">
      <c r="H1351" s="19"/>
    </row>
    <row r="1352" spans="8:8" x14ac:dyDescent="0.25">
      <c r="H1352" s="19"/>
    </row>
    <row r="1353" spans="8:8" x14ac:dyDescent="0.25">
      <c r="H1353" s="19"/>
    </row>
    <row r="1354" spans="8:8" x14ac:dyDescent="0.25">
      <c r="H1354" s="19"/>
    </row>
    <row r="1355" spans="8:8" x14ac:dyDescent="0.25">
      <c r="H1355" s="19"/>
    </row>
    <row r="1356" spans="8:8" x14ac:dyDescent="0.25">
      <c r="H1356" s="19"/>
    </row>
    <row r="1357" spans="8:8" x14ac:dyDescent="0.25">
      <c r="H1357" s="19"/>
    </row>
    <row r="1358" spans="8:8" x14ac:dyDescent="0.25">
      <c r="H1358" s="19"/>
    </row>
    <row r="1359" spans="8:8" x14ac:dyDescent="0.25">
      <c r="H1359" s="19"/>
    </row>
    <row r="1360" spans="8:8" x14ac:dyDescent="0.25">
      <c r="H1360" s="19"/>
    </row>
    <row r="1361" spans="8:8" x14ac:dyDescent="0.25">
      <c r="H1361" s="19"/>
    </row>
    <row r="1362" spans="8:8" x14ac:dyDescent="0.25">
      <c r="H1362" s="19"/>
    </row>
    <row r="1363" spans="8:8" x14ac:dyDescent="0.25">
      <c r="H1363" s="19"/>
    </row>
    <row r="1364" spans="8:8" x14ac:dyDescent="0.25">
      <c r="H1364" s="19"/>
    </row>
    <row r="1365" spans="8:8" x14ac:dyDescent="0.25">
      <c r="H1365" s="19"/>
    </row>
    <row r="1366" spans="8:8" x14ac:dyDescent="0.25">
      <c r="H1366" s="19"/>
    </row>
    <row r="1367" spans="8:8" x14ac:dyDescent="0.25">
      <c r="H1367" s="19"/>
    </row>
    <row r="1368" spans="8:8" x14ac:dyDescent="0.25">
      <c r="H1368" s="19"/>
    </row>
    <row r="1369" spans="8:8" x14ac:dyDescent="0.25">
      <c r="H1369" s="19"/>
    </row>
    <row r="1370" spans="8:8" x14ac:dyDescent="0.25">
      <c r="H1370" s="19"/>
    </row>
    <row r="1371" spans="8:8" x14ac:dyDescent="0.25">
      <c r="H1371" s="19"/>
    </row>
    <row r="1372" spans="8:8" x14ac:dyDescent="0.25">
      <c r="H1372" s="19"/>
    </row>
    <row r="1373" spans="8:8" x14ac:dyDescent="0.25">
      <c r="H1373" s="19"/>
    </row>
    <row r="1374" spans="8:8" x14ac:dyDescent="0.25">
      <c r="H1374" s="19"/>
    </row>
    <row r="1375" spans="8:8" x14ac:dyDescent="0.25">
      <c r="H1375" s="19"/>
    </row>
    <row r="1376" spans="8:8" x14ac:dyDescent="0.25">
      <c r="H1376" s="19"/>
    </row>
    <row r="1377" spans="8:8" x14ac:dyDescent="0.25">
      <c r="H1377" s="19"/>
    </row>
    <row r="1378" spans="8:8" x14ac:dyDescent="0.25">
      <c r="H1378" s="19"/>
    </row>
    <row r="1379" spans="8:8" x14ac:dyDescent="0.25">
      <c r="H1379" s="19"/>
    </row>
    <row r="1380" spans="8:8" x14ac:dyDescent="0.25">
      <c r="H1380" s="19"/>
    </row>
    <row r="1381" spans="8:8" x14ac:dyDescent="0.25">
      <c r="H1381" s="19"/>
    </row>
    <row r="1382" spans="8:8" x14ac:dyDescent="0.25">
      <c r="H1382" s="19"/>
    </row>
    <row r="1383" spans="8:8" x14ac:dyDescent="0.25">
      <c r="H1383" s="19"/>
    </row>
    <row r="1384" spans="8:8" x14ac:dyDescent="0.25">
      <c r="H1384" s="19"/>
    </row>
    <row r="1385" spans="8:8" x14ac:dyDescent="0.25">
      <c r="H1385" s="19"/>
    </row>
    <row r="1386" spans="8:8" x14ac:dyDescent="0.25">
      <c r="H1386" s="19"/>
    </row>
    <row r="1387" spans="8:8" x14ac:dyDescent="0.25">
      <c r="H1387" s="19"/>
    </row>
    <row r="1388" spans="8:8" x14ac:dyDescent="0.25">
      <c r="H1388" s="19"/>
    </row>
    <row r="1389" spans="8:8" x14ac:dyDescent="0.25">
      <c r="H1389" s="19"/>
    </row>
    <row r="1390" spans="8:8" x14ac:dyDescent="0.25">
      <c r="H1390" s="19"/>
    </row>
    <row r="1391" spans="8:8" x14ac:dyDescent="0.25">
      <c r="H1391" s="19"/>
    </row>
    <row r="1392" spans="8:8" x14ac:dyDescent="0.25">
      <c r="H1392" s="19"/>
    </row>
    <row r="1393" spans="8:8" x14ac:dyDescent="0.25">
      <c r="H1393" s="19"/>
    </row>
    <row r="1394" spans="8:8" x14ac:dyDescent="0.25">
      <c r="H1394" s="19"/>
    </row>
    <row r="1395" spans="8:8" x14ac:dyDescent="0.25">
      <c r="H1395" s="19"/>
    </row>
    <row r="1396" spans="8:8" x14ac:dyDescent="0.25">
      <c r="H1396" s="19"/>
    </row>
    <row r="1397" spans="8:8" x14ac:dyDescent="0.25">
      <c r="H1397" s="19"/>
    </row>
    <row r="1398" spans="8:8" x14ac:dyDescent="0.25">
      <c r="H1398" s="19"/>
    </row>
    <row r="1399" spans="8:8" x14ac:dyDescent="0.25">
      <c r="H1399" s="19"/>
    </row>
    <row r="1400" spans="8:8" x14ac:dyDescent="0.25">
      <c r="H1400" s="19"/>
    </row>
    <row r="1401" spans="8:8" x14ac:dyDescent="0.25">
      <c r="H1401" s="19"/>
    </row>
    <row r="1402" spans="8:8" x14ac:dyDescent="0.25">
      <c r="H1402" s="19"/>
    </row>
    <row r="1403" spans="8:8" x14ac:dyDescent="0.25">
      <c r="H1403" s="19"/>
    </row>
    <row r="1404" spans="8:8" x14ac:dyDescent="0.25">
      <c r="H1404" s="19"/>
    </row>
    <row r="1405" spans="8:8" x14ac:dyDescent="0.25">
      <c r="H1405" s="19"/>
    </row>
    <row r="1406" spans="8:8" x14ac:dyDescent="0.25">
      <c r="H1406" s="19"/>
    </row>
    <row r="1407" spans="8:8" x14ac:dyDescent="0.25">
      <c r="H1407" s="19"/>
    </row>
    <row r="1408" spans="8:8" x14ac:dyDescent="0.25">
      <c r="H1408" s="19"/>
    </row>
    <row r="1409" spans="8:8" x14ac:dyDescent="0.25">
      <c r="H1409" s="19"/>
    </row>
    <row r="1410" spans="8:8" x14ac:dyDescent="0.25">
      <c r="H1410" s="19"/>
    </row>
    <row r="1411" spans="8:8" x14ac:dyDescent="0.25">
      <c r="H1411" s="19"/>
    </row>
    <row r="1412" spans="8:8" x14ac:dyDescent="0.25">
      <c r="H1412" s="19"/>
    </row>
    <row r="1413" spans="8:8" x14ac:dyDescent="0.25">
      <c r="H1413" s="19"/>
    </row>
    <row r="1414" spans="8:8" x14ac:dyDescent="0.25">
      <c r="H1414" s="19"/>
    </row>
    <row r="1415" spans="8:8" x14ac:dyDescent="0.25">
      <c r="H1415" s="19"/>
    </row>
    <row r="1416" spans="8:8" x14ac:dyDescent="0.25">
      <c r="H1416" s="19"/>
    </row>
    <row r="1417" spans="8:8" x14ac:dyDescent="0.25">
      <c r="H1417" s="19"/>
    </row>
    <row r="1418" spans="8:8" x14ac:dyDescent="0.25">
      <c r="H1418" s="19"/>
    </row>
    <row r="1419" spans="8:8" x14ac:dyDescent="0.25">
      <c r="H1419" s="19"/>
    </row>
    <row r="1420" spans="8:8" x14ac:dyDescent="0.25">
      <c r="H1420" s="19"/>
    </row>
    <row r="1421" spans="8:8" x14ac:dyDescent="0.25">
      <c r="H1421" s="19"/>
    </row>
    <row r="1422" spans="8:8" x14ac:dyDescent="0.25">
      <c r="H1422" s="19"/>
    </row>
    <row r="1423" spans="8:8" x14ac:dyDescent="0.25">
      <c r="H1423" s="19"/>
    </row>
    <row r="1424" spans="8:8" x14ac:dyDescent="0.25">
      <c r="H1424" s="19"/>
    </row>
    <row r="1425" spans="8:8" x14ac:dyDescent="0.25">
      <c r="H1425" s="19"/>
    </row>
    <row r="1426" spans="8:8" x14ac:dyDescent="0.25">
      <c r="H1426" s="19"/>
    </row>
    <row r="1427" spans="8:8" x14ac:dyDescent="0.25">
      <c r="H1427" s="19"/>
    </row>
    <row r="1428" spans="8:8" x14ac:dyDescent="0.25">
      <c r="H1428" s="19"/>
    </row>
    <row r="1429" spans="8:8" x14ac:dyDescent="0.25">
      <c r="H1429" s="19"/>
    </row>
    <row r="1430" spans="8:8" x14ac:dyDescent="0.25">
      <c r="H1430" s="19"/>
    </row>
    <row r="1431" spans="8:8" x14ac:dyDescent="0.25">
      <c r="H1431" s="19"/>
    </row>
    <row r="1432" spans="8:8" x14ac:dyDescent="0.25">
      <c r="H1432" s="19"/>
    </row>
    <row r="1433" spans="8:8" x14ac:dyDescent="0.25">
      <c r="H1433" s="19"/>
    </row>
    <row r="1434" spans="8:8" x14ac:dyDescent="0.25">
      <c r="H1434" s="19"/>
    </row>
    <row r="1435" spans="8:8" x14ac:dyDescent="0.25">
      <c r="H1435" s="19"/>
    </row>
    <row r="1436" spans="8:8" x14ac:dyDescent="0.25">
      <c r="H1436" s="19"/>
    </row>
    <row r="1437" spans="8:8" x14ac:dyDescent="0.25">
      <c r="H1437" s="19"/>
    </row>
    <row r="1438" spans="8:8" x14ac:dyDescent="0.25">
      <c r="H1438" s="19"/>
    </row>
    <row r="1439" spans="8:8" x14ac:dyDescent="0.25">
      <c r="H1439" s="19"/>
    </row>
    <row r="1440" spans="8:8" x14ac:dyDescent="0.25">
      <c r="H1440" s="19"/>
    </row>
    <row r="1441" spans="8:8" x14ac:dyDescent="0.25">
      <c r="H1441" s="19"/>
    </row>
    <row r="1442" spans="8:8" x14ac:dyDescent="0.25">
      <c r="H1442" s="19"/>
    </row>
    <row r="1443" spans="8:8" x14ac:dyDescent="0.25">
      <c r="H1443" s="19"/>
    </row>
    <row r="1444" spans="8:8" x14ac:dyDescent="0.25">
      <c r="H1444" s="19"/>
    </row>
    <row r="1445" spans="8:8" x14ac:dyDescent="0.25">
      <c r="H1445" s="19"/>
    </row>
    <row r="1446" spans="8:8" x14ac:dyDescent="0.25">
      <c r="H1446" s="19"/>
    </row>
    <row r="1447" spans="8:8" x14ac:dyDescent="0.25">
      <c r="H1447" s="19"/>
    </row>
    <row r="1448" spans="8:8" x14ac:dyDescent="0.25">
      <c r="H1448" s="19"/>
    </row>
    <row r="1449" spans="8:8" x14ac:dyDescent="0.25">
      <c r="H1449" s="19"/>
    </row>
    <row r="1450" spans="8:8" x14ac:dyDescent="0.25">
      <c r="H1450" s="19"/>
    </row>
    <row r="1451" spans="8:8" x14ac:dyDescent="0.25">
      <c r="H1451" s="19"/>
    </row>
    <row r="1452" spans="8:8" x14ac:dyDescent="0.25">
      <c r="H1452" s="19"/>
    </row>
    <row r="1453" spans="8:8" x14ac:dyDescent="0.25">
      <c r="H1453" s="19"/>
    </row>
    <row r="1454" spans="8:8" x14ac:dyDescent="0.25">
      <c r="H1454" s="19"/>
    </row>
    <row r="1455" spans="8:8" x14ac:dyDescent="0.25">
      <c r="H1455" s="19"/>
    </row>
    <row r="1456" spans="8:8" x14ac:dyDescent="0.25">
      <c r="H1456" s="19"/>
    </row>
    <row r="1457" spans="8:8" x14ac:dyDescent="0.25">
      <c r="H1457" s="19"/>
    </row>
    <row r="1458" spans="8:8" x14ac:dyDescent="0.25">
      <c r="H1458" s="19"/>
    </row>
    <row r="1459" spans="8:8" x14ac:dyDescent="0.25">
      <c r="H1459" s="19"/>
    </row>
    <row r="1460" spans="8:8" x14ac:dyDescent="0.25">
      <c r="H1460" s="19"/>
    </row>
    <row r="1461" spans="8:8" x14ac:dyDescent="0.25">
      <c r="H1461" s="19"/>
    </row>
    <row r="1462" spans="8:8" x14ac:dyDescent="0.25">
      <c r="H1462" s="19"/>
    </row>
    <row r="1463" spans="8:8" x14ac:dyDescent="0.25">
      <c r="H1463" s="19"/>
    </row>
    <row r="1464" spans="8:8" x14ac:dyDescent="0.25">
      <c r="H1464" s="19"/>
    </row>
    <row r="1465" spans="8:8" x14ac:dyDescent="0.25">
      <c r="H1465" s="19"/>
    </row>
    <row r="1466" spans="8:8" x14ac:dyDescent="0.25">
      <c r="H1466" s="19"/>
    </row>
    <row r="1467" spans="8:8" x14ac:dyDescent="0.25">
      <c r="H1467" s="19"/>
    </row>
    <row r="1468" spans="8:8" x14ac:dyDescent="0.25">
      <c r="H1468" s="19"/>
    </row>
    <row r="1469" spans="8:8" x14ac:dyDescent="0.25">
      <c r="H1469" s="19"/>
    </row>
    <row r="1470" spans="8:8" x14ac:dyDescent="0.25">
      <c r="H1470" s="19"/>
    </row>
    <row r="1471" spans="8:8" x14ac:dyDescent="0.25">
      <c r="H1471" s="19"/>
    </row>
    <row r="1472" spans="8:8" x14ac:dyDescent="0.25">
      <c r="H1472" s="19"/>
    </row>
    <row r="1473" spans="8:8" x14ac:dyDescent="0.25">
      <c r="H1473" s="19"/>
    </row>
    <row r="1474" spans="8:8" x14ac:dyDescent="0.25">
      <c r="H1474" s="19"/>
    </row>
    <row r="1475" spans="8:8" x14ac:dyDescent="0.25">
      <c r="H1475" s="19"/>
    </row>
    <row r="1476" spans="8:8" x14ac:dyDescent="0.25">
      <c r="H1476" s="19"/>
    </row>
    <row r="1477" spans="8:8" x14ac:dyDescent="0.25">
      <c r="H1477" s="19"/>
    </row>
    <row r="1478" spans="8:8" x14ac:dyDescent="0.25">
      <c r="H1478" s="19"/>
    </row>
    <row r="1479" spans="8:8" x14ac:dyDescent="0.25">
      <c r="H1479" s="19"/>
    </row>
    <row r="1480" spans="8:8" x14ac:dyDescent="0.25">
      <c r="H1480" s="19"/>
    </row>
    <row r="1481" spans="8:8" x14ac:dyDescent="0.25">
      <c r="H1481" s="19"/>
    </row>
    <row r="1482" spans="8:8" x14ac:dyDescent="0.25">
      <c r="H1482" s="19"/>
    </row>
    <row r="1483" spans="8:8" x14ac:dyDescent="0.25">
      <c r="H1483" s="19"/>
    </row>
    <row r="1484" spans="8:8" x14ac:dyDescent="0.25">
      <c r="H1484" s="19"/>
    </row>
    <row r="1485" spans="8:8" x14ac:dyDescent="0.25">
      <c r="H1485" s="19"/>
    </row>
    <row r="1486" spans="8:8" x14ac:dyDescent="0.25">
      <c r="H1486" s="19"/>
    </row>
    <row r="1487" spans="8:8" x14ac:dyDescent="0.25">
      <c r="H1487" s="19"/>
    </row>
    <row r="1488" spans="8:8" x14ac:dyDescent="0.25">
      <c r="H1488" s="19"/>
    </row>
    <row r="1489" spans="8:8" x14ac:dyDescent="0.25">
      <c r="H1489" s="19"/>
    </row>
    <row r="1490" spans="8:8" x14ac:dyDescent="0.25">
      <c r="H1490" s="19"/>
    </row>
    <row r="1491" spans="8:8" x14ac:dyDescent="0.25">
      <c r="H1491" s="19"/>
    </row>
    <row r="1492" spans="8:8" x14ac:dyDescent="0.25">
      <c r="H1492" s="19"/>
    </row>
    <row r="1493" spans="8:8" x14ac:dyDescent="0.25">
      <c r="H1493" s="19"/>
    </row>
    <row r="1494" spans="8:8" x14ac:dyDescent="0.25">
      <c r="H1494" s="19"/>
    </row>
    <row r="1495" spans="8:8" x14ac:dyDescent="0.25">
      <c r="H1495" s="19"/>
    </row>
    <row r="1496" spans="8:8" x14ac:dyDescent="0.25">
      <c r="H1496" s="19"/>
    </row>
    <row r="1497" spans="8:8" x14ac:dyDescent="0.25">
      <c r="H1497" s="19"/>
    </row>
    <row r="1498" spans="8:8" x14ac:dyDescent="0.25">
      <c r="H1498" s="19"/>
    </row>
    <row r="1499" spans="8:8" x14ac:dyDescent="0.25">
      <c r="H1499" s="19"/>
    </row>
    <row r="1500" spans="8:8" x14ac:dyDescent="0.25">
      <c r="H1500" s="19"/>
    </row>
    <row r="1501" spans="8:8" x14ac:dyDescent="0.25">
      <c r="H1501" s="19"/>
    </row>
    <row r="1502" spans="8:8" x14ac:dyDescent="0.25">
      <c r="H1502" s="19"/>
    </row>
    <row r="1503" spans="8:8" x14ac:dyDescent="0.25">
      <c r="H1503" s="19"/>
    </row>
    <row r="1504" spans="8:8" x14ac:dyDescent="0.25">
      <c r="H1504" s="19"/>
    </row>
    <row r="1505" spans="8:8" x14ac:dyDescent="0.25">
      <c r="H1505" s="19"/>
    </row>
    <row r="1506" spans="8:8" x14ac:dyDescent="0.25">
      <c r="H1506" s="19"/>
    </row>
    <row r="1507" spans="8:8" x14ac:dyDescent="0.25">
      <c r="H1507" s="19"/>
    </row>
    <row r="1508" spans="8:8" x14ac:dyDescent="0.25">
      <c r="H1508" s="19"/>
    </row>
    <row r="1509" spans="8:8" x14ac:dyDescent="0.25">
      <c r="H1509" s="19"/>
    </row>
    <row r="1510" spans="8:8" x14ac:dyDescent="0.25">
      <c r="H1510" s="19"/>
    </row>
    <row r="1511" spans="8:8" x14ac:dyDescent="0.25">
      <c r="H1511" s="19"/>
    </row>
    <row r="1512" spans="8:8" x14ac:dyDescent="0.25">
      <c r="H1512" s="19"/>
    </row>
    <row r="1513" spans="8:8" x14ac:dyDescent="0.25">
      <c r="H1513" s="19"/>
    </row>
    <row r="1514" spans="8:8" x14ac:dyDescent="0.25">
      <c r="H1514" s="19"/>
    </row>
    <row r="1515" spans="8:8" x14ac:dyDescent="0.25">
      <c r="H1515" s="19"/>
    </row>
    <row r="1516" spans="8:8" x14ac:dyDescent="0.25">
      <c r="H1516" s="19"/>
    </row>
    <row r="1517" spans="8:8" x14ac:dyDescent="0.25">
      <c r="H1517" s="19"/>
    </row>
    <row r="1518" spans="8:8" x14ac:dyDescent="0.25">
      <c r="H1518" s="19"/>
    </row>
    <row r="1519" spans="8:8" x14ac:dyDescent="0.25">
      <c r="H1519" s="19"/>
    </row>
    <row r="1520" spans="8:8" x14ac:dyDescent="0.25">
      <c r="H1520" s="19"/>
    </row>
    <row r="1521" spans="8:8" x14ac:dyDescent="0.25">
      <c r="H1521" s="19"/>
    </row>
    <row r="1522" spans="8:8" x14ac:dyDescent="0.25">
      <c r="H1522" s="19"/>
    </row>
    <row r="1523" spans="8:8" x14ac:dyDescent="0.25">
      <c r="H1523" s="19"/>
    </row>
    <row r="1524" spans="8:8" x14ac:dyDescent="0.25">
      <c r="H1524" s="19"/>
    </row>
    <row r="1525" spans="8:8" x14ac:dyDescent="0.25">
      <c r="H1525" s="19"/>
    </row>
    <row r="1526" spans="8:8" x14ac:dyDescent="0.25">
      <c r="H1526" s="19"/>
    </row>
    <row r="1527" spans="8:8" x14ac:dyDescent="0.25">
      <c r="H1527" s="19"/>
    </row>
    <row r="1528" spans="8:8" x14ac:dyDescent="0.25">
      <c r="H1528" s="19"/>
    </row>
    <row r="1529" spans="8:8" x14ac:dyDescent="0.25">
      <c r="H1529" s="19"/>
    </row>
    <row r="1530" spans="8:8" x14ac:dyDescent="0.25">
      <c r="H1530" s="19"/>
    </row>
    <row r="1531" spans="8:8" x14ac:dyDescent="0.25">
      <c r="H1531" s="19"/>
    </row>
    <row r="1532" spans="8:8" x14ac:dyDescent="0.25">
      <c r="H1532" s="19"/>
    </row>
    <row r="1533" spans="8:8" x14ac:dyDescent="0.25">
      <c r="H1533" s="19"/>
    </row>
    <row r="1534" spans="8:8" x14ac:dyDescent="0.25">
      <c r="H1534" s="19"/>
    </row>
    <row r="1535" spans="8:8" x14ac:dyDescent="0.25">
      <c r="H1535" s="19"/>
    </row>
    <row r="1536" spans="8:8" x14ac:dyDescent="0.25">
      <c r="H1536" s="19"/>
    </row>
    <row r="1537" spans="8:8" x14ac:dyDescent="0.25">
      <c r="H1537" s="19"/>
    </row>
    <row r="1538" spans="8:8" x14ac:dyDescent="0.25">
      <c r="H1538" s="19"/>
    </row>
    <row r="1539" spans="8:8" x14ac:dyDescent="0.25">
      <c r="H1539" s="19"/>
    </row>
    <row r="1540" spans="8:8" x14ac:dyDescent="0.25">
      <c r="H1540" s="19"/>
    </row>
    <row r="1541" spans="8:8" x14ac:dyDescent="0.25">
      <c r="H1541" s="19"/>
    </row>
    <row r="1542" spans="8:8" x14ac:dyDescent="0.25">
      <c r="H1542" s="19"/>
    </row>
    <row r="1543" spans="8:8" x14ac:dyDescent="0.25">
      <c r="H1543" s="19"/>
    </row>
    <row r="1544" spans="8:8" x14ac:dyDescent="0.25">
      <c r="H1544" s="19"/>
    </row>
    <row r="1545" spans="8:8" x14ac:dyDescent="0.25">
      <c r="H1545" s="19"/>
    </row>
    <row r="1546" spans="8:8" x14ac:dyDescent="0.25">
      <c r="H1546" s="19"/>
    </row>
    <row r="1547" spans="8:8" x14ac:dyDescent="0.25">
      <c r="H1547" s="19"/>
    </row>
    <row r="1548" spans="8:8" x14ac:dyDescent="0.25">
      <c r="H1548" s="19"/>
    </row>
    <row r="1549" spans="8:8" x14ac:dyDescent="0.25">
      <c r="H1549" s="19"/>
    </row>
    <row r="1550" spans="8:8" x14ac:dyDescent="0.25">
      <c r="H1550" s="19"/>
    </row>
    <row r="1551" spans="8:8" x14ac:dyDescent="0.25">
      <c r="H1551" s="19"/>
    </row>
    <row r="1552" spans="8:8" x14ac:dyDescent="0.25">
      <c r="H1552" s="19"/>
    </row>
    <row r="1553" spans="8:8" x14ac:dyDescent="0.25">
      <c r="H1553" s="19"/>
    </row>
    <row r="1554" spans="8:8" x14ac:dyDescent="0.25">
      <c r="H1554" s="19"/>
    </row>
    <row r="1555" spans="8:8" x14ac:dyDescent="0.25">
      <c r="H1555" s="19"/>
    </row>
    <row r="1556" spans="8:8" x14ac:dyDescent="0.25">
      <c r="H1556" s="19"/>
    </row>
    <row r="1557" spans="8:8" x14ac:dyDescent="0.25">
      <c r="H1557" s="19"/>
    </row>
    <row r="1558" spans="8:8" x14ac:dyDescent="0.25">
      <c r="H1558" s="19"/>
    </row>
    <row r="1559" spans="8:8" x14ac:dyDescent="0.25">
      <c r="H1559" s="19"/>
    </row>
    <row r="1560" spans="8:8" x14ac:dyDescent="0.25">
      <c r="H1560" s="19"/>
    </row>
    <row r="1561" spans="8:8" x14ac:dyDescent="0.25">
      <c r="H1561" s="19"/>
    </row>
    <row r="1562" spans="8:8" x14ac:dyDescent="0.25">
      <c r="H1562" s="19"/>
    </row>
    <row r="1563" spans="8:8" x14ac:dyDescent="0.25">
      <c r="H1563" s="19"/>
    </row>
    <row r="1564" spans="8:8" x14ac:dyDescent="0.25">
      <c r="H1564" s="19"/>
    </row>
    <row r="1565" spans="8:8" x14ac:dyDescent="0.25">
      <c r="H1565" s="19"/>
    </row>
    <row r="1566" spans="8:8" x14ac:dyDescent="0.25">
      <c r="H1566" s="19"/>
    </row>
    <row r="1567" spans="8:8" x14ac:dyDescent="0.25">
      <c r="H1567" s="19"/>
    </row>
    <row r="1568" spans="8:8" x14ac:dyDescent="0.25">
      <c r="H1568" s="19"/>
    </row>
    <row r="1569" spans="8:8" x14ac:dyDescent="0.25">
      <c r="H1569" s="19"/>
    </row>
    <row r="1570" spans="8:8" x14ac:dyDescent="0.25">
      <c r="H1570" s="19"/>
    </row>
    <row r="1571" spans="8:8" x14ac:dyDescent="0.25">
      <c r="H1571" s="19"/>
    </row>
    <row r="1572" spans="8:8" x14ac:dyDescent="0.25">
      <c r="H1572" s="19"/>
    </row>
    <row r="1573" spans="8:8" x14ac:dyDescent="0.25">
      <c r="H1573" s="19"/>
    </row>
    <row r="1574" spans="8:8" x14ac:dyDescent="0.25">
      <c r="H1574" s="19"/>
    </row>
    <row r="1575" spans="8:8" x14ac:dyDescent="0.25">
      <c r="H1575" s="19"/>
    </row>
    <row r="1576" spans="8:8" x14ac:dyDescent="0.25">
      <c r="H1576" s="19"/>
    </row>
    <row r="1577" spans="8:8" x14ac:dyDescent="0.25">
      <c r="H1577" s="19"/>
    </row>
    <row r="1578" spans="8:8" x14ac:dyDescent="0.25">
      <c r="H1578" s="19"/>
    </row>
    <row r="1579" spans="8:8" x14ac:dyDescent="0.25">
      <c r="H1579" s="19"/>
    </row>
    <row r="1580" spans="8:8" x14ac:dyDescent="0.25">
      <c r="H1580" s="19"/>
    </row>
    <row r="1581" spans="8:8" x14ac:dyDescent="0.25">
      <c r="H1581" s="19"/>
    </row>
    <row r="1582" spans="8:8" x14ac:dyDescent="0.25">
      <c r="H1582" s="19"/>
    </row>
    <row r="1583" spans="8:8" x14ac:dyDescent="0.25">
      <c r="H1583" s="19"/>
    </row>
    <row r="1584" spans="8:8" x14ac:dyDescent="0.25">
      <c r="H1584" s="19"/>
    </row>
    <row r="1585" spans="8:8" x14ac:dyDescent="0.25">
      <c r="H1585" s="19"/>
    </row>
    <row r="1586" spans="8:8" x14ac:dyDescent="0.25">
      <c r="H1586" s="19"/>
    </row>
    <row r="1587" spans="8:8" x14ac:dyDescent="0.25">
      <c r="H1587" s="19"/>
    </row>
    <row r="1588" spans="8:8" x14ac:dyDescent="0.25">
      <c r="H1588" s="19"/>
    </row>
    <row r="1589" spans="8:8" x14ac:dyDescent="0.25">
      <c r="H1589" s="19"/>
    </row>
    <row r="1590" spans="8:8" x14ac:dyDescent="0.25">
      <c r="H1590" s="19"/>
    </row>
    <row r="1591" spans="8:8" x14ac:dyDescent="0.25">
      <c r="H1591" s="19"/>
    </row>
    <row r="1592" spans="8:8" x14ac:dyDescent="0.25">
      <c r="H1592" s="19"/>
    </row>
    <row r="1593" spans="8:8" x14ac:dyDescent="0.25">
      <c r="H1593" s="19"/>
    </row>
    <row r="1594" spans="8:8" x14ac:dyDescent="0.25">
      <c r="H1594" s="19"/>
    </row>
    <row r="1595" spans="8:8" x14ac:dyDescent="0.25">
      <c r="H1595" s="19"/>
    </row>
    <row r="1596" spans="8:8" x14ac:dyDescent="0.25">
      <c r="H1596" s="19"/>
    </row>
    <row r="1597" spans="8:8" x14ac:dyDescent="0.25">
      <c r="H1597" s="19"/>
    </row>
    <row r="1598" spans="8:8" x14ac:dyDescent="0.25">
      <c r="H1598" s="19"/>
    </row>
    <row r="1599" spans="8:8" x14ac:dyDescent="0.25">
      <c r="H1599" s="19"/>
    </row>
    <row r="1600" spans="8:8" x14ac:dyDescent="0.25">
      <c r="H1600" s="19"/>
    </row>
    <row r="1601" spans="8:8" x14ac:dyDescent="0.25">
      <c r="H1601" s="19"/>
    </row>
    <row r="1602" spans="8:8" x14ac:dyDescent="0.25">
      <c r="H1602" s="19"/>
    </row>
    <row r="1603" spans="8:8" x14ac:dyDescent="0.25">
      <c r="H1603" s="19"/>
    </row>
    <row r="1604" spans="8:8" x14ac:dyDescent="0.25">
      <c r="H1604" s="19"/>
    </row>
    <row r="1605" spans="8:8" x14ac:dyDescent="0.25">
      <c r="H1605" s="19"/>
    </row>
    <row r="1606" spans="8:8" x14ac:dyDescent="0.25">
      <c r="H1606" s="19"/>
    </row>
    <row r="1607" spans="8:8" x14ac:dyDescent="0.25">
      <c r="H1607" s="19"/>
    </row>
    <row r="1608" spans="8:8" x14ac:dyDescent="0.25">
      <c r="H1608" s="19"/>
    </row>
    <row r="1609" spans="8:8" x14ac:dyDescent="0.25">
      <c r="H1609" s="19"/>
    </row>
    <row r="1610" spans="8:8" x14ac:dyDescent="0.25">
      <c r="H1610" s="19"/>
    </row>
    <row r="1611" spans="8:8" x14ac:dyDescent="0.25">
      <c r="H1611" s="19"/>
    </row>
    <row r="1612" spans="8:8" x14ac:dyDescent="0.25">
      <c r="H1612" s="19"/>
    </row>
    <row r="1613" spans="8:8" x14ac:dyDescent="0.25">
      <c r="H1613" s="19"/>
    </row>
    <row r="1614" spans="8:8" x14ac:dyDescent="0.25">
      <c r="H1614" s="19"/>
    </row>
    <row r="1615" spans="8:8" x14ac:dyDescent="0.25">
      <c r="H1615" s="19"/>
    </row>
    <row r="1616" spans="8:8" x14ac:dyDescent="0.25">
      <c r="H1616" s="19"/>
    </row>
    <row r="1617" spans="8:8" x14ac:dyDescent="0.25">
      <c r="H1617" s="19"/>
    </row>
    <row r="1618" spans="8:8" x14ac:dyDescent="0.25">
      <c r="H1618" s="19"/>
    </row>
    <row r="1619" spans="8:8" x14ac:dyDescent="0.25">
      <c r="H1619" s="19"/>
    </row>
    <row r="1620" spans="8:8" x14ac:dyDescent="0.25">
      <c r="H1620" s="19"/>
    </row>
    <row r="1621" spans="8:8" x14ac:dyDescent="0.25">
      <c r="H1621" s="19"/>
    </row>
    <row r="1622" spans="8:8" x14ac:dyDescent="0.25">
      <c r="H1622" s="19"/>
    </row>
    <row r="1623" spans="8:8" x14ac:dyDescent="0.25">
      <c r="H1623" s="19"/>
    </row>
    <row r="1624" spans="8:8" x14ac:dyDescent="0.25">
      <c r="H1624" s="19"/>
    </row>
    <row r="1625" spans="8:8" x14ac:dyDescent="0.25">
      <c r="H1625" s="19"/>
    </row>
    <row r="1626" spans="8:8" x14ac:dyDescent="0.25">
      <c r="H1626" s="19"/>
    </row>
    <row r="1627" spans="8:8" x14ac:dyDescent="0.25">
      <c r="H1627" s="19"/>
    </row>
    <row r="1628" spans="8:8" x14ac:dyDescent="0.25">
      <c r="H1628" s="19"/>
    </row>
    <row r="1629" spans="8:8" x14ac:dyDescent="0.25">
      <c r="H1629" s="19"/>
    </row>
    <row r="1630" spans="8:8" x14ac:dyDescent="0.25">
      <c r="H1630" s="19"/>
    </row>
    <row r="1631" spans="8:8" x14ac:dyDescent="0.25">
      <c r="H1631" s="19"/>
    </row>
    <row r="1632" spans="8:8" x14ac:dyDescent="0.25">
      <c r="H1632" s="19"/>
    </row>
    <row r="1633" spans="8:8" x14ac:dyDescent="0.25">
      <c r="H1633" s="19"/>
    </row>
    <row r="1634" spans="8:8" x14ac:dyDescent="0.25">
      <c r="H1634" s="19"/>
    </row>
    <row r="1635" spans="8:8" x14ac:dyDescent="0.25">
      <c r="H1635" s="19"/>
    </row>
    <row r="1636" spans="8:8" x14ac:dyDescent="0.25">
      <c r="H1636" s="19"/>
    </row>
    <row r="1637" spans="8:8" x14ac:dyDescent="0.25">
      <c r="H1637" s="19"/>
    </row>
    <row r="1638" spans="8:8" x14ac:dyDescent="0.25">
      <c r="H1638" s="19"/>
    </row>
    <row r="1639" spans="8:8" x14ac:dyDescent="0.25">
      <c r="H1639" s="19"/>
    </row>
    <row r="1640" spans="8:8" x14ac:dyDescent="0.25">
      <c r="H1640" s="19"/>
    </row>
    <row r="1641" spans="8:8" x14ac:dyDescent="0.25">
      <c r="H1641" s="19"/>
    </row>
    <row r="1642" spans="8:8" x14ac:dyDescent="0.25">
      <c r="H1642" s="19"/>
    </row>
    <row r="1643" spans="8:8" x14ac:dyDescent="0.25">
      <c r="H1643" s="19"/>
    </row>
    <row r="1644" spans="8:8" x14ac:dyDescent="0.25">
      <c r="H1644" s="19"/>
    </row>
    <row r="1645" spans="8:8" x14ac:dyDescent="0.25">
      <c r="H1645" s="19"/>
    </row>
    <row r="1646" spans="8:8" x14ac:dyDescent="0.25">
      <c r="H1646" s="19"/>
    </row>
    <row r="1647" spans="8:8" x14ac:dyDescent="0.25">
      <c r="H1647" s="19"/>
    </row>
    <row r="1648" spans="8:8" x14ac:dyDescent="0.25">
      <c r="H1648" s="19"/>
    </row>
    <row r="1649" spans="8:8" x14ac:dyDescent="0.25">
      <c r="H1649" s="19"/>
    </row>
    <row r="1650" spans="8:8" x14ac:dyDescent="0.25">
      <c r="H1650" s="19"/>
    </row>
    <row r="1651" spans="8:8" x14ac:dyDescent="0.25">
      <c r="H1651" s="19"/>
    </row>
    <row r="1652" spans="8:8" x14ac:dyDescent="0.25">
      <c r="H1652" s="19"/>
    </row>
    <row r="1653" spans="8:8" x14ac:dyDescent="0.25">
      <c r="H1653" s="19"/>
    </row>
    <row r="1654" spans="8:8" x14ac:dyDescent="0.25">
      <c r="H1654" s="19"/>
    </row>
    <row r="1655" spans="8:8" x14ac:dyDescent="0.25">
      <c r="H1655" s="19"/>
    </row>
    <row r="1656" spans="8:8" x14ac:dyDescent="0.25">
      <c r="H1656" s="19"/>
    </row>
    <row r="1657" spans="8:8" x14ac:dyDescent="0.25">
      <c r="H1657" s="19"/>
    </row>
    <row r="1658" spans="8:8" x14ac:dyDescent="0.25">
      <c r="H1658" s="19"/>
    </row>
    <row r="1659" spans="8:8" x14ac:dyDescent="0.25">
      <c r="H1659" s="19"/>
    </row>
    <row r="1660" spans="8:8" x14ac:dyDescent="0.25">
      <c r="H1660" s="19"/>
    </row>
    <row r="1661" spans="8:8" x14ac:dyDescent="0.25">
      <c r="H1661" s="19"/>
    </row>
    <row r="1662" spans="8:8" x14ac:dyDescent="0.25">
      <c r="H1662" s="19"/>
    </row>
    <row r="1663" spans="8:8" x14ac:dyDescent="0.25">
      <c r="H1663" s="19"/>
    </row>
    <row r="1664" spans="8:8" x14ac:dyDescent="0.25">
      <c r="H1664" s="19"/>
    </row>
    <row r="1665" spans="8:8" x14ac:dyDescent="0.25">
      <c r="H1665" s="19"/>
    </row>
    <row r="1666" spans="8:8" x14ac:dyDescent="0.25">
      <c r="H1666" s="19"/>
    </row>
    <row r="1667" spans="8:8" x14ac:dyDescent="0.25">
      <c r="H1667" s="19"/>
    </row>
    <row r="1668" spans="8:8" x14ac:dyDescent="0.25">
      <c r="H1668" s="19"/>
    </row>
    <row r="1669" spans="8:8" x14ac:dyDescent="0.25">
      <c r="H1669" s="19"/>
    </row>
    <row r="1670" spans="8:8" x14ac:dyDescent="0.25">
      <c r="H1670" s="19"/>
    </row>
    <row r="1671" spans="8:8" x14ac:dyDescent="0.25">
      <c r="H1671" s="19"/>
    </row>
    <row r="1672" spans="8:8" x14ac:dyDescent="0.25">
      <c r="H1672" s="19"/>
    </row>
    <row r="1673" spans="8:8" x14ac:dyDescent="0.25">
      <c r="H1673" s="19"/>
    </row>
    <row r="1674" spans="8:8" x14ac:dyDescent="0.25">
      <c r="H1674" s="19"/>
    </row>
    <row r="1675" spans="8:8" x14ac:dyDescent="0.25">
      <c r="H1675" s="19"/>
    </row>
    <row r="1676" spans="8:8" x14ac:dyDescent="0.25">
      <c r="H1676" s="19"/>
    </row>
    <row r="1677" spans="8:8" x14ac:dyDescent="0.25">
      <c r="H1677" s="19"/>
    </row>
    <row r="1678" spans="8:8" x14ac:dyDescent="0.25">
      <c r="H1678" s="19"/>
    </row>
    <row r="1679" spans="8:8" x14ac:dyDescent="0.25">
      <c r="H1679" s="19"/>
    </row>
    <row r="1680" spans="8:8" x14ac:dyDescent="0.25">
      <c r="H1680" s="19"/>
    </row>
    <row r="1681" spans="8:8" x14ac:dyDescent="0.25">
      <c r="H1681" s="19"/>
    </row>
    <row r="1682" spans="8:8" x14ac:dyDescent="0.25">
      <c r="H1682" s="19"/>
    </row>
    <row r="1683" spans="8:8" x14ac:dyDescent="0.25">
      <c r="H1683" s="19"/>
    </row>
    <row r="1684" spans="8:8" x14ac:dyDescent="0.25">
      <c r="H1684" s="19"/>
    </row>
    <row r="1685" spans="8:8" x14ac:dyDescent="0.25">
      <c r="H1685" s="19"/>
    </row>
    <row r="1686" spans="8:8" x14ac:dyDescent="0.25">
      <c r="H1686" s="19"/>
    </row>
    <row r="1687" spans="8:8" x14ac:dyDescent="0.25">
      <c r="H1687" s="19"/>
    </row>
    <row r="1688" spans="8:8" x14ac:dyDescent="0.25">
      <c r="H1688" s="19"/>
    </row>
    <row r="1689" spans="8:8" x14ac:dyDescent="0.25">
      <c r="H1689" s="19"/>
    </row>
    <row r="1690" spans="8:8" x14ac:dyDescent="0.25">
      <c r="H1690" s="19"/>
    </row>
    <row r="1691" spans="8:8" x14ac:dyDescent="0.25">
      <c r="H1691" s="19"/>
    </row>
    <row r="1692" spans="8:8" x14ac:dyDescent="0.25">
      <c r="H1692" s="19"/>
    </row>
    <row r="1693" spans="8:8" x14ac:dyDescent="0.25">
      <c r="H1693" s="19"/>
    </row>
    <row r="1694" spans="8:8" x14ac:dyDescent="0.25">
      <c r="H1694" s="19"/>
    </row>
    <row r="1695" spans="8:8" x14ac:dyDescent="0.25">
      <c r="H1695" s="19"/>
    </row>
    <row r="1696" spans="8:8" x14ac:dyDescent="0.25">
      <c r="H1696" s="19"/>
    </row>
    <row r="1697" spans="8:8" x14ac:dyDescent="0.25">
      <c r="H1697" s="19"/>
    </row>
    <row r="1698" spans="8:8" x14ac:dyDescent="0.25">
      <c r="H1698" s="19"/>
    </row>
    <row r="1699" spans="8:8" x14ac:dyDescent="0.25">
      <c r="H1699" s="19"/>
    </row>
    <row r="1700" spans="8:8" x14ac:dyDescent="0.25">
      <c r="H1700" s="19"/>
    </row>
    <row r="1701" spans="8:8" x14ac:dyDescent="0.25">
      <c r="H1701" s="19"/>
    </row>
    <row r="1702" spans="8:8" x14ac:dyDescent="0.25">
      <c r="H1702" s="19"/>
    </row>
    <row r="1703" spans="8:8" x14ac:dyDescent="0.25">
      <c r="H1703" s="19"/>
    </row>
    <row r="1704" spans="8:8" x14ac:dyDescent="0.25">
      <c r="H1704" s="19"/>
    </row>
    <row r="1705" spans="8:8" x14ac:dyDescent="0.25">
      <c r="H1705" s="19"/>
    </row>
    <row r="1706" spans="8:8" x14ac:dyDescent="0.25">
      <c r="H1706" s="19"/>
    </row>
    <row r="1707" spans="8:8" x14ac:dyDescent="0.25">
      <c r="H1707" s="19"/>
    </row>
    <row r="1708" spans="8:8" x14ac:dyDescent="0.25">
      <c r="H1708" s="19"/>
    </row>
    <row r="1709" spans="8:8" x14ac:dyDescent="0.25">
      <c r="H1709" s="19"/>
    </row>
    <row r="1710" spans="8:8" x14ac:dyDescent="0.25">
      <c r="H1710" s="19"/>
    </row>
    <row r="1711" spans="8:8" x14ac:dyDescent="0.25">
      <c r="H1711" s="19"/>
    </row>
    <row r="1712" spans="8:8" x14ac:dyDescent="0.25">
      <c r="H1712" s="19"/>
    </row>
    <row r="1713" spans="8:8" x14ac:dyDescent="0.25">
      <c r="H1713" s="19"/>
    </row>
    <row r="1714" spans="8:8" x14ac:dyDescent="0.25">
      <c r="H1714" s="19"/>
    </row>
    <row r="1715" spans="8:8" x14ac:dyDescent="0.25">
      <c r="H1715" s="19"/>
    </row>
    <row r="1716" spans="8:8" x14ac:dyDescent="0.25">
      <c r="H1716" s="19"/>
    </row>
    <row r="1717" spans="8:8" x14ac:dyDescent="0.25">
      <c r="H1717" s="19"/>
    </row>
    <row r="1718" spans="8:8" x14ac:dyDescent="0.25">
      <c r="H1718" s="19"/>
    </row>
    <row r="1719" spans="8:8" x14ac:dyDescent="0.25">
      <c r="H1719" s="19"/>
    </row>
    <row r="1720" spans="8:8" x14ac:dyDescent="0.25">
      <c r="H1720" s="19"/>
    </row>
    <row r="1721" spans="8:8" x14ac:dyDescent="0.25">
      <c r="H1721" s="19"/>
    </row>
    <row r="1722" spans="8:8" x14ac:dyDescent="0.25">
      <c r="H1722" s="19"/>
    </row>
    <row r="1723" spans="8:8" x14ac:dyDescent="0.25">
      <c r="H1723" s="19"/>
    </row>
    <row r="1724" spans="8:8" x14ac:dyDescent="0.25">
      <c r="H1724" s="19"/>
    </row>
    <row r="1725" spans="8:8" x14ac:dyDescent="0.25">
      <c r="H1725" s="19"/>
    </row>
    <row r="1726" spans="8:8" x14ac:dyDescent="0.25">
      <c r="H1726" s="19"/>
    </row>
    <row r="1727" spans="8:8" x14ac:dyDescent="0.25">
      <c r="H1727" s="19"/>
    </row>
    <row r="1728" spans="8:8" x14ac:dyDescent="0.25">
      <c r="H1728" s="19"/>
    </row>
    <row r="1729" spans="8:8" x14ac:dyDescent="0.25">
      <c r="H1729" s="19"/>
    </row>
    <row r="1730" spans="8:8" x14ac:dyDescent="0.25">
      <c r="H1730" s="19"/>
    </row>
    <row r="1731" spans="8:8" x14ac:dyDescent="0.25">
      <c r="H1731" s="19"/>
    </row>
    <row r="1732" spans="8:8" x14ac:dyDescent="0.25">
      <c r="H1732" s="19"/>
    </row>
    <row r="1733" spans="8:8" x14ac:dyDescent="0.25">
      <c r="H1733" s="19"/>
    </row>
    <row r="1734" spans="8:8" x14ac:dyDescent="0.25">
      <c r="H1734" s="19"/>
    </row>
    <row r="1735" spans="8:8" x14ac:dyDescent="0.25">
      <c r="H1735" s="19"/>
    </row>
    <row r="1736" spans="8:8" x14ac:dyDescent="0.25">
      <c r="H1736" s="19"/>
    </row>
    <row r="1737" spans="8:8" x14ac:dyDescent="0.25">
      <c r="H1737" s="19"/>
    </row>
    <row r="1738" spans="8:8" x14ac:dyDescent="0.25">
      <c r="H1738" s="19"/>
    </row>
    <row r="1739" spans="8:8" x14ac:dyDescent="0.25">
      <c r="H1739" s="19"/>
    </row>
    <row r="1740" spans="8:8" x14ac:dyDescent="0.25">
      <c r="H1740" s="19"/>
    </row>
    <row r="1741" spans="8:8" x14ac:dyDescent="0.25">
      <c r="H1741" s="19"/>
    </row>
    <row r="1742" spans="8:8" x14ac:dyDescent="0.25">
      <c r="H1742" s="19"/>
    </row>
    <row r="1743" spans="8:8" x14ac:dyDescent="0.25">
      <c r="H1743" s="19"/>
    </row>
    <row r="1744" spans="8:8" x14ac:dyDescent="0.25">
      <c r="H1744" s="19"/>
    </row>
    <row r="1745" spans="8:8" x14ac:dyDescent="0.25">
      <c r="H1745" s="19"/>
    </row>
    <row r="1746" spans="8:8" x14ac:dyDescent="0.25">
      <c r="H1746" s="19"/>
    </row>
    <row r="1747" spans="8:8" x14ac:dyDescent="0.25">
      <c r="H1747" s="19"/>
    </row>
    <row r="1748" spans="8:8" x14ac:dyDescent="0.25">
      <c r="H1748" s="19"/>
    </row>
    <row r="1749" spans="8:8" x14ac:dyDescent="0.25">
      <c r="H1749" s="19"/>
    </row>
    <row r="1750" spans="8:8" x14ac:dyDescent="0.25">
      <c r="H1750" s="19"/>
    </row>
    <row r="1751" spans="8:8" x14ac:dyDescent="0.25">
      <c r="H1751" s="19"/>
    </row>
    <row r="1752" spans="8:8" x14ac:dyDescent="0.25">
      <c r="H1752" s="19"/>
    </row>
    <row r="1753" spans="8:8" x14ac:dyDescent="0.25">
      <c r="H1753" s="19"/>
    </row>
    <row r="1754" spans="8:8" x14ac:dyDescent="0.25">
      <c r="H1754" s="19"/>
    </row>
    <row r="1755" spans="8:8" x14ac:dyDescent="0.25">
      <c r="H1755" s="19"/>
    </row>
    <row r="1756" spans="8:8" x14ac:dyDescent="0.25">
      <c r="H1756" s="19"/>
    </row>
    <row r="1757" spans="8:8" x14ac:dyDescent="0.25">
      <c r="H1757" s="19"/>
    </row>
    <row r="1758" spans="8:8" x14ac:dyDescent="0.25">
      <c r="H1758" s="19"/>
    </row>
    <row r="1759" spans="8:8" x14ac:dyDescent="0.25">
      <c r="H1759" s="19"/>
    </row>
    <row r="1760" spans="8:8" x14ac:dyDescent="0.25">
      <c r="H1760" s="19"/>
    </row>
    <row r="1761" spans="8:8" x14ac:dyDescent="0.25">
      <c r="H1761" s="19"/>
    </row>
    <row r="1762" spans="8:8" x14ac:dyDescent="0.25">
      <c r="H1762" s="19"/>
    </row>
    <row r="1763" spans="8:8" x14ac:dyDescent="0.25">
      <c r="H1763" s="19"/>
    </row>
    <row r="1764" spans="8:8" x14ac:dyDescent="0.25">
      <c r="H1764" s="19"/>
    </row>
    <row r="1765" spans="8:8" x14ac:dyDescent="0.25">
      <c r="H1765" s="19"/>
    </row>
    <row r="1766" spans="8:8" x14ac:dyDescent="0.25">
      <c r="H1766" s="19"/>
    </row>
    <row r="1767" spans="8:8" x14ac:dyDescent="0.25">
      <c r="H1767" s="19"/>
    </row>
    <row r="1768" spans="8:8" x14ac:dyDescent="0.25">
      <c r="H1768" s="19"/>
    </row>
    <row r="1769" spans="8:8" x14ac:dyDescent="0.25">
      <c r="H1769" s="19"/>
    </row>
    <row r="1770" spans="8:8" x14ac:dyDescent="0.25">
      <c r="H1770" s="19"/>
    </row>
    <row r="1771" spans="8:8" x14ac:dyDescent="0.25">
      <c r="H1771" s="19"/>
    </row>
    <row r="1772" spans="8:8" x14ac:dyDescent="0.25">
      <c r="H1772" s="19"/>
    </row>
    <row r="1773" spans="8:8" x14ac:dyDescent="0.25">
      <c r="H1773" s="19"/>
    </row>
    <row r="1774" spans="8:8" x14ac:dyDescent="0.25">
      <c r="H1774" s="19"/>
    </row>
    <row r="1775" spans="8:8" x14ac:dyDescent="0.25">
      <c r="H1775" s="19"/>
    </row>
    <row r="1776" spans="8:8" x14ac:dyDescent="0.25">
      <c r="H1776" s="19"/>
    </row>
    <row r="1777" spans="8:8" x14ac:dyDescent="0.25">
      <c r="H1777" s="19"/>
    </row>
    <row r="1778" spans="8:8" x14ac:dyDescent="0.25">
      <c r="H1778" s="19"/>
    </row>
    <row r="1779" spans="8:8" x14ac:dyDescent="0.25">
      <c r="H1779" s="19"/>
    </row>
    <row r="1780" spans="8:8" x14ac:dyDescent="0.25">
      <c r="H1780" s="19"/>
    </row>
    <row r="1781" spans="8:8" x14ac:dyDescent="0.25">
      <c r="H1781" s="19"/>
    </row>
    <row r="1782" spans="8:8" x14ac:dyDescent="0.25">
      <c r="H1782" s="19"/>
    </row>
    <row r="1783" spans="8:8" x14ac:dyDescent="0.25">
      <c r="H1783" s="19"/>
    </row>
    <row r="1784" spans="8:8" x14ac:dyDescent="0.25">
      <c r="H1784" s="19"/>
    </row>
    <row r="1785" spans="8:8" x14ac:dyDescent="0.25">
      <c r="H1785" s="19"/>
    </row>
    <row r="1786" spans="8:8" x14ac:dyDescent="0.25">
      <c r="H1786" s="19"/>
    </row>
    <row r="1787" spans="8:8" x14ac:dyDescent="0.25">
      <c r="H1787" s="19"/>
    </row>
    <row r="1788" spans="8:8" x14ac:dyDescent="0.25">
      <c r="H1788" s="19"/>
    </row>
    <row r="1789" spans="8:8" x14ac:dyDescent="0.25">
      <c r="H1789" s="19"/>
    </row>
    <row r="1790" spans="8:8" x14ac:dyDescent="0.25">
      <c r="H1790" s="19"/>
    </row>
    <row r="1791" spans="8:8" x14ac:dyDescent="0.25">
      <c r="H1791" s="19"/>
    </row>
    <row r="1792" spans="8:8" x14ac:dyDescent="0.25">
      <c r="H1792" s="19"/>
    </row>
    <row r="1793" spans="8:8" x14ac:dyDescent="0.25">
      <c r="H1793" s="19"/>
    </row>
    <row r="1794" spans="8:8" x14ac:dyDescent="0.25">
      <c r="H1794" s="19"/>
    </row>
    <row r="1795" spans="8:8" x14ac:dyDescent="0.25">
      <c r="H1795" s="19"/>
    </row>
    <row r="1796" spans="8:8" x14ac:dyDescent="0.25">
      <c r="H1796" s="19"/>
    </row>
    <row r="1797" spans="8:8" x14ac:dyDescent="0.25">
      <c r="H1797" s="19"/>
    </row>
    <row r="1798" spans="8:8" x14ac:dyDescent="0.25">
      <c r="H1798" s="19"/>
    </row>
    <row r="1799" spans="8:8" x14ac:dyDescent="0.25">
      <c r="H1799" s="19"/>
    </row>
    <row r="1800" spans="8:8" x14ac:dyDescent="0.25">
      <c r="H1800" s="19"/>
    </row>
    <row r="1801" spans="8:8" x14ac:dyDescent="0.25">
      <c r="H1801" s="19"/>
    </row>
    <row r="1802" spans="8:8" x14ac:dyDescent="0.25">
      <c r="H1802" s="19"/>
    </row>
    <row r="1803" spans="8:8" x14ac:dyDescent="0.25">
      <c r="H1803" s="19"/>
    </row>
    <row r="1804" spans="8:8" x14ac:dyDescent="0.25">
      <c r="H1804" s="19"/>
    </row>
    <row r="1805" spans="8:8" x14ac:dyDescent="0.25">
      <c r="H1805" s="19"/>
    </row>
    <row r="1806" spans="8:8" x14ac:dyDescent="0.25">
      <c r="H1806" s="19"/>
    </row>
    <row r="1807" spans="8:8" x14ac:dyDescent="0.25">
      <c r="H1807" s="19"/>
    </row>
    <row r="1808" spans="8:8" x14ac:dyDescent="0.25">
      <c r="H1808" s="19"/>
    </row>
    <row r="1809" spans="8:8" x14ac:dyDescent="0.25">
      <c r="H1809" s="19"/>
    </row>
    <row r="1810" spans="8:8" x14ac:dyDescent="0.25">
      <c r="H1810" s="19"/>
    </row>
    <row r="1811" spans="8:8" x14ac:dyDescent="0.25">
      <c r="H1811" s="19"/>
    </row>
    <row r="1812" spans="8:8" x14ac:dyDescent="0.25">
      <c r="H1812" s="19"/>
    </row>
    <row r="1813" spans="8:8" x14ac:dyDescent="0.25">
      <c r="H1813" s="19"/>
    </row>
    <row r="1814" spans="8:8" x14ac:dyDescent="0.25">
      <c r="H1814" s="19"/>
    </row>
    <row r="1815" spans="8:8" x14ac:dyDescent="0.25">
      <c r="H1815" s="19"/>
    </row>
    <row r="1816" spans="8:8" x14ac:dyDescent="0.25">
      <c r="H1816" s="19"/>
    </row>
    <row r="1817" spans="8:8" x14ac:dyDescent="0.25">
      <c r="H1817" s="19"/>
    </row>
    <row r="1818" spans="8:8" x14ac:dyDescent="0.25">
      <c r="H1818" s="19"/>
    </row>
    <row r="1819" spans="8:8" x14ac:dyDescent="0.25">
      <c r="H1819" s="19"/>
    </row>
    <row r="1820" spans="8:8" x14ac:dyDescent="0.25">
      <c r="H1820" s="19"/>
    </row>
    <row r="1821" spans="8:8" x14ac:dyDescent="0.25">
      <c r="H1821" s="19"/>
    </row>
    <row r="1822" spans="8:8" x14ac:dyDescent="0.25">
      <c r="H1822" s="19"/>
    </row>
    <row r="1823" spans="8:8" x14ac:dyDescent="0.25">
      <c r="H1823" s="19"/>
    </row>
    <row r="1824" spans="8:8" x14ac:dyDescent="0.25">
      <c r="H1824" s="19"/>
    </row>
    <row r="1825" spans="8:8" x14ac:dyDescent="0.25">
      <c r="H1825" s="19"/>
    </row>
    <row r="1826" spans="8:8" x14ac:dyDescent="0.25">
      <c r="H1826" s="19"/>
    </row>
    <row r="1827" spans="8:8" x14ac:dyDescent="0.25">
      <c r="H1827" s="19"/>
    </row>
    <row r="1828" spans="8:8" x14ac:dyDescent="0.25">
      <c r="H1828" s="19"/>
    </row>
    <row r="1829" spans="8:8" x14ac:dyDescent="0.25">
      <c r="H1829" s="19"/>
    </row>
    <row r="1830" spans="8:8" x14ac:dyDescent="0.25">
      <c r="H1830" s="19"/>
    </row>
    <row r="1831" spans="8:8" x14ac:dyDescent="0.25">
      <c r="H1831" s="19"/>
    </row>
    <row r="1832" spans="8:8" x14ac:dyDescent="0.25">
      <c r="H1832" s="19"/>
    </row>
    <row r="1833" spans="8:8" x14ac:dyDescent="0.25">
      <c r="H1833" s="19"/>
    </row>
    <row r="1834" spans="8:8" x14ac:dyDescent="0.25">
      <c r="H1834" s="19"/>
    </row>
    <row r="1835" spans="8:8" x14ac:dyDescent="0.25">
      <c r="H1835" s="19"/>
    </row>
    <row r="1836" spans="8:8" x14ac:dyDescent="0.25">
      <c r="H1836" s="19"/>
    </row>
    <row r="1837" spans="8:8" x14ac:dyDescent="0.25">
      <c r="H1837" s="19"/>
    </row>
    <row r="1838" spans="8:8" x14ac:dyDescent="0.25">
      <c r="H1838" s="19"/>
    </row>
    <row r="1839" spans="8:8" x14ac:dyDescent="0.25">
      <c r="H1839" s="19"/>
    </row>
    <row r="1840" spans="8:8" x14ac:dyDescent="0.25">
      <c r="H1840" s="19"/>
    </row>
    <row r="1841" spans="8:8" x14ac:dyDescent="0.25">
      <c r="H1841" s="19"/>
    </row>
    <row r="1842" spans="8:8" x14ac:dyDescent="0.25">
      <c r="H1842" s="19"/>
    </row>
    <row r="1843" spans="8:8" x14ac:dyDescent="0.25">
      <c r="H1843" s="19"/>
    </row>
    <row r="1844" spans="8:8" x14ac:dyDescent="0.25">
      <c r="H1844" s="19"/>
    </row>
    <row r="1845" spans="8:8" x14ac:dyDescent="0.25">
      <c r="H1845" s="19"/>
    </row>
    <row r="1846" spans="8:8" x14ac:dyDescent="0.25">
      <c r="H1846" s="19"/>
    </row>
    <row r="1847" spans="8:8" x14ac:dyDescent="0.25">
      <c r="H1847" s="19"/>
    </row>
    <row r="1848" spans="8:8" x14ac:dyDescent="0.25">
      <c r="H1848" s="19"/>
    </row>
    <row r="1849" spans="8:8" x14ac:dyDescent="0.25">
      <c r="H1849" s="19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118"/>
  <sheetViews>
    <sheetView workbookViewId="0">
      <selection activeCell="A8" sqref="A8"/>
    </sheetView>
  </sheetViews>
  <sheetFormatPr defaultRowHeight="13.2" x14ac:dyDescent="0.25"/>
  <cols>
    <col min="5" max="5" width="16.33203125" customWidth="1"/>
    <col min="9" max="9" width="14.33203125" customWidth="1"/>
    <col min="16" max="16" width="12.33203125" customWidth="1"/>
    <col min="18" max="18" width="14.44140625" customWidth="1"/>
    <col min="21" max="21" width="14.44140625" bestFit="1" customWidth="1"/>
  </cols>
  <sheetData>
    <row r="1" spans="1:18" ht="13.8" thickBot="1" x14ac:dyDescent="0.3">
      <c r="A1" s="1" t="s">
        <v>0</v>
      </c>
    </row>
    <row r="2" spans="1:18" ht="13.8" thickBot="1" x14ac:dyDescent="0.3">
      <c r="A2" s="2" t="s">
        <v>1</v>
      </c>
      <c r="B2" s="3" t="s">
        <v>2</v>
      </c>
      <c r="C2" s="4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8" x14ac:dyDescent="0.25">
      <c r="A3" s="16" t="s">
        <v>114</v>
      </c>
      <c r="B3" t="str">
        <f>IF(I3&gt;0,"BUY","SELL")</f>
        <v>BUY</v>
      </c>
      <c r="C3" t="str">
        <f>IF(G3="C","CALL","PUT")</f>
        <v>CALL</v>
      </c>
      <c r="D3" s="19" t="s">
        <v>17</v>
      </c>
      <c r="E3" s="19" t="s">
        <v>18</v>
      </c>
      <c r="F3" s="19" t="s">
        <v>19</v>
      </c>
      <c r="G3" s="19" t="s">
        <v>20</v>
      </c>
      <c r="H3" s="24">
        <v>36586</v>
      </c>
      <c r="I3" s="25">
        <v>500000</v>
      </c>
      <c r="J3">
        <f t="shared" ref="J3:J66" si="0">ABS(I3)</f>
        <v>500000</v>
      </c>
      <c r="K3" s="19">
        <v>0.27</v>
      </c>
      <c r="L3">
        <v>2.6030000000000002</v>
      </c>
      <c r="M3" t="str">
        <f>CONCATENATE(B3," - ",C3)</f>
        <v>BUY - CALL</v>
      </c>
      <c r="N3">
        <f>L3+K3</f>
        <v>2.8730000000000002</v>
      </c>
      <c r="O3">
        <v>2.73</v>
      </c>
      <c r="P3" s="6">
        <f t="shared" ref="P3:P66" si="1">IF(M3="SELL - PUT",IF(O3-N3&gt;0,0,(O3-N3)*J3),IF(M3="BUY - CALL",IF(N3-O3&gt;0,0,(O3-N3)*J3),IF(M3="SELL - CALL",IF(N3-O3&gt;0,0,(N3-O3)*J3),IF(M3="BUY - PUT",IF(O3-N3&gt;0,0,(N3-O3)*J3)))))</f>
        <v>0</v>
      </c>
      <c r="R3" s="37">
        <v>0</v>
      </c>
    </row>
    <row r="4" spans="1:18" x14ac:dyDescent="0.25">
      <c r="A4" s="18" t="s">
        <v>21</v>
      </c>
      <c r="B4" t="str">
        <f t="shared" ref="B4:B67" si="2">IF(I4&gt;0,"BUY","SELL")</f>
        <v>SELL</v>
      </c>
      <c r="C4" t="str">
        <f t="shared" ref="C4:C67" si="3">IF(G4="C","CALL","PUT")</f>
        <v>PUT</v>
      </c>
      <c r="D4" s="34" t="s">
        <v>22</v>
      </c>
      <c r="E4" s="19" t="s">
        <v>23</v>
      </c>
      <c r="F4" s="34" t="s">
        <v>19</v>
      </c>
      <c r="G4" s="34" t="s">
        <v>24</v>
      </c>
      <c r="H4" s="29">
        <v>36586</v>
      </c>
      <c r="I4" s="30">
        <v>-750000</v>
      </c>
      <c r="J4">
        <f t="shared" si="0"/>
        <v>750000</v>
      </c>
      <c r="K4" s="30">
        <v>-0.4</v>
      </c>
      <c r="L4">
        <v>2.6030000000000002</v>
      </c>
      <c r="M4" t="str">
        <f t="shared" ref="M4:M67" si="4">CONCATENATE(B4," - ",C4)</f>
        <v>SELL - PUT</v>
      </c>
      <c r="N4">
        <f t="shared" ref="N4:N67" si="5">L4+K4</f>
        <v>2.2030000000000003</v>
      </c>
      <c r="O4">
        <v>2.36</v>
      </c>
      <c r="P4" s="6">
        <f t="shared" si="1"/>
        <v>0</v>
      </c>
      <c r="R4" s="37">
        <v>0</v>
      </c>
    </row>
    <row r="5" spans="1:18" x14ac:dyDescent="0.25">
      <c r="A5" s="42" t="s">
        <v>115</v>
      </c>
      <c r="B5" t="str">
        <f t="shared" si="2"/>
        <v>BUY</v>
      </c>
      <c r="C5" t="str">
        <f t="shared" si="3"/>
        <v>PUT</v>
      </c>
      <c r="D5" s="19" t="s">
        <v>25</v>
      </c>
      <c r="E5" s="19" t="s">
        <v>23</v>
      </c>
      <c r="F5" s="19" t="s">
        <v>19</v>
      </c>
      <c r="G5" s="19" t="s">
        <v>24</v>
      </c>
      <c r="H5" s="24">
        <v>36586</v>
      </c>
      <c r="I5" s="25">
        <f>10000*(EOMONTH(H5,0)-H5)+10000</f>
        <v>310000</v>
      </c>
      <c r="J5">
        <f t="shared" si="0"/>
        <v>310000</v>
      </c>
      <c r="K5" s="19">
        <v>-0.4</v>
      </c>
      <c r="L5">
        <v>2.6030000000000002</v>
      </c>
      <c r="M5" t="str">
        <f t="shared" si="4"/>
        <v>BUY - PUT</v>
      </c>
      <c r="N5">
        <f t="shared" si="5"/>
        <v>2.2030000000000003</v>
      </c>
      <c r="O5">
        <v>2.36</v>
      </c>
      <c r="P5" s="6">
        <f t="shared" si="1"/>
        <v>0</v>
      </c>
      <c r="R5" s="37">
        <v>0</v>
      </c>
    </row>
    <row r="6" spans="1:18" x14ac:dyDescent="0.25">
      <c r="A6" s="17" t="s">
        <v>116</v>
      </c>
      <c r="B6" t="str">
        <f t="shared" si="2"/>
        <v>BUY</v>
      </c>
      <c r="C6" t="str">
        <f t="shared" si="3"/>
        <v>PUT</v>
      </c>
      <c r="D6" s="34" t="s">
        <v>22</v>
      </c>
      <c r="E6" s="19" t="s">
        <v>23</v>
      </c>
      <c r="F6" s="34" t="s">
        <v>19</v>
      </c>
      <c r="G6" s="34" t="s">
        <v>24</v>
      </c>
      <c r="H6" s="29">
        <v>36586</v>
      </c>
      <c r="I6" s="30">
        <v>1500000</v>
      </c>
      <c r="J6">
        <f t="shared" si="0"/>
        <v>1500000</v>
      </c>
      <c r="K6" s="30">
        <v>-0.4</v>
      </c>
      <c r="L6">
        <v>2.6030000000000002</v>
      </c>
      <c r="M6" t="str">
        <f t="shared" si="4"/>
        <v>BUY - PUT</v>
      </c>
      <c r="N6">
        <f t="shared" si="5"/>
        <v>2.2030000000000003</v>
      </c>
      <c r="O6">
        <v>2.36</v>
      </c>
      <c r="P6" s="6">
        <f t="shared" si="1"/>
        <v>0</v>
      </c>
      <c r="R6" s="37">
        <v>0</v>
      </c>
    </row>
    <row r="7" spans="1:18" x14ac:dyDescent="0.25">
      <c r="A7" s="19" t="s">
        <v>61</v>
      </c>
      <c r="B7" t="str">
        <f t="shared" si="2"/>
        <v>BUY</v>
      </c>
      <c r="C7" t="str">
        <f t="shared" si="3"/>
        <v>CALL</v>
      </c>
      <c r="D7" s="43" t="s">
        <v>62</v>
      </c>
      <c r="E7" s="19" t="s">
        <v>27</v>
      </c>
      <c r="F7" s="43" t="s">
        <v>19</v>
      </c>
      <c r="G7" s="43" t="s">
        <v>20</v>
      </c>
      <c r="H7" s="44">
        <v>36586</v>
      </c>
      <c r="I7" s="45">
        <v>310000</v>
      </c>
      <c r="J7">
        <f t="shared" si="0"/>
        <v>310000</v>
      </c>
      <c r="K7">
        <v>0.5</v>
      </c>
      <c r="L7">
        <v>2.6030000000000002</v>
      </c>
      <c r="M7" t="str">
        <f t="shared" si="4"/>
        <v>BUY - CALL</v>
      </c>
      <c r="N7">
        <f t="shared" si="5"/>
        <v>3.1030000000000002</v>
      </c>
      <c r="O7">
        <v>3.05</v>
      </c>
      <c r="P7" s="6">
        <f t="shared" si="1"/>
        <v>0</v>
      </c>
      <c r="R7" s="36">
        <v>0</v>
      </c>
    </row>
    <row r="8" spans="1:18" x14ac:dyDescent="0.25">
      <c r="A8" s="17" t="s">
        <v>117</v>
      </c>
      <c r="B8" t="str">
        <f t="shared" si="2"/>
        <v>BUY</v>
      </c>
      <c r="C8" t="str">
        <f t="shared" si="3"/>
        <v>CALL</v>
      </c>
      <c r="D8" s="19" t="s">
        <v>26</v>
      </c>
      <c r="E8" s="19" t="s">
        <v>27</v>
      </c>
      <c r="F8" s="19" t="s">
        <v>19</v>
      </c>
      <c r="G8" s="19" t="s">
        <v>20</v>
      </c>
      <c r="H8" s="24">
        <v>36586</v>
      </c>
      <c r="I8" s="25">
        <v>1550000</v>
      </c>
      <c r="J8">
        <f t="shared" si="0"/>
        <v>1550000</v>
      </c>
      <c r="K8" s="19">
        <v>1</v>
      </c>
      <c r="L8">
        <v>2.6030000000000002</v>
      </c>
      <c r="M8" t="str">
        <f t="shared" si="4"/>
        <v>BUY - CALL</v>
      </c>
      <c r="N8">
        <f t="shared" si="5"/>
        <v>3.6030000000000002</v>
      </c>
      <c r="O8">
        <v>3.05</v>
      </c>
      <c r="P8" s="6">
        <f t="shared" si="1"/>
        <v>0</v>
      </c>
      <c r="R8" s="37">
        <v>0</v>
      </c>
    </row>
    <row r="9" spans="1:18" x14ac:dyDescent="0.25">
      <c r="A9" s="17" t="s">
        <v>114</v>
      </c>
      <c r="B9" t="str">
        <f t="shared" si="2"/>
        <v>BUY</v>
      </c>
      <c r="C9" t="str">
        <f t="shared" si="3"/>
        <v>CALL</v>
      </c>
      <c r="D9" s="19" t="s">
        <v>29</v>
      </c>
      <c r="E9" s="19" t="s">
        <v>27</v>
      </c>
      <c r="F9" s="19" t="s">
        <v>19</v>
      </c>
      <c r="G9" s="24" t="s">
        <v>20</v>
      </c>
      <c r="H9" s="24">
        <v>36586</v>
      </c>
      <c r="I9" s="25">
        <v>500000</v>
      </c>
      <c r="J9">
        <f t="shared" si="0"/>
        <v>500000</v>
      </c>
      <c r="K9" s="20">
        <v>1</v>
      </c>
      <c r="L9">
        <v>2.6030000000000002</v>
      </c>
      <c r="M9" t="str">
        <f t="shared" si="4"/>
        <v>BUY - CALL</v>
      </c>
      <c r="N9">
        <f t="shared" si="5"/>
        <v>3.6030000000000002</v>
      </c>
      <c r="O9">
        <v>3.05</v>
      </c>
      <c r="P9" s="6">
        <f t="shared" si="1"/>
        <v>0</v>
      </c>
      <c r="R9" s="37">
        <v>0</v>
      </c>
    </row>
    <row r="10" spans="1:18" x14ac:dyDescent="0.25">
      <c r="A10" s="17" t="s">
        <v>114</v>
      </c>
      <c r="B10" t="str">
        <f t="shared" si="2"/>
        <v>BUY</v>
      </c>
      <c r="C10" t="str">
        <f t="shared" si="3"/>
        <v>CALL</v>
      </c>
      <c r="D10" t="s">
        <v>30</v>
      </c>
      <c r="E10" s="19" t="s">
        <v>27</v>
      </c>
      <c r="F10" t="s">
        <v>19</v>
      </c>
      <c r="G10" t="s">
        <v>20</v>
      </c>
      <c r="H10" s="26">
        <v>36586</v>
      </c>
      <c r="I10">
        <v>310000</v>
      </c>
      <c r="J10">
        <f t="shared" si="0"/>
        <v>310000</v>
      </c>
      <c r="K10">
        <v>1</v>
      </c>
      <c r="L10">
        <v>2.6030000000000002</v>
      </c>
      <c r="M10" t="str">
        <f t="shared" si="4"/>
        <v>BUY - CALL</v>
      </c>
      <c r="N10">
        <f t="shared" si="5"/>
        <v>3.6030000000000002</v>
      </c>
      <c r="O10">
        <v>3.05</v>
      </c>
      <c r="P10" s="6">
        <f t="shared" si="1"/>
        <v>0</v>
      </c>
      <c r="R10" s="37">
        <v>0</v>
      </c>
    </row>
    <row r="11" spans="1:18" x14ac:dyDescent="0.25">
      <c r="A11" s="16" t="s">
        <v>114</v>
      </c>
      <c r="B11" t="str">
        <f t="shared" si="2"/>
        <v>SELL</v>
      </c>
      <c r="C11" t="str">
        <f t="shared" si="3"/>
        <v>CALL</v>
      </c>
      <c r="D11" s="19" t="s">
        <v>31</v>
      </c>
      <c r="E11" s="19" t="s">
        <v>27</v>
      </c>
      <c r="F11" s="19" t="s">
        <v>19</v>
      </c>
      <c r="G11" s="24" t="s">
        <v>20</v>
      </c>
      <c r="H11" s="24">
        <v>36586</v>
      </c>
      <c r="I11" s="25">
        <v>-1000000</v>
      </c>
      <c r="J11">
        <f t="shared" si="0"/>
        <v>1000000</v>
      </c>
      <c r="K11" s="20">
        <v>1</v>
      </c>
      <c r="L11">
        <v>2.6030000000000002</v>
      </c>
      <c r="M11" t="str">
        <f t="shared" si="4"/>
        <v>SELL - CALL</v>
      </c>
      <c r="N11">
        <f t="shared" si="5"/>
        <v>3.6030000000000002</v>
      </c>
      <c r="O11">
        <v>3.05</v>
      </c>
      <c r="P11" s="6">
        <f t="shared" si="1"/>
        <v>0</v>
      </c>
      <c r="R11" s="37">
        <v>0</v>
      </c>
    </row>
    <row r="12" spans="1:18" x14ac:dyDescent="0.25">
      <c r="A12" s="16" t="s">
        <v>114</v>
      </c>
      <c r="B12" t="str">
        <f t="shared" si="2"/>
        <v>BUY</v>
      </c>
      <c r="C12" t="str">
        <f t="shared" si="3"/>
        <v>PUT</v>
      </c>
      <c r="D12" s="19" t="s">
        <v>28</v>
      </c>
      <c r="E12" s="19" t="s">
        <v>27</v>
      </c>
      <c r="F12" s="19" t="s">
        <v>19</v>
      </c>
      <c r="G12" s="24" t="s">
        <v>24</v>
      </c>
      <c r="H12" s="24">
        <v>36586</v>
      </c>
      <c r="I12" s="25">
        <v>1000000</v>
      </c>
      <c r="J12">
        <f t="shared" si="0"/>
        <v>1000000</v>
      </c>
      <c r="K12" s="20">
        <v>0.5</v>
      </c>
      <c r="L12">
        <v>2.6030000000000002</v>
      </c>
      <c r="M12" t="str">
        <f t="shared" si="4"/>
        <v>BUY - PUT</v>
      </c>
      <c r="N12">
        <f t="shared" si="5"/>
        <v>3.1030000000000002</v>
      </c>
      <c r="O12">
        <v>3.05</v>
      </c>
      <c r="P12" s="6">
        <f t="shared" si="1"/>
        <v>53000.000000000378</v>
      </c>
      <c r="R12" s="37">
        <v>20000</v>
      </c>
    </row>
    <row r="13" spans="1:18" x14ac:dyDescent="0.25">
      <c r="A13" s="17" t="s">
        <v>114</v>
      </c>
      <c r="B13" t="str">
        <f t="shared" si="2"/>
        <v>BUY</v>
      </c>
      <c r="C13" t="str">
        <f t="shared" si="3"/>
        <v>PUT</v>
      </c>
      <c r="D13" s="18" t="s">
        <v>32</v>
      </c>
      <c r="E13" s="19" t="s">
        <v>27</v>
      </c>
      <c r="F13" s="18" t="s">
        <v>19</v>
      </c>
      <c r="G13" s="18" t="s">
        <v>24</v>
      </c>
      <c r="H13" s="29">
        <v>36586</v>
      </c>
      <c r="I13" s="31">
        <v>310000</v>
      </c>
      <c r="J13">
        <f t="shared" si="0"/>
        <v>310000</v>
      </c>
      <c r="K13" s="18">
        <v>0.3</v>
      </c>
      <c r="L13">
        <v>2.6030000000000002</v>
      </c>
      <c r="M13" t="str">
        <f t="shared" si="4"/>
        <v>BUY - PUT</v>
      </c>
      <c r="N13">
        <f t="shared" si="5"/>
        <v>2.903</v>
      </c>
      <c r="O13">
        <v>3.05</v>
      </c>
      <c r="P13" s="6">
        <f t="shared" si="1"/>
        <v>0</v>
      </c>
      <c r="R13" s="37">
        <v>0</v>
      </c>
    </row>
    <row r="14" spans="1:18" x14ac:dyDescent="0.25">
      <c r="A14" s="16" t="s">
        <v>118</v>
      </c>
      <c r="B14" t="str">
        <f t="shared" si="2"/>
        <v>BUY</v>
      </c>
      <c r="C14" t="str">
        <f t="shared" si="3"/>
        <v>PUT</v>
      </c>
      <c r="D14" s="18" t="s">
        <v>33</v>
      </c>
      <c r="E14" s="19" t="s">
        <v>27</v>
      </c>
      <c r="F14" s="18" t="s">
        <v>19</v>
      </c>
      <c r="G14" s="18" t="s">
        <v>24</v>
      </c>
      <c r="H14" s="29">
        <v>36586</v>
      </c>
      <c r="I14" s="30">
        <v>2000000</v>
      </c>
      <c r="J14">
        <f t="shared" si="0"/>
        <v>2000000</v>
      </c>
      <c r="K14" s="30">
        <v>0.3</v>
      </c>
      <c r="L14">
        <v>2.6030000000000002</v>
      </c>
      <c r="M14" t="str">
        <f t="shared" si="4"/>
        <v>BUY - PUT</v>
      </c>
      <c r="N14">
        <f t="shared" si="5"/>
        <v>2.903</v>
      </c>
      <c r="O14">
        <v>3.05</v>
      </c>
      <c r="P14" s="6">
        <f t="shared" si="1"/>
        <v>0</v>
      </c>
      <c r="R14" s="37">
        <v>0</v>
      </c>
    </row>
    <row r="15" spans="1:18" x14ac:dyDescent="0.25">
      <c r="A15" s="16" t="s">
        <v>119</v>
      </c>
      <c r="B15" t="str">
        <f t="shared" si="2"/>
        <v>BUY</v>
      </c>
      <c r="C15" t="str">
        <f t="shared" si="3"/>
        <v>CALL</v>
      </c>
      <c r="D15" s="19" t="s">
        <v>132</v>
      </c>
      <c r="E15" s="19" t="s">
        <v>27</v>
      </c>
      <c r="F15" s="19" t="s">
        <v>19</v>
      </c>
      <c r="G15" s="19" t="s">
        <v>20</v>
      </c>
      <c r="H15" s="24">
        <v>36586</v>
      </c>
      <c r="I15" s="25">
        <v>310000</v>
      </c>
      <c r="J15">
        <f t="shared" si="0"/>
        <v>310000</v>
      </c>
      <c r="K15" s="19">
        <v>1</v>
      </c>
      <c r="L15">
        <v>2.6030000000000002</v>
      </c>
      <c r="M15" t="str">
        <f t="shared" si="4"/>
        <v>BUY - CALL</v>
      </c>
      <c r="N15">
        <f t="shared" si="5"/>
        <v>3.6030000000000002</v>
      </c>
      <c r="O15">
        <v>3.05</v>
      </c>
      <c r="P15" s="6">
        <f t="shared" si="1"/>
        <v>0</v>
      </c>
      <c r="R15" s="37">
        <v>0</v>
      </c>
    </row>
    <row r="16" spans="1:18" x14ac:dyDescent="0.25">
      <c r="A16" s="16" t="s">
        <v>119</v>
      </c>
      <c r="B16" t="str">
        <f t="shared" si="2"/>
        <v>BUY</v>
      </c>
      <c r="C16" t="str">
        <f t="shared" si="3"/>
        <v>CALL</v>
      </c>
      <c r="D16" t="s">
        <v>55</v>
      </c>
      <c r="E16" s="19" t="s">
        <v>27</v>
      </c>
      <c r="F16" t="s">
        <v>19</v>
      </c>
      <c r="G16" t="s">
        <v>20</v>
      </c>
      <c r="H16" s="24">
        <v>36586</v>
      </c>
      <c r="I16">
        <v>500000</v>
      </c>
      <c r="J16">
        <f t="shared" si="0"/>
        <v>500000</v>
      </c>
      <c r="K16">
        <v>1</v>
      </c>
      <c r="L16">
        <v>2.6030000000000002</v>
      </c>
      <c r="M16" t="str">
        <f t="shared" si="4"/>
        <v>BUY - CALL</v>
      </c>
      <c r="N16">
        <f t="shared" si="5"/>
        <v>3.6030000000000002</v>
      </c>
      <c r="O16">
        <v>3.05</v>
      </c>
      <c r="P16" s="6">
        <f t="shared" si="1"/>
        <v>0</v>
      </c>
      <c r="R16" s="37">
        <v>0</v>
      </c>
    </row>
    <row r="17" spans="1:18" x14ac:dyDescent="0.25">
      <c r="A17" s="16" t="s">
        <v>119</v>
      </c>
      <c r="B17" t="str">
        <f t="shared" si="2"/>
        <v>BUY</v>
      </c>
      <c r="C17" t="str">
        <f t="shared" si="3"/>
        <v>CALL</v>
      </c>
      <c r="D17" t="s">
        <v>73</v>
      </c>
      <c r="E17" s="19" t="s">
        <v>27</v>
      </c>
      <c r="F17" s="19" t="s">
        <v>19</v>
      </c>
      <c r="G17" s="24" t="s">
        <v>20</v>
      </c>
      <c r="H17" s="24">
        <v>36586</v>
      </c>
      <c r="I17" s="25">
        <v>500000</v>
      </c>
      <c r="J17">
        <f t="shared" si="0"/>
        <v>500000</v>
      </c>
      <c r="K17" s="19">
        <v>0.6</v>
      </c>
      <c r="L17">
        <v>2.6030000000000002</v>
      </c>
      <c r="M17" t="str">
        <f t="shared" si="4"/>
        <v>BUY - CALL</v>
      </c>
      <c r="N17">
        <f t="shared" si="5"/>
        <v>3.2030000000000003</v>
      </c>
      <c r="O17">
        <v>3.05</v>
      </c>
      <c r="P17" s="6">
        <f t="shared" si="1"/>
        <v>0</v>
      </c>
      <c r="R17" s="36">
        <v>0</v>
      </c>
    </row>
    <row r="18" spans="1:18" x14ac:dyDescent="0.25">
      <c r="A18" s="16" t="s">
        <v>119</v>
      </c>
      <c r="B18" t="str">
        <f t="shared" si="2"/>
        <v>BUY</v>
      </c>
      <c r="C18" t="str">
        <f t="shared" si="3"/>
        <v>PUT</v>
      </c>
      <c r="D18" s="19" t="s">
        <v>35</v>
      </c>
      <c r="E18" s="19" t="s">
        <v>27</v>
      </c>
      <c r="F18" s="19" t="s">
        <v>19</v>
      </c>
      <c r="G18" s="19" t="s">
        <v>24</v>
      </c>
      <c r="H18" s="24">
        <v>36586</v>
      </c>
      <c r="I18" s="25">
        <v>1550000</v>
      </c>
      <c r="J18">
        <f t="shared" si="0"/>
        <v>1550000</v>
      </c>
      <c r="K18" s="19">
        <v>0.5</v>
      </c>
      <c r="L18">
        <v>2.6030000000000002</v>
      </c>
      <c r="M18" t="str">
        <f t="shared" si="4"/>
        <v>BUY - PUT</v>
      </c>
      <c r="N18">
        <f t="shared" si="5"/>
        <v>3.1030000000000002</v>
      </c>
      <c r="O18">
        <v>3.05</v>
      </c>
      <c r="P18" s="6">
        <f t="shared" si="1"/>
        <v>82150.000000000582</v>
      </c>
      <c r="R18" s="37">
        <v>31000</v>
      </c>
    </row>
    <row r="19" spans="1:18" x14ac:dyDescent="0.25">
      <c r="A19" s="16" t="s">
        <v>119</v>
      </c>
      <c r="B19" t="str">
        <f t="shared" si="2"/>
        <v>BUY</v>
      </c>
      <c r="C19" t="str">
        <f t="shared" si="3"/>
        <v>PUT</v>
      </c>
      <c r="D19" s="20" t="s">
        <v>36</v>
      </c>
      <c r="E19" s="19" t="s">
        <v>27</v>
      </c>
      <c r="F19" s="19" t="s">
        <v>19</v>
      </c>
      <c r="G19" s="24" t="s">
        <v>24</v>
      </c>
      <c r="H19" s="24">
        <v>36586</v>
      </c>
      <c r="I19" s="25">
        <v>310000</v>
      </c>
      <c r="J19">
        <f t="shared" si="0"/>
        <v>310000</v>
      </c>
      <c r="K19" s="19">
        <v>0.5</v>
      </c>
      <c r="L19">
        <v>2.6030000000000002</v>
      </c>
      <c r="M19" t="str">
        <f t="shared" si="4"/>
        <v>BUY - PUT</v>
      </c>
      <c r="N19">
        <f t="shared" si="5"/>
        <v>3.1030000000000002</v>
      </c>
      <c r="O19">
        <v>3.05</v>
      </c>
      <c r="P19" s="6">
        <f t="shared" si="1"/>
        <v>16430.000000000116</v>
      </c>
      <c r="R19" s="37">
        <v>6200.0000000000055</v>
      </c>
    </row>
    <row r="20" spans="1:18" x14ac:dyDescent="0.25">
      <c r="A20" s="22" t="s">
        <v>92</v>
      </c>
      <c r="B20" t="str">
        <f t="shared" si="2"/>
        <v>BUY</v>
      </c>
      <c r="C20" t="str">
        <f t="shared" si="3"/>
        <v>PUT</v>
      </c>
      <c r="D20" s="20" t="s">
        <v>101</v>
      </c>
      <c r="E20" s="19" t="s">
        <v>27</v>
      </c>
      <c r="F20" s="19" t="s">
        <v>19</v>
      </c>
      <c r="G20" s="24" t="s">
        <v>81</v>
      </c>
      <c r="H20" s="24">
        <v>36586</v>
      </c>
      <c r="I20" s="25">
        <v>310000</v>
      </c>
      <c r="J20">
        <f t="shared" si="0"/>
        <v>310000</v>
      </c>
      <c r="K20" s="19">
        <v>0.3</v>
      </c>
      <c r="L20">
        <v>2.6030000000000002</v>
      </c>
      <c r="M20" t="str">
        <f t="shared" si="4"/>
        <v>BUY - PUT</v>
      </c>
      <c r="N20">
        <f t="shared" si="5"/>
        <v>2.903</v>
      </c>
      <c r="O20">
        <v>3.05</v>
      </c>
      <c r="P20" s="6">
        <f t="shared" si="1"/>
        <v>0</v>
      </c>
      <c r="R20" s="37">
        <v>0</v>
      </c>
    </row>
    <row r="21" spans="1:18" x14ac:dyDescent="0.25">
      <c r="A21" s="19" t="s">
        <v>37</v>
      </c>
      <c r="B21" t="str">
        <f t="shared" si="2"/>
        <v>BUY</v>
      </c>
      <c r="C21" t="str">
        <f t="shared" si="3"/>
        <v>CALL</v>
      </c>
      <c r="D21" s="19" t="s">
        <v>38</v>
      </c>
      <c r="E21" s="19" t="s">
        <v>27</v>
      </c>
      <c r="F21" s="19" t="s">
        <v>19</v>
      </c>
      <c r="G21" s="24" t="s">
        <v>20</v>
      </c>
      <c r="H21" s="24">
        <v>36586</v>
      </c>
      <c r="I21" s="25">
        <v>930000</v>
      </c>
      <c r="J21">
        <f t="shared" si="0"/>
        <v>930000</v>
      </c>
      <c r="K21" s="20">
        <v>1</v>
      </c>
      <c r="L21">
        <v>2.6030000000000002</v>
      </c>
      <c r="M21" t="str">
        <f t="shared" si="4"/>
        <v>BUY - CALL</v>
      </c>
      <c r="N21">
        <f t="shared" si="5"/>
        <v>3.6030000000000002</v>
      </c>
      <c r="O21">
        <v>3.05</v>
      </c>
      <c r="P21" s="6">
        <f t="shared" si="1"/>
        <v>0</v>
      </c>
      <c r="R21" s="37">
        <v>0</v>
      </c>
    </row>
    <row r="22" spans="1:18" x14ac:dyDescent="0.25">
      <c r="A22" s="18" t="s">
        <v>93</v>
      </c>
      <c r="B22" t="str">
        <f t="shared" si="2"/>
        <v>BUY</v>
      </c>
      <c r="C22" t="str">
        <f t="shared" si="3"/>
        <v>CALL</v>
      </c>
      <c r="D22" s="20" t="s">
        <v>103</v>
      </c>
      <c r="E22" s="19" t="s">
        <v>27</v>
      </c>
      <c r="F22" s="19" t="s">
        <v>19</v>
      </c>
      <c r="G22" s="24" t="s">
        <v>20</v>
      </c>
      <c r="H22" s="24">
        <v>36586</v>
      </c>
      <c r="I22" s="25">
        <v>310000</v>
      </c>
      <c r="J22">
        <f t="shared" si="0"/>
        <v>310000</v>
      </c>
      <c r="K22" s="19">
        <v>1</v>
      </c>
      <c r="L22">
        <v>2.6030000000000002</v>
      </c>
      <c r="M22" t="str">
        <f t="shared" si="4"/>
        <v>BUY - CALL</v>
      </c>
      <c r="N22">
        <f t="shared" si="5"/>
        <v>3.6030000000000002</v>
      </c>
      <c r="O22">
        <v>3.05</v>
      </c>
      <c r="P22" s="6">
        <f t="shared" si="1"/>
        <v>0</v>
      </c>
      <c r="R22" s="37">
        <v>0</v>
      </c>
    </row>
    <row r="23" spans="1:18" x14ac:dyDescent="0.25">
      <c r="A23" s="22" t="s">
        <v>94</v>
      </c>
      <c r="B23" t="str">
        <f t="shared" si="2"/>
        <v>BUY</v>
      </c>
      <c r="C23" t="str">
        <f t="shared" si="3"/>
        <v>CALL</v>
      </c>
      <c r="D23" s="20" t="s">
        <v>104</v>
      </c>
      <c r="E23" s="19" t="s">
        <v>27</v>
      </c>
      <c r="F23" s="19" t="s">
        <v>19</v>
      </c>
      <c r="G23" s="24" t="s">
        <v>20</v>
      </c>
      <c r="H23" s="24">
        <v>36586</v>
      </c>
      <c r="I23" s="25">
        <v>1250000</v>
      </c>
      <c r="J23">
        <f t="shared" si="0"/>
        <v>1250000</v>
      </c>
      <c r="K23" s="19">
        <v>1</v>
      </c>
      <c r="L23">
        <v>2.6030000000000002</v>
      </c>
      <c r="M23" t="str">
        <f t="shared" si="4"/>
        <v>BUY - CALL</v>
      </c>
      <c r="N23">
        <f t="shared" si="5"/>
        <v>3.6030000000000002</v>
      </c>
      <c r="O23">
        <v>3.05</v>
      </c>
      <c r="P23" s="6">
        <f t="shared" si="1"/>
        <v>0</v>
      </c>
      <c r="R23" s="37">
        <v>0</v>
      </c>
    </row>
    <row r="24" spans="1:18" x14ac:dyDescent="0.25">
      <c r="A24" s="22" t="s">
        <v>94</v>
      </c>
      <c r="B24" t="str">
        <f t="shared" si="2"/>
        <v>SELL</v>
      </c>
      <c r="C24" t="str">
        <f t="shared" si="3"/>
        <v>PUT</v>
      </c>
      <c r="D24" s="20" t="s">
        <v>105</v>
      </c>
      <c r="E24" s="19" t="s">
        <v>27</v>
      </c>
      <c r="F24" s="19" t="s">
        <v>19</v>
      </c>
      <c r="G24" s="24" t="s">
        <v>81</v>
      </c>
      <c r="H24" s="24">
        <v>36586</v>
      </c>
      <c r="I24" s="25">
        <v>-3000000</v>
      </c>
      <c r="J24">
        <f t="shared" si="0"/>
        <v>3000000</v>
      </c>
      <c r="K24" s="19">
        <v>0.78500000000000003</v>
      </c>
      <c r="L24">
        <v>2.6030000000000002</v>
      </c>
      <c r="M24" t="str">
        <f t="shared" si="4"/>
        <v>SELL - PUT</v>
      </c>
      <c r="N24">
        <f t="shared" si="5"/>
        <v>3.3880000000000003</v>
      </c>
      <c r="O24">
        <v>3.05</v>
      </c>
      <c r="P24" s="6">
        <f t="shared" si="1"/>
        <v>-1014000.0000000015</v>
      </c>
      <c r="R24" s="37">
        <v>-915000</v>
      </c>
    </row>
    <row r="25" spans="1:18" x14ac:dyDescent="0.25">
      <c r="A25" s="22" t="s">
        <v>94</v>
      </c>
      <c r="B25" t="str">
        <f t="shared" si="2"/>
        <v>BUY</v>
      </c>
      <c r="C25" t="str">
        <f t="shared" si="3"/>
        <v>PUT</v>
      </c>
      <c r="D25" s="20" t="s">
        <v>106</v>
      </c>
      <c r="E25" s="19" t="s">
        <v>27</v>
      </c>
      <c r="F25" s="19" t="s">
        <v>19</v>
      </c>
      <c r="G25" s="24" t="s">
        <v>81</v>
      </c>
      <c r="H25" s="24">
        <v>36586</v>
      </c>
      <c r="I25" s="25">
        <v>500000</v>
      </c>
      <c r="J25">
        <f t="shared" si="0"/>
        <v>500000</v>
      </c>
      <c r="K25" s="19">
        <v>0.3</v>
      </c>
      <c r="L25">
        <v>2.6030000000000002</v>
      </c>
      <c r="M25" t="str">
        <f t="shared" si="4"/>
        <v>BUY - PUT</v>
      </c>
      <c r="N25">
        <f t="shared" si="5"/>
        <v>2.903</v>
      </c>
      <c r="O25">
        <v>3.05</v>
      </c>
      <c r="P25" s="6">
        <f t="shared" si="1"/>
        <v>0</v>
      </c>
      <c r="R25" s="37">
        <v>0</v>
      </c>
    </row>
    <row r="26" spans="1:18" x14ac:dyDescent="0.25">
      <c r="A26" s="22" t="s">
        <v>94</v>
      </c>
      <c r="B26" t="str">
        <f t="shared" si="2"/>
        <v>BUY</v>
      </c>
      <c r="C26" t="str">
        <f t="shared" si="3"/>
        <v>PUT</v>
      </c>
      <c r="D26" s="20" t="s">
        <v>107</v>
      </c>
      <c r="E26" s="19" t="s">
        <v>27</v>
      </c>
      <c r="F26" s="19" t="s">
        <v>19</v>
      </c>
      <c r="G26" s="24" t="s">
        <v>81</v>
      </c>
      <c r="H26" s="24">
        <v>36586</v>
      </c>
      <c r="I26" s="25">
        <v>1000000</v>
      </c>
      <c r="J26">
        <f t="shared" si="0"/>
        <v>1000000</v>
      </c>
      <c r="K26" s="19">
        <v>0.3</v>
      </c>
      <c r="L26">
        <v>2.6030000000000002</v>
      </c>
      <c r="M26" t="str">
        <f t="shared" si="4"/>
        <v>BUY - PUT</v>
      </c>
      <c r="N26">
        <f t="shared" si="5"/>
        <v>2.903</v>
      </c>
      <c r="O26">
        <v>3.05</v>
      </c>
      <c r="P26" s="6">
        <f t="shared" si="1"/>
        <v>0</v>
      </c>
      <c r="R26" s="37">
        <v>0</v>
      </c>
    </row>
    <row r="27" spans="1:18" x14ac:dyDescent="0.25">
      <c r="A27" s="21" t="s">
        <v>39</v>
      </c>
      <c r="B27" t="str">
        <f t="shared" si="2"/>
        <v>SELL</v>
      </c>
      <c r="C27" t="str">
        <f t="shared" si="3"/>
        <v>CALL</v>
      </c>
      <c r="D27" s="19" t="s">
        <v>38</v>
      </c>
      <c r="E27" s="19" t="s">
        <v>27</v>
      </c>
      <c r="F27" s="19" t="s">
        <v>19</v>
      </c>
      <c r="G27" s="24" t="s">
        <v>20</v>
      </c>
      <c r="H27" s="24">
        <v>36586</v>
      </c>
      <c r="I27" s="25">
        <v>-310000</v>
      </c>
      <c r="J27">
        <f t="shared" si="0"/>
        <v>310000</v>
      </c>
      <c r="K27" s="20">
        <v>1</v>
      </c>
      <c r="L27">
        <v>2.6030000000000002</v>
      </c>
      <c r="M27" t="str">
        <f t="shared" si="4"/>
        <v>SELL - CALL</v>
      </c>
      <c r="N27">
        <f t="shared" si="5"/>
        <v>3.6030000000000002</v>
      </c>
      <c r="O27">
        <v>3.05</v>
      </c>
      <c r="P27" s="6">
        <f t="shared" si="1"/>
        <v>0</v>
      </c>
      <c r="R27" s="37">
        <v>0</v>
      </c>
    </row>
    <row r="28" spans="1:18" x14ac:dyDescent="0.25">
      <c r="A28" s="21" t="s">
        <v>39</v>
      </c>
      <c r="B28" t="str">
        <f t="shared" si="2"/>
        <v>SELL</v>
      </c>
      <c r="C28" t="str">
        <f t="shared" si="3"/>
        <v>CALL</v>
      </c>
      <c r="D28" s="19" t="s">
        <v>40</v>
      </c>
      <c r="E28" s="19" t="s">
        <v>27</v>
      </c>
      <c r="F28" s="19" t="s">
        <v>19</v>
      </c>
      <c r="G28" s="24" t="s">
        <v>20</v>
      </c>
      <c r="H28" s="24">
        <v>36586</v>
      </c>
      <c r="I28" s="25">
        <v>-310000</v>
      </c>
      <c r="J28">
        <f t="shared" si="0"/>
        <v>310000</v>
      </c>
      <c r="K28" s="20">
        <v>1</v>
      </c>
      <c r="L28">
        <v>2.6030000000000002</v>
      </c>
      <c r="M28" t="str">
        <f t="shared" si="4"/>
        <v>SELL - CALL</v>
      </c>
      <c r="N28">
        <f t="shared" si="5"/>
        <v>3.6030000000000002</v>
      </c>
      <c r="O28">
        <v>3.05</v>
      </c>
      <c r="P28" s="6">
        <f t="shared" si="1"/>
        <v>0</v>
      </c>
      <c r="R28" s="37">
        <v>0</v>
      </c>
    </row>
    <row r="29" spans="1:18" x14ac:dyDescent="0.25">
      <c r="A29" s="21" t="s">
        <v>39</v>
      </c>
      <c r="B29" t="str">
        <f t="shared" si="2"/>
        <v>BUY</v>
      </c>
      <c r="C29" t="str">
        <f t="shared" si="3"/>
        <v>CALL</v>
      </c>
      <c r="D29" s="19" t="s">
        <v>133</v>
      </c>
      <c r="E29" s="19" t="s">
        <v>27</v>
      </c>
      <c r="F29" s="19" t="s">
        <v>19</v>
      </c>
      <c r="G29" s="19" t="s">
        <v>20</v>
      </c>
      <c r="H29" s="24">
        <v>36586</v>
      </c>
      <c r="I29" s="25">
        <v>500000</v>
      </c>
      <c r="J29">
        <f t="shared" si="0"/>
        <v>500000</v>
      </c>
      <c r="K29" s="19">
        <v>1</v>
      </c>
      <c r="L29">
        <v>2.6030000000000002</v>
      </c>
      <c r="M29" t="str">
        <f t="shared" si="4"/>
        <v>BUY - CALL</v>
      </c>
      <c r="N29">
        <f t="shared" si="5"/>
        <v>3.6030000000000002</v>
      </c>
      <c r="O29">
        <v>3.05</v>
      </c>
      <c r="P29" s="6">
        <f t="shared" si="1"/>
        <v>0</v>
      </c>
      <c r="R29" s="37">
        <v>0</v>
      </c>
    </row>
    <row r="30" spans="1:18" x14ac:dyDescent="0.25">
      <c r="A30" s="22" t="s">
        <v>39</v>
      </c>
      <c r="B30" t="str">
        <f t="shared" si="2"/>
        <v>BUY</v>
      </c>
      <c r="C30" t="str">
        <f t="shared" si="3"/>
        <v>CALL</v>
      </c>
      <c r="D30" s="18" t="s">
        <v>41</v>
      </c>
      <c r="E30" s="19" t="s">
        <v>27</v>
      </c>
      <c r="F30" s="18" t="s">
        <v>19</v>
      </c>
      <c r="G30" s="18" t="s">
        <v>20</v>
      </c>
      <c r="H30" s="29">
        <v>36586</v>
      </c>
      <c r="I30" s="33">
        <v>3000000</v>
      </c>
      <c r="J30">
        <f t="shared" si="0"/>
        <v>3000000</v>
      </c>
      <c r="K30" s="18">
        <v>0.78500000000000003</v>
      </c>
      <c r="L30">
        <v>2.6030000000000002</v>
      </c>
      <c r="M30" t="str">
        <f t="shared" si="4"/>
        <v>BUY - CALL</v>
      </c>
      <c r="N30">
        <f t="shared" si="5"/>
        <v>3.3880000000000003</v>
      </c>
      <c r="O30">
        <v>3.05</v>
      </c>
      <c r="P30" s="6">
        <f t="shared" si="1"/>
        <v>0</v>
      </c>
      <c r="R30" s="37">
        <v>0</v>
      </c>
    </row>
    <row r="31" spans="1:18" x14ac:dyDescent="0.25">
      <c r="A31" s="22" t="s">
        <v>39</v>
      </c>
      <c r="B31" t="str">
        <f t="shared" si="2"/>
        <v>SELL</v>
      </c>
      <c r="C31" t="str">
        <f t="shared" si="3"/>
        <v>CALL</v>
      </c>
      <c r="D31" s="18" t="s">
        <v>42</v>
      </c>
      <c r="E31" s="19" t="s">
        <v>27</v>
      </c>
      <c r="F31" s="18" t="s">
        <v>19</v>
      </c>
      <c r="G31" s="18" t="s">
        <v>20</v>
      </c>
      <c r="H31" s="29">
        <v>36586</v>
      </c>
      <c r="I31" s="33">
        <v>-1250000</v>
      </c>
      <c r="J31">
        <f t="shared" si="0"/>
        <v>1250000</v>
      </c>
      <c r="K31" s="18">
        <v>1</v>
      </c>
      <c r="L31">
        <v>2.6030000000000002</v>
      </c>
      <c r="M31" t="str">
        <f t="shared" si="4"/>
        <v>SELL - CALL</v>
      </c>
      <c r="N31">
        <f t="shared" si="5"/>
        <v>3.6030000000000002</v>
      </c>
      <c r="O31">
        <v>3.05</v>
      </c>
      <c r="P31" s="6">
        <f t="shared" si="1"/>
        <v>0</v>
      </c>
      <c r="R31" s="37">
        <v>0</v>
      </c>
    </row>
    <row r="32" spans="1:18" x14ac:dyDescent="0.25">
      <c r="A32" s="22" t="s">
        <v>39</v>
      </c>
      <c r="B32" t="str">
        <f t="shared" si="2"/>
        <v>BUY</v>
      </c>
      <c r="C32" t="str">
        <f t="shared" si="3"/>
        <v>CALL</v>
      </c>
      <c r="D32" s="19" t="s">
        <v>31</v>
      </c>
      <c r="E32" s="19" t="s">
        <v>27</v>
      </c>
      <c r="F32" s="19" t="s">
        <v>19</v>
      </c>
      <c r="G32" s="24" t="s">
        <v>20</v>
      </c>
      <c r="H32" s="24">
        <v>36586</v>
      </c>
      <c r="I32" s="25">
        <v>500000</v>
      </c>
      <c r="J32">
        <f t="shared" si="0"/>
        <v>500000</v>
      </c>
      <c r="K32" s="20">
        <v>1</v>
      </c>
      <c r="L32">
        <v>2.6030000000000002</v>
      </c>
      <c r="M32" t="str">
        <f t="shared" si="4"/>
        <v>BUY - CALL</v>
      </c>
      <c r="N32">
        <f t="shared" si="5"/>
        <v>3.6030000000000002</v>
      </c>
      <c r="O32">
        <v>3.05</v>
      </c>
      <c r="P32" s="6">
        <f t="shared" si="1"/>
        <v>0</v>
      </c>
      <c r="R32" s="37">
        <v>0</v>
      </c>
    </row>
    <row r="33" spans="1:18" x14ac:dyDescent="0.25">
      <c r="A33" s="22" t="s">
        <v>39</v>
      </c>
      <c r="B33" t="str">
        <f t="shared" si="2"/>
        <v>BUY</v>
      </c>
      <c r="C33" t="str">
        <f t="shared" si="3"/>
        <v>PUT</v>
      </c>
      <c r="D33" s="18" t="s">
        <v>41</v>
      </c>
      <c r="E33" s="19" t="s">
        <v>27</v>
      </c>
      <c r="F33" s="18" t="s">
        <v>19</v>
      </c>
      <c r="G33" s="18" t="s">
        <v>24</v>
      </c>
      <c r="H33" s="29">
        <v>36586</v>
      </c>
      <c r="I33" s="33">
        <v>3000000</v>
      </c>
      <c r="J33">
        <f t="shared" si="0"/>
        <v>3000000</v>
      </c>
      <c r="K33" s="18">
        <v>0.78500000000000003</v>
      </c>
      <c r="L33">
        <v>2.6030000000000002</v>
      </c>
      <c r="M33" t="str">
        <f t="shared" si="4"/>
        <v>BUY - PUT</v>
      </c>
      <c r="N33">
        <f t="shared" si="5"/>
        <v>3.3880000000000003</v>
      </c>
      <c r="O33">
        <v>3.05</v>
      </c>
      <c r="P33" s="6">
        <f t="shared" si="1"/>
        <v>1014000.0000000015</v>
      </c>
      <c r="R33" s="37">
        <v>915000</v>
      </c>
    </row>
    <row r="34" spans="1:18" x14ac:dyDescent="0.25">
      <c r="A34" s="22" t="s">
        <v>39</v>
      </c>
      <c r="B34" t="str">
        <f t="shared" si="2"/>
        <v>SELL</v>
      </c>
      <c r="C34" t="str">
        <f t="shared" si="3"/>
        <v>PUT</v>
      </c>
      <c r="D34" s="34" t="s">
        <v>43</v>
      </c>
      <c r="E34" s="19" t="s">
        <v>27</v>
      </c>
      <c r="F34" s="34" t="s">
        <v>19</v>
      </c>
      <c r="G34" s="34" t="s">
        <v>24</v>
      </c>
      <c r="H34" s="29">
        <v>36586</v>
      </c>
      <c r="I34" s="30">
        <v>-500000</v>
      </c>
      <c r="J34">
        <f t="shared" si="0"/>
        <v>500000</v>
      </c>
      <c r="K34" s="30">
        <v>0.3</v>
      </c>
      <c r="L34">
        <v>2.6030000000000002</v>
      </c>
      <c r="M34" t="str">
        <f t="shared" si="4"/>
        <v>SELL - PUT</v>
      </c>
      <c r="N34">
        <f t="shared" si="5"/>
        <v>2.903</v>
      </c>
      <c r="O34">
        <v>3.05</v>
      </c>
      <c r="P34" s="6">
        <f t="shared" si="1"/>
        <v>0</v>
      </c>
      <c r="R34" s="37">
        <v>0</v>
      </c>
    </row>
    <row r="35" spans="1:18" x14ac:dyDescent="0.25">
      <c r="A35" s="22" t="s">
        <v>39</v>
      </c>
      <c r="B35" t="str">
        <f t="shared" si="2"/>
        <v>SELL</v>
      </c>
      <c r="C35" t="str">
        <f t="shared" si="3"/>
        <v>PUT</v>
      </c>
      <c r="D35" s="18" t="s">
        <v>33</v>
      </c>
      <c r="E35" s="19" t="s">
        <v>27</v>
      </c>
      <c r="F35" s="18" t="s">
        <v>19</v>
      </c>
      <c r="G35" s="18" t="s">
        <v>24</v>
      </c>
      <c r="H35" s="29">
        <v>36586</v>
      </c>
      <c r="I35" s="30">
        <v>-1000000</v>
      </c>
      <c r="J35">
        <f t="shared" si="0"/>
        <v>1000000</v>
      </c>
      <c r="K35" s="30">
        <v>0.3</v>
      </c>
      <c r="L35">
        <v>2.6030000000000002</v>
      </c>
      <c r="M35" t="str">
        <f t="shared" si="4"/>
        <v>SELL - PUT</v>
      </c>
      <c r="N35">
        <f t="shared" si="5"/>
        <v>2.903</v>
      </c>
      <c r="O35">
        <v>3.05</v>
      </c>
      <c r="P35" s="6">
        <f t="shared" si="1"/>
        <v>0</v>
      </c>
      <c r="R35" s="37">
        <v>0</v>
      </c>
    </row>
    <row r="36" spans="1:18" x14ac:dyDescent="0.25">
      <c r="A36" s="23" t="s">
        <v>115</v>
      </c>
      <c r="B36" t="str">
        <f t="shared" si="2"/>
        <v>BUY</v>
      </c>
      <c r="C36" t="str">
        <f t="shared" si="3"/>
        <v>CALL</v>
      </c>
      <c r="D36" s="34" t="s">
        <v>60</v>
      </c>
      <c r="E36" s="19" t="s">
        <v>27</v>
      </c>
      <c r="F36" s="34" t="s">
        <v>19</v>
      </c>
      <c r="G36" s="34" t="s">
        <v>20</v>
      </c>
      <c r="H36" s="46">
        <v>36586</v>
      </c>
      <c r="I36" s="47">
        <v>310000</v>
      </c>
      <c r="J36">
        <f t="shared" si="0"/>
        <v>310000</v>
      </c>
      <c r="K36" s="18">
        <v>0.5</v>
      </c>
      <c r="L36">
        <v>2.6030000000000002</v>
      </c>
      <c r="M36" t="str">
        <f t="shared" si="4"/>
        <v>BUY - CALL</v>
      </c>
      <c r="N36">
        <f t="shared" si="5"/>
        <v>3.1030000000000002</v>
      </c>
      <c r="O36">
        <v>3.05</v>
      </c>
      <c r="P36" s="6">
        <f t="shared" si="1"/>
        <v>0</v>
      </c>
      <c r="R36" s="36">
        <v>0</v>
      </c>
    </row>
    <row r="37" spans="1:18" x14ac:dyDescent="0.25">
      <c r="A37" s="16" t="s">
        <v>120</v>
      </c>
      <c r="B37" t="str">
        <f t="shared" si="2"/>
        <v>BUY</v>
      </c>
      <c r="C37" t="str">
        <f t="shared" si="3"/>
        <v>CALL</v>
      </c>
      <c r="D37" s="19" t="s">
        <v>40</v>
      </c>
      <c r="E37" s="19" t="s">
        <v>27</v>
      </c>
      <c r="F37" s="19" t="s">
        <v>19</v>
      </c>
      <c r="G37" s="24" t="s">
        <v>20</v>
      </c>
      <c r="H37" s="24">
        <v>36586</v>
      </c>
      <c r="I37" s="25">
        <v>620000</v>
      </c>
      <c r="J37">
        <f t="shared" si="0"/>
        <v>620000</v>
      </c>
      <c r="K37" s="20">
        <v>1</v>
      </c>
      <c r="L37">
        <v>2.6030000000000002</v>
      </c>
      <c r="M37" t="str">
        <f t="shared" si="4"/>
        <v>BUY - CALL</v>
      </c>
      <c r="N37">
        <f t="shared" si="5"/>
        <v>3.6030000000000002</v>
      </c>
      <c r="O37">
        <v>3.05</v>
      </c>
      <c r="P37" s="6">
        <f t="shared" si="1"/>
        <v>0</v>
      </c>
      <c r="R37" s="37">
        <v>0</v>
      </c>
    </row>
    <row r="38" spans="1:18" x14ac:dyDescent="0.25">
      <c r="A38" s="16" t="s">
        <v>120</v>
      </c>
      <c r="B38" t="str">
        <f t="shared" si="2"/>
        <v>SELL</v>
      </c>
      <c r="C38" t="str">
        <f t="shared" si="3"/>
        <v>CALL</v>
      </c>
      <c r="D38" s="12" t="s">
        <v>45</v>
      </c>
      <c r="E38" s="19" t="s">
        <v>27</v>
      </c>
      <c r="F38" s="19" t="s">
        <v>19</v>
      </c>
      <c r="G38" s="12" t="s">
        <v>20</v>
      </c>
      <c r="H38" s="24">
        <v>36586</v>
      </c>
      <c r="I38" s="32">
        <v>-1000000</v>
      </c>
      <c r="J38">
        <f t="shared" si="0"/>
        <v>1000000</v>
      </c>
      <c r="K38" s="12">
        <v>0.8</v>
      </c>
      <c r="L38">
        <v>2.6030000000000002</v>
      </c>
      <c r="M38" t="str">
        <f t="shared" si="4"/>
        <v>SELL - CALL</v>
      </c>
      <c r="N38">
        <f t="shared" si="5"/>
        <v>3.4030000000000005</v>
      </c>
      <c r="O38">
        <v>3.05</v>
      </c>
      <c r="P38" s="6">
        <f t="shared" si="1"/>
        <v>0</v>
      </c>
      <c r="R38" s="37">
        <v>0</v>
      </c>
    </row>
    <row r="39" spans="1:18" x14ac:dyDescent="0.25">
      <c r="A39" s="16" t="s">
        <v>120</v>
      </c>
      <c r="B39" t="str">
        <f t="shared" si="2"/>
        <v>BUY</v>
      </c>
      <c r="C39" t="str">
        <f t="shared" si="3"/>
        <v>CALL</v>
      </c>
      <c r="D39" s="18" t="s">
        <v>63</v>
      </c>
      <c r="E39" s="19" t="s">
        <v>27</v>
      </c>
      <c r="F39" s="18" t="s">
        <v>19</v>
      </c>
      <c r="G39" s="18" t="s">
        <v>20</v>
      </c>
      <c r="H39" s="29">
        <v>36586</v>
      </c>
      <c r="I39" s="30">
        <v>310000</v>
      </c>
      <c r="J39">
        <f t="shared" si="0"/>
        <v>310000</v>
      </c>
      <c r="K39" s="18">
        <v>0.5</v>
      </c>
      <c r="L39">
        <v>2.6030000000000002</v>
      </c>
      <c r="M39" t="str">
        <f t="shared" si="4"/>
        <v>BUY - CALL</v>
      </c>
      <c r="N39">
        <f t="shared" si="5"/>
        <v>3.1030000000000002</v>
      </c>
      <c r="O39">
        <v>3.05</v>
      </c>
      <c r="P39" s="6">
        <f t="shared" si="1"/>
        <v>0</v>
      </c>
      <c r="R39" s="36">
        <v>0</v>
      </c>
    </row>
    <row r="40" spans="1:18" x14ac:dyDescent="0.25">
      <c r="A40" s="16" t="s">
        <v>120</v>
      </c>
      <c r="B40" t="str">
        <f t="shared" si="2"/>
        <v>BUY</v>
      </c>
      <c r="C40" t="str">
        <f t="shared" si="3"/>
        <v>CALL</v>
      </c>
      <c r="D40" s="20" t="s">
        <v>67</v>
      </c>
      <c r="E40" s="19" t="s">
        <v>27</v>
      </c>
      <c r="F40" s="19" t="s">
        <v>19</v>
      </c>
      <c r="G40" s="24" t="s">
        <v>20</v>
      </c>
      <c r="H40" s="24">
        <v>36586</v>
      </c>
      <c r="I40" s="25">
        <v>200000</v>
      </c>
      <c r="J40">
        <f t="shared" si="0"/>
        <v>200000</v>
      </c>
      <c r="K40" s="19">
        <v>0.5</v>
      </c>
      <c r="L40">
        <v>2.6030000000000002</v>
      </c>
      <c r="M40" t="str">
        <f t="shared" si="4"/>
        <v>BUY - CALL</v>
      </c>
      <c r="N40">
        <f t="shared" si="5"/>
        <v>3.1030000000000002</v>
      </c>
      <c r="O40">
        <v>3.05</v>
      </c>
      <c r="P40" s="6">
        <f t="shared" si="1"/>
        <v>0</v>
      </c>
      <c r="R40" s="36">
        <v>0</v>
      </c>
    </row>
    <row r="41" spans="1:18" x14ac:dyDescent="0.25">
      <c r="A41" s="16" t="s">
        <v>120</v>
      </c>
      <c r="B41" t="str">
        <f t="shared" si="2"/>
        <v>BUY</v>
      </c>
      <c r="C41" t="str">
        <f t="shared" si="3"/>
        <v>CALL</v>
      </c>
      <c r="D41" s="20" t="s">
        <v>108</v>
      </c>
      <c r="E41" s="19" t="s">
        <v>27</v>
      </c>
      <c r="F41" s="19" t="s">
        <v>19</v>
      </c>
      <c r="G41" s="24" t="s">
        <v>20</v>
      </c>
      <c r="H41" s="24">
        <v>36586</v>
      </c>
      <c r="I41" s="25">
        <v>310000</v>
      </c>
      <c r="J41">
        <f t="shared" si="0"/>
        <v>310000</v>
      </c>
      <c r="K41" s="19">
        <v>1</v>
      </c>
      <c r="L41">
        <v>2.6030000000000002</v>
      </c>
      <c r="M41" t="str">
        <f t="shared" si="4"/>
        <v>BUY - CALL</v>
      </c>
      <c r="N41">
        <f t="shared" si="5"/>
        <v>3.6030000000000002</v>
      </c>
      <c r="O41">
        <v>3.05</v>
      </c>
      <c r="P41" s="6">
        <f t="shared" si="1"/>
        <v>0</v>
      </c>
      <c r="R41" s="37">
        <v>0</v>
      </c>
    </row>
    <row r="42" spans="1:18" x14ac:dyDescent="0.25">
      <c r="A42" s="16" t="s">
        <v>120</v>
      </c>
      <c r="B42" t="str">
        <f t="shared" si="2"/>
        <v>SELL</v>
      </c>
      <c r="C42" t="str">
        <f t="shared" si="3"/>
        <v>PUT</v>
      </c>
      <c r="D42" s="19" t="s">
        <v>44</v>
      </c>
      <c r="E42" s="19" t="s">
        <v>27</v>
      </c>
      <c r="F42" s="19" t="s">
        <v>19</v>
      </c>
      <c r="G42" s="19" t="s">
        <v>24</v>
      </c>
      <c r="H42" s="24">
        <v>36586</v>
      </c>
      <c r="I42" s="25">
        <v>-1000000</v>
      </c>
      <c r="J42">
        <f t="shared" si="0"/>
        <v>1000000</v>
      </c>
      <c r="K42" s="19">
        <v>0.7</v>
      </c>
      <c r="L42">
        <v>2.6030000000000002</v>
      </c>
      <c r="M42" t="str">
        <f t="shared" si="4"/>
        <v>SELL - PUT</v>
      </c>
      <c r="N42">
        <f t="shared" si="5"/>
        <v>3.3029999999999999</v>
      </c>
      <c r="O42">
        <v>3.05</v>
      </c>
      <c r="P42" s="6">
        <f t="shared" si="1"/>
        <v>-253000.00000000012</v>
      </c>
      <c r="R42" s="37">
        <v>-220000</v>
      </c>
    </row>
    <row r="43" spans="1:18" x14ac:dyDescent="0.25">
      <c r="A43" s="16" t="s">
        <v>120</v>
      </c>
      <c r="B43" t="str">
        <f t="shared" si="2"/>
        <v>BUY</v>
      </c>
      <c r="C43" t="str">
        <f t="shared" si="3"/>
        <v>PUT</v>
      </c>
      <c r="D43" s="20" t="s">
        <v>68</v>
      </c>
      <c r="E43" s="19" t="s">
        <v>27</v>
      </c>
      <c r="F43" s="19" t="s">
        <v>19</v>
      </c>
      <c r="G43" s="24" t="s">
        <v>24</v>
      </c>
      <c r="H43" s="24">
        <v>36586</v>
      </c>
      <c r="I43" s="25">
        <v>500000</v>
      </c>
      <c r="J43">
        <f t="shared" si="0"/>
        <v>500000</v>
      </c>
      <c r="K43" s="19">
        <v>0.4</v>
      </c>
      <c r="L43">
        <v>2.6030000000000002</v>
      </c>
      <c r="M43" t="str">
        <f t="shared" si="4"/>
        <v>BUY - PUT</v>
      </c>
      <c r="N43">
        <f t="shared" si="5"/>
        <v>3.0030000000000001</v>
      </c>
      <c r="O43">
        <v>3.05</v>
      </c>
      <c r="P43" s="6">
        <f t="shared" si="1"/>
        <v>0</v>
      </c>
      <c r="R43" s="36">
        <v>0</v>
      </c>
    </row>
    <row r="44" spans="1:18" x14ac:dyDescent="0.25">
      <c r="A44" s="16" t="s">
        <v>116</v>
      </c>
      <c r="B44" t="str">
        <f t="shared" si="2"/>
        <v>SELL</v>
      </c>
      <c r="C44" t="str">
        <f t="shared" si="3"/>
        <v>CALL</v>
      </c>
      <c r="D44" s="19" t="s">
        <v>47</v>
      </c>
      <c r="E44" s="19" t="s">
        <v>27</v>
      </c>
      <c r="F44" s="19" t="s">
        <v>19</v>
      </c>
      <c r="G44" s="19" t="s">
        <v>20</v>
      </c>
      <c r="H44" s="24">
        <v>36586</v>
      </c>
      <c r="I44" s="25">
        <v>-1000000</v>
      </c>
      <c r="J44">
        <f t="shared" si="0"/>
        <v>1000000</v>
      </c>
      <c r="K44" s="19">
        <v>0.72</v>
      </c>
      <c r="L44">
        <v>2.6030000000000002</v>
      </c>
      <c r="M44" t="str">
        <f t="shared" si="4"/>
        <v>SELL - CALL</v>
      </c>
      <c r="N44">
        <f t="shared" si="5"/>
        <v>3.3230000000000004</v>
      </c>
      <c r="O44">
        <v>3.05</v>
      </c>
      <c r="P44" s="6">
        <f t="shared" si="1"/>
        <v>0</v>
      </c>
      <c r="R44" s="37">
        <v>0</v>
      </c>
    </row>
    <row r="45" spans="1:18" x14ac:dyDescent="0.25">
      <c r="A45" s="16" t="s">
        <v>116</v>
      </c>
      <c r="B45" t="str">
        <f t="shared" si="2"/>
        <v>BUY</v>
      </c>
      <c r="C45" t="str">
        <f t="shared" si="3"/>
        <v>CALL</v>
      </c>
      <c r="D45" s="19" t="s">
        <v>134</v>
      </c>
      <c r="E45" s="19" t="s">
        <v>27</v>
      </c>
      <c r="F45" s="19" t="s">
        <v>19</v>
      </c>
      <c r="G45" s="19" t="s">
        <v>20</v>
      </c>
      <c r="H45" s="24">
        <v>36586</v>
      </c>
      <c r="I45" s="25">
        <v>1500000</v>
      </c>
      <c r="J45">
        <f t="shared" si="0"/>
        <v>1500000</v>
      </c>
      <c r="K45" s="19">
        <v>1</v>
      </c>
      <c r="L45">
        <v>2.6030000000000002</v>
      </c>
      <c r="M45" t="str">
        <f t="shared" si="4"/>
        <v>BUY - CALL</v>
      </c>
      <c r="N45">
        <f t="shared" si="5"/>
        <v>3.6030000000000002</v>
      </c>
      <c r="O45">
        <v>3.05</v>
      </c>
      <c r="P45" s="6">
        <f t="shared" si="1"/>
        <v>0</v>
      </c>
      <c r="R45" s="37">
        <v>0</v>
      </c>
    </row>
    <row r="46" spans="1:18" x14ac:dyDescent="0.25">
      <c r="A46" s="16" t="s">
        <v>116</v>
      </c>
      <c r="B46" t="str">
        <f t="shared" si="2"/>
        <v>BUY</v>
      </c>
      <c r="C46" t="str">
        <f t="shared" si="3"/>
        <v>CALL</v>
      </c>
      <c r="D46" s="19" t="s">
        <v>49</v>
      </c>
      <c r="E46" s="19" t="s">
        <v>27</v>
      </c>
      <c r="F46" s="19" t="s">
        <v>19</v>
      </c>
      <c r="G46" s="19" t="s">
        <v>20</v>
      </c>
      <c r="H46" s="24">
        <v>36586</v>
      </c>
      <c r="I46" s="25">
        <v>620000</v>
      </c>
      <c r="J46">
        <f t="shared" si="0"/>
        <v>620000</v>
      </c>
      <c r="K46" s="19">
        <v>1</v>
      </c>
      <c r="L46">
        <v>2.6030000000000002</v>
      </c>
      <c r="M46" t="str">
        <f t="shared" si="4"/>
        <v>BUY - CALL</v>
      </c>
      <c r="N46">
        <f t="shared" si="5"/>
        <v>3.6030000000000002</v>
      </c>
      <c r="O46">
        <v>3.05</v>
      </c>
      <c r="P46" s="6">
        <f t="shared" si="1"/>
        <v>0</v>
      </c>
      <c r="R46" s="37">
        <v>0</v>
      </c>
    </row>
    <row r="47" spans="1:18" x14ac:dyDescent="0.25">
      <c r="A47" s="16" t="s">
        <v>116</v>
      </c>
      <c r="B47" t="str">
        <f t="shared" si="2"/>
        <v>SELL</v>
      </c>
      <c r="C47" t="str">
        <f t="shared" si="3"/>
        <v>CALL</v>
      </c>
      <c r="D47" s="18" t="s">
        <v>41</v>
      </c>
      <c r="E47" s="19" t="s">
        <v>27</v>
      </c>
      <c r="F47" s="18" t="s">
        <v>19</v>
      </c>
      <c r="G47" s="18" t="s">
        <v>20</v>
      </c>
      <c r="H47" s="29">
        <v>36586</v>
      </c>
      <c r="I47" s="33">
        <v>-5000000</v>
      </c>
      <c r="J47">
        <f t="shared" si="0"/>
        <v>5000000</v>
      </c>
      <c r="K47" s="18">
        <v>0.78500000000000003</v>
      </c>
      <c r="L47">
        <v>2.6030000000000002</v>
      </c>
      <c r="M47" t="str">
        <f t="shared" si="4"/>
        <v>SELL - CALL</v>
      </c>
      <c r="N47">
        <f t="shared" si="5"/>
        <v>3.3880000000000003</v>
      </c>
      <c r="O47">
        <v>3.05</v>
      </c>
      <c r="P47" s="6">
        <f t="shared" si="1"/>
        <v>0</v>
      </c>
      <c r="R47" s="37">
        <v>0</v>
      </c>
    </row>
    <row r="48" spans="1:18" x14ac:dyDescent="0.25">
      <c r="A48" s="16" t="s">
        <v>116</v>
      </c>
      <c r="B48" t="str">
        <f t="shared" si="2"/>
        <v>BUY</v>
      </c>
      <c r="C48" t="str">
        <f t="shared" si="3"/>
        <v>CALL</v>
      </c>
      <c r="D48" s="18" t="s">
        <v>51</v>
      </c>
      <c r="E48" s="19" t="s">
        <v>27</v>
      </c>
      <c r="F48" s="18" t="s">
        <v>19</v>
      </c>
      <c r="G48" s="18" t="s">
        <v>20</v>
      </c>
      <c r="H48" s="29">
        <v>36586</v>
      </c>
      <c r="I48" s="33">
        <v>500000</v>
      </c>
      <c r="J48">
        <f t="shared" si="0"/>
        <v>500000</v>
      </c>
      <c r="K48" s="18">
        <v>1</v>
      </c>
      <c r="L48">
        <v>2.6030000000000002</v>
      </c>
      <c r="M48" t="str">
        <f t="shared" si="4"/>
        <v>BUY - CALL</v>
      </c>
      <c r="N48">
        <f t="shared" si="5"/>
        <v>3.6030000000000002</v>
      </c>
      <c r="O48">
        <v>3.05</v>
      </c>
      <c r="P48" s="6">
        <f t="shared" si="1"/>
        <v>0</v>
      </c>
      <c r="R48" s="37">
        <v>0</v>
      </c>
    </row>
    <row r="49" spans="1:18" x14ac:dyDescent="0.25">
      <c r="A49" s="16" t="s">
        <v>116</v>
      </c>
      <c r="B49" t="str">
        <f t="shared" si="2"/>
        <v>BUY</v>
      </c>
      <c r="C49" t="str">
        <f t="shared" si="3"/>
        <v>CALL</v>
      </c>
      <c r="D49" s="18" t="s">
        <v>42</v>
      </c>
      <c r="E49" s="19" t="s">
        <v>27</v>
      </c>
      <c r="F49" s="18" t="s">
        <v>19</v>
      </c>
      <c r="G49" s="18" t="s">
        <v>20</v>
      </c>
      <c r="H49" s="29">
        <v>36586</v>
      </c>
      <c r="I49" s="33">
        <v>2000000</v>
      </c>
      <c r="J49">
        <f t="shared" si="0"/>
        <v>2000000</v>
      </c>
      <c r="K49" s="18">
        <v>1</v>
      </c>
      <c r="L49">
        <v>2.6030000000000002</v>
      </c>
      <c r="M49" t="str">
        <f t="shared" si="4"/>
        <v>BUY - CALL</v>
      </c>
      <c r="N49">
        <f t="shared" si="5"/>
        <v>3.6030000000000002</v>
      </c>
      <c r="O49">
        <v>3.05</v>
      </c>
      <c r="P49" s="6">
        <f t="shared" si="1"/>
        <v>0</v>
      </c>
      <c r="R49" s="37">
        <v>0</v>
      </c>
    </row>
    <row r="50" spans="1:18" x14ac:dyDescent="0.25">
      <c r="A50" s="16" t="s">
        <v>116</v>
      </c>
      <c r="B50" t="str">
        <f t="shared" si="2"/>
        <v>SELL</v>
      </c>
      <c r="C50" t="str">
        <f t="shared" si="3"/>
        <v>CALL</v>
      </c>
      <c r="D50" s="20" t="s">
        <v>52</v>
      </c>
      <c r="E50" s="19" t="s">
        <v>27</v>
      </c>
      <c r="F50" s="19" t="s">
        <v>19</v>
      </c>
      <c r="G50" s="24" t="s">
        <v>20</v>
      </c>
      <c r="H50" s="24">
        <v>36586</v>
      </c>
      <c r="I50" s="25">
        <v>-620000</v>
      </c>
      <c r="J50">
        <f t="shared" si="0"/>
        <v>620000</v>
      </c>
      <c r="K50" s="12">
        <v>1</v>
      </c>
      <c r="L50">
        <v>2.6030000000000002</v>
      </c>
      <c r="M50" t="str">
        <f t="shared" si="4"/>
        <v>SELL - CALL</v>
      </c>
      <c r="N50">
        <f t="shared" si="5"/>
        <v>3.6030000000000002</v>
      </c>
      <c r="O50">
        <v>3.05</v>
      </c>
      <c r="P50" s="6">
        <f t="shared" si="1"/>
        <v>0</v>
      </c>
      <c r="R50" s="37">
        <v>0</v>
      </c>
    </row>
    <row r="51" spans="1:18" x14ac:dyDescent="0.25">
      <c r="A51" s="16" t="s">
        <v>116</v>
      </c>
      <c r="B51" t="str">
        <f t="shared" si="2"/>
        <v>BUY</v>
      </c>
      <c r="C51" t="str">
        <f t="shared" si="3"/>
        <v>CALL</v>
      </c>
      <c r="D51" s="19" t="s">
        <v>135</v>
      </c>
      <c r="E51" s="19" t="s">
        <v>27</v>
      </c>
      <c r="F51" s="19" t="s">
        <v>19</v>
      </c>
      <c r="G51" s="24" t="s">
        <v>20</v>
      </c>
      <c r="H51" s="24">
        <v>36586</v>
      </c>
      <c r="I51" s="25">
        <v>2000000</v>
      </c>
      <c r="J51">
        <f t="shared" si="0"/>
        <v>2000000</v>
      </c>
      <c r="K51">
        <v>1.1000000000000001</v>
      </c>
      <c r="L51">
        <v>2.6030000000000002</v>
      </c>
      <c r="M51" t="str">
        <f t="shared" si="4"/>
        <v>BUY - CALL</v>
      </c>
      <c r="N51">
        <f t="shared" si="5"/>
        <v>3.7030000000000003</v>
      </c>
      <c r="O51">
        <v>3.05</v>
      </c>
      <c r="P51" s="6">
        <f t="shared" si="1"/>
        <v>0</v>
      </c>
      <c r="R51" s="37">
        <v>0</v>
      </c>
    </row>
    <row r="52" spans="1:18" x14ac:dyDescent="0.25">
      <c r="A52" s="16" t="s">
        <v>116</v>
      </c>
      <c r="B52" t="str">
        <f t="shared" si="2"/>
        <v>BUY</v>
      </c>
      <c r="C52" t="str">
        <f t="shared" si="3"/>
        <v>CALL</v>
      </c>
      <c r="D52" t="s">
        <v>69</v>
      </c>
      <c r="E52" s="19" t="s">
        <v>27</v>
      </c>
      <c r="F52" s="19" t="s">
        <v>19</v>
      </c>
      <c r="G52" s="24" t="s">
        <v>20</v>
      </c>
      <c r="H52" s="24">
        <v>36586</v>
      </c>
      <c r="I52" s="25">
        <v>310000</v>
      </c>
      <c r="J52">
        <f t="shared" si="0"/>
        <v>310000</v>
      </c>
      <c r="K52" s="19">
        <v>0.5</v>
      </c>
      <c r="L52">
        <v>2.6030000000000002</v>
      </c>
      <c r="M52" t="str">
        <f t="shared" si="4"/>
        <v>BUY - CALL</v>
      </c>
      <c r="N52">
        <f t="shared" si="5"/>
        <v>3.1030000000000002</v>
      </c>
      <c r="O52">
        <v>3.05</v>
      </c>
      <c r="P52" s="6">
        <f t="shared" si="1"/>
        <v>0</v>
      </c>
      <c r="R52" s="36">
        <v>0</v>
      </c>
    </row>
    <row r="53" spans="1:18" x14ac:dyDescent="0.25">
      <c r="A53" s="16" t="s">
        <v>116</v>
      </c>
      <c r="B53" t="str">
        <f t="shared" si="2"/>
        <v>SELL</v>
      </c>
      <c r="C53" t="str">
        <f t="shared" si="3"/>
        <v>CALL</v>
      </c>
      <c r="D53" s="20" t="s">
        <v>109</v>
      </c>
      <c r="E53" s="19" t="s">
        <v>27</v>
      </c>
      <c r="F53" s="19" t="s">
        <v>19</v>
      </c>
      <c r="G53" s="24" t="s">
        <v>20</v>
      </c>
      <c r="H53" s="24">
        <v>36586</v>
      </c>
      <c r="I53" s="25">
        <v>-1000000</v>
      </c>
      <c r="J53">
        <f t="shared" si="0"/>
        <v>1000000</v>
      </c>
      <c r="K53" s="19">
        <v>1</v>
      </c>
      <c r="L53">
        <v>2.6030000000000002</v>
      </c>
      <c r="M53" t="str">
        <f t="shared" si="4"/>
        <v>SELL - CALL</v>
      </c>
      <c r="N53">
        <f t="shared" si="5"/>
        <v>3.6030000000000002</v>
      </c>
      <c r="O53">
        <v>3.05</v>
      </c>
      <c r="P53" s="6">
        <f t="shared" si="1"/>
        <v>0</v>
      </c>
      <c r="R53" s="37">
        <v>0</v>
      </c>
    </row>
    <row r="54" spans="1:18" x14ac:dyDescent="0.25">
      <c r="A54" s="16" t="s">
        <v>116</v>
      </c>
      <c r="B54" t="str">
        <f t="shared" si="2"/>
        <v>SELL</v>
      </c>
      <c r="C54" t="str">
        <f t="shared" si="3"/>
        <v>CALL</v>
      </c>
      <c r="D54" s="20" t="s">
        <v>110</v>
      </c>
      <c r="E54" s="19" t="s">
        <v>27</v>
      </c>
      <c r="F54" s="19" t="s">
        <v>19</v>
      </c>
      <c r="G54" s="24" t="s">
        <v>20</v>
      </c>
      <c r="H54" s="24">
        <v>36586</v>
      </c>
      <c r="I54" s="25">
        <v>-3000000</v>
      </c>
      <c r="J54">
        <f t="shared" si="0"/>
        <v>3000000</v>
      </c>
      <c r="K54" s="19">
        <v>0.78500000000000003</v>
      </c>
      <c r="L54">
        <v>2.6030000000000002</v>
      </c>
      <c r="M54" t="str">
        <f t="shared" si="4"/>
        <v>SELL - CALL</v>
      </c>
      <c r="N54">
        <f t="shared" si="5"/>
        <v>3.3880000000000003</v>
      </c>
      <c r="O54">
        <v>3.05</v>
      </c>
      <c r="P54" s="6">
        <f t="shared" si="1"/>
        <v>0</v>
      </c>
      <c r="R54" s="37">
        <v>0</v>
      </c>
    </row>
    <row r="55" spans="1:18" x14ac:dyDescent="0.25">
      <c r="A55" s="16" t="s">
        <v>116</v>
      </c>
      <c r="B55" t="str">
        <f t="shared" si="2"/>
        <v>SELL</v>
      </c>
      <c r="C55" t="str">
        <f t="shared" si="3"/>
        <v>PUT</v>
      </c>
      <c r="D55" s="19" t="s">
        <v>46</v>
      </c>
      <c r="E55" s="19" t="s">
        <v>27</v>
      </c>
      <c r="F55" s="19" t="s">
        <v>19</v>
      </c>
      <c r="G55" s="19" t="s">
        <v>24</v>
      </c>
      <c r="H55" s="24">
        <v>36586</v>
      </c>
      <c r="I55" s="25">
        <v>-1000000</v>
      </c>
      <c r="J55">
        <f t="shared" si="0"/>
        <v>1000000</v>
      </c>
      <c r="K55" s="19">
        <v>0.7</v>
      </c>
      <c r="L55">
        <v>2.6030000000000002</v>
      </c>
      <c r="M55" t="str">
        <f t="shared" si="4"/>
        <v>SELL - PUT</v>
      </c>
      <c r="N55">
        <f t="shared" si="5"/>
        <v>3.3029999999999999</v>
      </c>
      <c r="O55">
        <v>3.05</v>
      </c>
      <c r="P55" s="6">
        <f t="shared" si="1"/>
        <v>-253000.00000000012</v>
      </c>
      <c r="R55" s="37">
        <v>-220000</v>
      </c>
    </row>
    <row r="56" spans="1:18" x14ac:dyDescent="0.25">
      <c r="A56" s="16" t="s">
        <v>116</v>
      </c>
      <c r="B56" t="str">
        <f t="shared" si="2"/>
        <v>SELL</v>
      </c>
      <c r="C56" t="str">
        <f t="shared" si="3"/>
        <v>PUT</v>
      </c>
      <c r="D56" s="19" t="s">
        <v>48</v>
      </c>
      <c r="E56" s="19" t="s">
        <v>27</v>
      </c>
      <c r="F56" s="19" t="s">
        <v>19</v>
      </c>
      <c r="G56" s="19" t="s">
        <v>24</v>
      </c>
      <c r="H56" s="24">
        <v>36586</v>
      </c>
      <c r="I56" s="25">
        <v>-1000000</v>
      </c>
      <c r="J56">
        <f t="shared" si="0"/>
        <v>1000000</v>
      </c>
      <c r="K56" s="19">
        <v>0.72</v>
      </c>
      <c r="L56">
        <v>2.6030000000000002</v>
      </c>
      <c r="M56" t="str">
        <f t="shared" si="4"/>
        <v>SELL - PUT</v>
      </c>
      <c r="N56">
        <f t="shared" si="5"/>
        <v>3.3230000000000004</v>
      </c>
      <c r="O56">
        <v>3.05</v>
      </c>
      <c r="P56" s="6">
        <f t="shared" si="1"/>
        <v>-273000.00000000058</v>
      </c>
      <c r="R56" s="37">
        <v>-240000</v>
      </c>
    </row>
    <row r="57" spans="1:18" x14ac:dyDescent="0.25">
      <c r="A57" s="16" t="s">
        <v>116</v>
      </c>
      <c r="B57" t="str">
        <f t="shared" si="2"/>
        <v>SELL</v>
      </c>
      <c r="C57" t="str">
        <f t="shared" si="3"/>
        <v>PUT</v>
      </c>
      <c r="D57" s="19" t="s">
        <v>50</v>
      </c>
      <c r="E57" s="19" t="s">
        <v>27</v>
      </c>
      <c r="F57" s="19" t="s">
        <v>19</v>
      </c>
      <c r="G57" s="24" t="s">
        <v>24</v>
      </c>
      <c r="H57" s="24">
        <v>36586</v>
      </c>
      <c r="I57" s="25">
        <v>-930000</v>
      </c>
      <c r="J57">
        <f t="shared" si="0"/>
        <v>930000</v>
      </c>
      <c r="K57" s="20">
        <v>0.5</v>
      </c>
      <c r="L57">
        <v>2.6030000000000002</v>
      </c>
      <c r="M57" t="str">
        <f t="shared" si="4"/>
        <v>SELL - PUT</v>
      </c>
      <c r="N57">
        <f t="shared" si="5"/>
        <v>3.1030000000000002</v>
      </c>
      <c r="O57">
        <v>3.05</v>
      </c>
      <c r="P57" s="6">
        <f t="shared" si="1"/>
        <v>-49290.000000000357</v>
      </c>
      <c r="R57" s="37">
        <v>-18600</v>
      </c>
    </row>
    <row r="58" spans="1:18" x14ac:dyDescent="0.25">
      <c r="A58" s="17" t="s">
        <v>116</v>
      </c>
      <c r="B58" t="str">
        <f t="shared" si="2"/>
        <v>SELL</v>
      </c>
      <c r="C58" t="str">
        <f t="shared" si="3"/>
        <v>PUT</v>
      </c>
      <c r="D58" s="18" t="s">
        <v>41</v>
      </c>
      <c r="E58" s="19" t="s">
        <v>27</v>
      </c>
      <c r="F58" s="18" t="s">
        <v>19</v>
      </c>
      <c r="G58" s="18" t="s">
        <v>24</v>
      </c>
      <c r="H58" s="29">
        <v>36586</v>
      </c>
      <c r="I58" s="33">
        <v>-5000000</v>
      </c>
      <c r="J58">
        <f t="shared" si="0"/>
        <v>5000000</v>
      </c>
      <c r="K58" s="18">
        <v>0.78500000000000003</v>
      </c>
      <c r="L58">
        <v>2.6030000000000002</v>
      </c>
      <c r="M58" t="str">
        <f t="shared" si="4"/>
        <v>SELL - PUT</v>
      </c>
      <c r="N58">
        <f t="shared" si="5"/>
        <v>3.3880000000000003</v>
      </c>
      <c r="O58">
        <v>3.05</v>
      </c>
      <c r="P58" s="6">
        <f t="shared" si="1"/>
        <v>-1690000.0000000026</v>
      </c>
      <c r="R58" s="37">
        <v>-1525000</v>
      </c>
    </row>
    <row r="59" spans="1:18" x14ac:dyDescent="0.25">
      <c r="A59" s="42" t="s">
        <v>121</v>
      </c>
      <c r="B59" t="str">
        <f t="shared" si="2"/>
        <v>BUY</v>
      </c>
      <c r="C59" t="str">
        <f t="shared" si="3"/>
        <v>PUT</v>
      </c>
      <c r="D59" s="34" t="s">
        <v>43</v>
      </c>
      <c r="E59" s="19" t="s">
        <v>27</v>
      </c>
      <c r="F59" s="34" t="s">
        <v>19</v>
      </c>
      <c r="G59" s="34" t="s">
        <v>24</v>
      </c>
      <c r="H59" s="29">
        <v>36586</v>
      </c>
      <c r="I59" s="30">
        <v>1000000</v>
      </c>
      <c r="J59">
        <f t="shared" si="0"/>
        <v>1000000</v>
      </c>
      <c r="K59" s="30">
        <v>0.3</v>
      </c>
      <c r="L59">
        <v>2.6030000000000002</v>
      </c>
      <c r="M59" t="str">
        <f t="shared" si="4"/>
        <v>BUY - PUT</v>
      </c>
      <c r="N59">
        <f t="shared" si="5"/>
        <v>2.903</v>
      </c>
      <c r="O59">
        <v>3.05</v>
      </c>
      <c r="P59" s="6">
        <f t="shared" si="1"/>
        <v>0</v>
      </c>
      <c r="R59" s="37">
        <v>0</v>
      </c>
    </row>
    <row r="60" spans="1:18" x14ac:dyDescent="0.25">
      <c r="A60" s="42" t="s">
        <v>121</v>
      </c>
      <c r="B60" t="str">
        <f t="shared" si="2"/>
        <v>BUY</v>
      </c>
      <c r="C60" t="str">
        <f t="shared" si="3"/>
        <v>PUT</v>
      </c>
      <c r="D60" s="19" t="s">
        <v>53</v>
      </c>
      <c r="E60" s="19" t="s">
        <v>27</v>
      </c>
      <c r="F60" s="19" t="s">
        <v>19</v>
      </c>
      <c r="G60" s="19" t="s">
        <v>24</v>
      </c>
      <c r="H60" s="24">
        <v>36586</v>
      </c>
      <c r="I60" s="25">
        <v>620000</v>
      </c>
      <c r="J60">
        <f t="shared" si="0"/>
        <v>620000</v>
      </c>
      <c r="K60" s="19">
        <v>0.5</v>
      </c>
      <c r="L60">
        <v>2.6030000000000002</v>
      </c>
      <c r="M60" t="str">
        <f t="shared" si="4"/>
        <v>BUY - PUT</v>
      </c>
      <c r="N60">
        <f t="shared" si="5"/>
        <v>3.1030000000000002</v>
      </c>
      <c r="O60">
        <v>3.05</v>
      </c>
      <c r="P60" s="6">
        <f t="shared" si="1"/>
        <v>32860.000000000233</v>
      </c>
      <c r="R60" s="37">
        <v>12400</v>
      </c>
    </row>
    <row r="61" spans="1:18" x14ac:dyDescent="0.25">
      <c r="A61" s="20" t="s">
        <v>64</v>
      </c>
      <c r="B61" t="str">
        <f t="shared" si="2"/>
        <v>BUY</v>
      </c>
      <c r="C61" t="str">
        <f t="shared" si="3"/>
        <v>CALL</v>
      </c>
      <c r="D61" s="20" t="s">
        <v>65</v>
      </c>
      <c r="E61" s="19" t="s">
        <v>27</v>
      </c>
      <c r="F61" s="19" t="s">
        <v>19</v>
      </c>
      <c r="G61" s="24" t="s">
        <v>20</v>
      </c>
      <c r="H61" s="24">
        <v>36586</v>
      </c>
      <c r="I61" s="25">
        <v>500000</v>
      </c>
      <c r="J61">
        <f t="shared" si="0"/>
        <v>500000</v>
      </c>
      <c r="K61" s="19">
        <v>0.5</v>
      </c>
      <c r="L61">
        <v>2.6030000000000002</v>
      </c>
      <c r="M61" t="str">
        <f t="shared" si="4"/>
        <v>BUY - CALL</v>
      </c>
      <c r="N61">
        <f t="shared" si="5"/>
        <v>3.1030000000000002</v>
      </c>
      <c r="O61">
        <v>3.05</v>
      </c>
      <c r="P61" s="6">
        <f t="shared" si="1"/>
        <v>0</v>
      </c>
      <c r="R61" s="36">
        <v>0</v>
      </c>
    </row>
    <row r="62" spans="1:18" x14ac:dyDescent="0.25">
      <c r="A62" s="18" t="s">
        <v>64</v>
      </c>
      <c r="B62" t="str">
        <f t="shared" si="2"/>
        <v>BUY</v>
      </c>
      <c r="C62" t="str">
        <f t="shared" si="3"/>
        <v>CALL</v>
      </c>
      <c r="D62" t="s">
        <v>70</v>
      </c>
      <c r="E62" s="19" t="s">
        <v>27</v>
      </c>
      <c r="F62" s="19" t="s">
        <v>19</v>
      </c>
      <c r="G62" s="24" t="s">
        <v>20</v>
      </c>
      <c r="H62" s="24">
        <v>36586</v>
      </c>
      <c r="I62" s="25">
        <v>930000</v>
      </c>
      <c r="J62">
        <f t="shared" si="0"/>
        <v>930000</v>
      </c>
      <c r="K62" s="19">
        <v>0.5</v>
      </c>
      <c r="L62">
        <v>2.6030000000000002</v>
      </c>
      <c r="M62" t="str">
        <f t="shared" si="4"/>
        <v>BUY - CALL</v>
      </c>
      <c r="N62">
        <f t="shared" si="5"/>
        <v>3.1030000000000002</v>
      </c>
      <c r="O62">
        <v>3.05</v>
      </c>
      <c r="P62" s="6">
        <f t="shared" si="1"/>
        <v>0</v>
      </c>
      <c r="R62" s="36">
        <v>0</v>
      </c>
    </row>
    <row r="63" spans="1:18" x14ac:dyDescent="0.25">
      <c r="A63" s="18" t="s">
        <v>64</v>
      </c>
      <c r="B63" t="str">
        <f t="shared" si="2"/>
        <v>BUY</v>
      </c>
      <c r="C63" t="str">
        <f t="shared" si="3"/>
        <v>PUT</v>
      </c>
      <c r="D63" t="s">
        <v>71</v>
      </c>
      <c r="E63" s="19" t="s">
        <v>27</v>
      </c>
      <c r="F63" s="19" t="s">
        <v>19</v>
      </c>
      <c r="G63" s="24" t="s">
        <v>24</v>
      </c>
      <c r="H63" s="24">
        <v>36586</v>
      </c>
      <c r="I63" s="25">
        <v>500000</v>
      </c>
      <c r="J63">
        <f t="shared" si="0"/>
        <v>500000</v>
      </c>
      <c r="K63" s="19">
        <v>0.4</v>
      </c>
      <c r="L63">
        <v>2.6030000000000002</v>
      </c>
      <c r="M63" t="str">
        <f t="shared" si="4"/>
        <v>BUY - PUT</v>
      </c>
      <c r="N63">
        <f t="shared" si="5"/>
        <v>3.0030000000000001</v>
      </c>
      <c r="O63">
        <v>3.05</v>
      </c>
      <c r="P63" s="6">
        <f t="shared" si="1"/>
        <v>0</v>
      </c>
      <c r="R63" s="36">
        <v>0</v>
      </c>
    </row>
    <row r="64" spans="1:18" x14ac:dyDescent="0.25">
      <c r="A64" s="18" t="s">
        <v>64</v>
      </c>
      <c r="B64" t="str">
        <f t="shared" si="2"/>
        <v>BUY</v>
      </c>
      <c r="C64" t="str">
        <f t="shared" si="3"/>
        <v>PUT</v>
      </c>
      <c r="D64" t="s">
        <v>72</v>
      </c>
      <c r="E64" s="19" t="s">
        <v>27</v>
      </c>
      <c r="F64" s="19" t="s">
        <v>19</v>
      </c>
      <c r="G64" s="24" t="s">
        <v>24</v>
      </c>
      <c r="H64" s="24">
        <v>36586</v>
      </c>
      <c r="I64" s="25">
        <v>500000</v>
      </c>
      <c r="J64">
        <f t="shared" si="0"/>
        <v>500000</v>
      </c>
      <c r="K64" s="19">
        <v>0.5</v>
      </c>
      <c r="L64">
        <v>2.6030000000000002</v>
      </c>
      <c r="M64" t="str">
        <f t="shared" si="4"/>
        <v>BUY - PUT</v>
      </c>
      <c r="N64">
        <f t="shared" si="5"/>
        <v>3.1030000000000002</v>
      </c>
      <c r="O64">
        <v>3.05</v>
      </c>
      <c r="P64" s="6">
        <f t="shared" si="1"/>
        <v>26500.000000000189</v>
      </c>
      <c r="R64" s="36">
        <v>10000</v>
      </c>
    </row>
    <row r="65" spans="1:18" x14ac:dyDescent="0.25">
      <c r="A65" s="18" t="s">
        <v>99</v>
      </c>
      <c r="B65" t="str">
        <f t="shared" si="2"/>
        <v>SELL</v>
      </c>
      <c r="C65" t="str">
        <f t="shared" si="3"/>
        <v>CALL</v>
      </c>
      <c r="D65" s="20" t="s">
        <v>111</v>
      </c>
      <c r="E65" s="19" t="s">
        <v>27</v>
      </c>
      <c r="F65" s="19" t="s">
        <v>19</v>
      </c>
      <c r="G65" s="24" t="s">
        <v>20</v>
      </c>
      <c r="H65" s="24">
        <v>36586</v>
      </c>
      <c r="I65" s="25">
        <v>-310000</v>
      </c>
      <c r="J65">
        <f t="shared" si="0"/>
        <v>310000</v>
      </c>
      <c r="K65" s="19">
        <v>0.72</v>
      </c>
      <c r="L65">
        <v>2.6030000000000002</v>
      </c>
      <c r="M65" t="str">
        <f t="shared" si="4"/>
        <v>SELL - CALL</v>
      </c>
      <c r="N65">
        <f t="shared" si="5"/>
        <v>3.3230000000000004</v>
      </c>
      <c r="O65">
        <v>3.05</v>
      </c>
      <c r="P65" s="6">
        <f t="shared" si="1"/>
        <v>0</v>
      </c>
      <c r="R65" s="37">
        <v>0</v>
      </c>
    </row>
    <row r="66" spans="1:18" x14ac:dyDescent="0.25">
      <c r="A66" s="18" t="s">
        <v>99</v>
      </c>
      <c r="B66" t="str">
        <f t="shared" si="2"/>
        <v>SELL</v>
      </c>
      <c r="C66" t="str">
        <f t="shared" si="3"/>
        <v>PUT</v>
      </c>
      <c r="D66" s="20" t="s">
        <v>112</v>
      </c>
      <c r="E66" s="19" t="s">
        <v>27</v>
      </c>
      <c r="F66" s="19" t="s">
        <v>19</v>
      </c>
      <c r="G66" s="24" t="s">
        <v>81</v>
      </c>
      <c r="H66" s="24">
        <v>36586</v>
      </c>
      <c r="I66" s="25">
        <v>-310000</v>
      </c>
      <c r="J66">
        <f t="shared" si="0"/>
        <v>310000</v>
      </c>
      <c r="K66" s="19">
        <v>0.72</v>
      </c>
      <c r="L66">
        <v>2.6030000000000002</v>
      </c>
      <c r="M66" t="str">
        <f t="shared" si="4"/>
        <v>SELL - PUT</v>
      </c>
      <c r="N66">
        <f t="shared" si="5"/>
        <v>3.3230000000000004</v>
      </c>
      <c r="O66">
        <v>3.05</v>
      </c>
      <c r="P66" s="6">
        <f t="shared" si="1"/>
        <v>-84630.000000000175</v>
      </c>
      <c r="R66" s="37">
        <v>-74400</v>
      </c>
    </row>
    <row r="67" spans="1:18" x14ac:dyDescent="0.25">
      <c r="A67" s="17" t="s">
        <v>122</v>
      </c>
      <c r="B67" t="str">
        <f t="shared" si="2"/>
        <v>BUY</v>
      </c>
      <c r="C67" t="str">
        <f t="shared" si="3"/>
        <v>CALL</v>
      </c>
      <c r="D67" s="19" t="s">
        <v>54</v>
      </c>
      <c r="E67" s="19" t="s">
        <v>27</v>
      </c>
      <c r="F67" s="19" t="s">
        <v>19</v>
      </c>
      <c r="G67" s="19" t="s">
        <v>20</v>
      </c>
      <c r="H67" s="24">
        <v>36586</v>
      </c>
      <c r="I67" s="25">
        <v>155000</v>
      </c>
      <c r="J67">
        <f t="shared" ref="J67:J101" si="6">ABS(I67)</f>
        <v>155000</v>
      </c>
      <c r="K67" s="19">
        <v>0.75</v>
      </c>
      <c r="L67">
        <v>2.6030000000000002</v>
      </c>
      <c r="M67" t="str">
        <f t="shared" si="4"/>
        <v>BUY - CALL</v>
      </c>
      <c r="N67">
        <f t="shared" si="5"/>
        <v>3.3530000000000002</v>
      </c>
      <c r="O67">
        <v>3.05</v>
      </c>
      <c r="P67" s="6">
        <f t="shared" ref="P67:P101" si="7">IF(M67="SELL - PUT",IF(O67-N67&gt;0,0,(O67-N67)*J67),IF(M67="BUY - CALL",IF(N67-O67&gt;0,0,(O67-N67)*J67),IF(M67="SELL - CALL",IF(N67-O67&gt;0,0,(N67-O67)*J67),IF(M67="BUY - PUT",IF(O67-N67&gt;0,0,(N67-O67)*J67)))))</f>
        <v>0</v>
      </c>
      <c r="R67" s="37">
        <v>0</v>
      </c>
    </row>
    <row r="68" spans="1:18" x14ac:dyDescent="0.25">
      <c r="A68" s="17" t="s">
        <v>122</v>
      </c>
      <c r="B68" t="str">
        <f t="shared" ref="B68:B101" si="8">IF(I68&gt;0,"BUY","SELL")</f>
        <v>BUY</v>
      </c>
      <c r="C68" t="str">
        <f t="shared" ref="C68:C101" si="9">IF(G68="C","CALL","PUT")</f>
        <v>CALL</v>
      </c>
      <c r="D68" s="20" t="s">
        <v>66</v>
      </c>
      <c r="E68" s="19" t="s">
        <v>27</v>
      </c>
      <c r="F68" s="19" t="s">
        <v>19</v>
      </c>
      <c r="G68" s="24" t="s">
        <v>20</v>
      </c>
      <c r="H68" s="24">
        <v>36586</v>
      </c>
      <c r="I68" s="25">
        <v>310000</v>
      </c>
      <c r="J68">
        <f t="shared" si="6"/>
        <v>310000</v>
      </c>
      <c r="K68" s="19">
        <v>0.5</v>
      </c>
      <c r="L68">
        <v>2.6030000000000002</v>
      </c>
      <c r="M68" t="str">
        <f t="shared" ref="M68:M101" si="10">CONCATENATE(B68," - ",C68)</f>
        <v>BUY - CALL</v>
      </c>
      <c r="N68">
        <f t="shared" ref="N68:N101" si="11">L68+K68</f>
        <v>3.1030000000000002</v>
      </c>
      <c r="O68">
        <v>3.05</v>
      </c>
      <c r="P68" s="6">
        <f t="shared" si="7"/>
        <v>0</v>
      </c>
      <c r="R68" s="36">
        <v>0</v>
      </c>
    </row>
    <row r="69" spans="1:18" x14ac:dyDescent="0.25">
      <c r="A69" s="18" t="s">
        <v>39</v>
      </c>
      <c r="B69" t="str">
        <f t="shared" si="8"/>
        <v>SELL</v>
      </c>
      <c r="C69" t="str">
        <f t="shared" si="9"/>
        <v>CALL</v>
      </c>
      <c r="D69" s="20" t="s">
        <v>136</v>
      </c>
      <c r="E69" s="19" t="s">
        <v>27</v>
      </c>
      <c r="F69" s="19" t="s">
        <v>19</v>
      </c>
      <c r="G69" s="24" t="s">
        <v>20</v>
      </c>
      <c r="H69" s="24">
        <v>36586</v>
      </c>
      <c r="I69" s="25">
        <v>-500000</v>
      </c>
      <c r="J69">
        <f t="shared" si="6"/>
        <v>500000</v>
      </c>
      <c r="K69" s="19">
        <v>1</v>
      </c>
      <c r="L69">
        <v>2.6030000000000002</v>
      </c>
      <c r="M69" t="str">
        <f t="shared" si="10"/>
        <v>SELL - CALL</v>
      </c>
      <c r="N69">
        <f t="shared" si="11"/>
        <v>3.6030000000000002</v>
      </c>
      <c r="O69">
        <v>3.05</v>
      </c>
      <c r="P69" s="6">
        <f t="shared" si="7"/>
        <v>0</v>
      </c>
      <c r="R69" s="37">
        <v>0</v>
      </c>
    </row>
    <row r="70" spans="1:18" x14ac:dyDescent="0.25">
      <c r="A70" s="18" t="s">
        <v>39</v>
      </c>
      <c r="B70" t="str">
        <f t="shared" si="8"/>
        <v>SELL</v>
      </c>
      <c r="C70" t="str">
        <f t="shared" si="9"/>
        <v>CALL</v>
      </c>
      <c r="D70" s="20" t="s">
        <v>113</v>
      </c>
      <c r="E70" s="19" t="s">
        <v>27</v>
      </c>
      <c r="F70" s="19" t="s">
        <v>19</v>
      </c>
      <c r="G70" s="24" t="s">
        <v>20</v>
      </c>
      <c r="H70" s="24">
        <v>36586</v>
      </c>
      <c r="I70" s="25">
        <v>-500000</v>
      </c>
      <c r="J70">
        <f t="shared" si="6"/>
        <v>500000</v>
      </c>
      <c r="K70" s="19">
        <v>1</v>
      </c>
      <c r="L70">
        <v>2.6030000000000002</v>
      </c>
      <c r="M70" t="str">
        <f t="shared" si="10"/>
        <v>SELL - CALL</v>
      </c>
      <c r="N70">
        <f t="shared" si="11"/>
        <v>3.6030000000000002</v>
      </c>
      <c r="O70">
        <v>3.05</v>
      </c>
      <c r="P70" s="6">
        <f t="shared" si="7"/>
        <v>0</v>
      </c>
      <c r="R70" s="37">
        <v>0</v>
      </c>
    </row>
    <row r="71" spans="1:18" x14ac:dyDescent="0.25">
      <c r="A71" s="17" t="s">
        <v>116</v>
      </c>
      <c r="B71" t="str">
        <f t="shared" si="8"/>
        <v>BUY</v>
      </c>
      <c r="C71" t="str">
        <f t="shared" si="9"/>
        <v>PUT</v>
      </c>
      <c r="D71" t="s">
        <v>137</v>
      </c>
      <c r="E71" s="19" t="s">
        <v>27</v>
      </c>
      <c r="F71" t="s">
        <v>19</v>
      </c>
      <c r="G71" t="s">
        <v>24</v>
      </c>
      <c r="H71" s="24">
        <v>36586</v>
      </c>
      <c r="I71">
        <v>1500000</v>
      </c>
      <c r="J71">
        <f t="shared" si="6"/>
        <v>1500000</v>
      </c>
      <c r="K71">
        <v>0.7</v>
      </c>
      <c r="L71">
        <v>2.6030000000000002</v>
      </c>
      <c r="M71" t="str">
        <f t="shared" si="10"/>
        <v>BUY - PUT</v>
      </c>
      <c r="N71">
        <f t="shared" si="11"/>
        <v>3.3029999999999999</v>
      </c>
      <c r="O71">
        <v>3.05</v>
      </c>
      <c r="P71" s="6">
        <f t="shared" si="7"/>
        <v>379500.00000000017</v>
      </c>
      <c r="R71" s="37">
        <v>330000</v>
      </c>
    </row>
    <row r="72" spans="1:18" x14ac:dyDescent="0.25">
      <c r="A72" s="17" t="s">
        <v>119</v>
      </c>
      <c r="B72" t="str">
        <f t="shared" si="8"/>
        <v>SELL</v>
      </c>
      <c r="C72" t="str">
        <f t="shared" si="9"/>
        <v>CALL</v>
      </c>
      <c r="D72" s="20" t="s">
        <v>56</v>
      </c>
      <c r="E72" s="19" t="s">
        <v>57</v>
      </c>
      <c r="F72" s="19" t="s">
        <v>19</v>
      </c>
      <c r="G72" s="24" t="s">
        <v>20</v>
      </c>
      <c r="H72" s="24">
        <v>36586</v>
      </c>
      <c r="I72" s="25">
        <v>-500000</v>
      </c>
      <c r="J72">
        <f t="shared" si="6"/>
        <v>500000</v>
      </c>
      <c r="K72" s="19">
        <v>0.17499999999999999</v>
      </c>
      <c r="L72">
        <v>2.6030000000000002</v>
      </c>
      <c r="M72" t="str">
        <f t="shared" si="10"/>
        <v>SELL - CALL</v>
      </c>
      <c r="N72">
        <f t="shared" si="11"/>
        <v>2.778</v>
      </c>
      <c r="O72" s="54">
        <v>2.65</v>
      </c>
      <c r="P72" s="6">
        <f t="shared" si="7"/>
        <v>0</v>
      </c>
      <c r="R72" s="37">
        <v>0</v>
      </c>
    </row>
    <row r="73" spans="1:18" x14ac:dyDescent="0.25">
      <c r="A73" s="17" t="s">
        <v>119</v>
      </c>
      <c r="B73" t="str">
        <f t="shared" si="8"/>
        <v>SELL</v>
      </c>
      <c r="C73" t="str">
        <f t="shared" si="9"/>
        <v>CALL</v>
      </c>
      <c r="D73" s="20" t="s">
        <v>58</v>
      </c>
      <c r="E73" s="19" t="s">
        <v>57</v>
      </c>
      <c r="F73" s="19" t="s">
        <v>19</v>
      </c>
      <c r="G73" s="24" t="s">
        <v>20</v>
      </c>
      <c r="H73" s="24">
        <v>36586</v>
      </c>
      <c r="I73" s="25">
        <v>-500000</v>
      </c>
      <c r="J73">
        <f t="shared" si="6"/>
        <v>500000</v>
      </c>
      <c r="K73" s="19">
        <v>0.17499999999999999</v>
      </c>
      <c r="L73">
        <v>2.6030000000000002</v>
      </c>
      <c r="M73" t="str">
        <f t="shared" si="10"/>
        <v>SELL - CALL</v>
      </c>
      <c r="N73">
        <f t="shared" si="11"/>
        <v>2.778</v>
      </c>
      <c r="O73" s="53">
        <v>2.65</v>
      </c>
      <c r="P73" s="6">
        <f t="shared" si="7"/>
        <v>0</v>
      </c>
      <c r="R73" s="37">
        <v>0</v>
      </c>
    </row>
    <row r="74" spans="1:18" x14ac:dyDescent="0.25">
      <c r="A74" s="20" t="s">
        <v>59</v>
      </c>
      <c r="B74" t="str">
        <f t="shared" si="8"/>
        <v>BUY</v>
      </c>
      <c r="C74" t="str">
        <f t="shared" si="9"/>
        <v>CALL</v>
      </c>
      <c r="D74" s="20" t="s">
        <v>58</v>
      </c>
      <c r="E74" s="19" t="s">
        <v>57</v>
      </c>
      <c r="F74" s="19" t="s">
        <v>19</v>
      </c>
      <c r="G74" s="24" t="s">
        <v>20</v>
      </c>
      <c r="H74" s="24">
        <v>36586</v>
      </c>
      <c r="I74" s="25">
        <v>250000</v>
      </c>
      <c r="J74">
        <f t="shared" si="6"/>
        <v>250000</v>
      </c>
      <c r="K74" s="12">
        <v>0.17499999999999999</v>
      </c>
      <c r="L74">
        <v>2.6030000000000002</v>
      </c>
      <c r="M74" t="str">
        <f t="shared" si="10"/>
        <v>BUY - CALL</v>
      </c>
      <c r="N74">
        <f t="shared" si="11"/>
        <v>2.778</v>
      </c>
      <c r="O74" s="53">
        <v>2.65</v>
      </c>
      <c r="P74" s="6">
        <f t="shared" si="7"/>
        <v>0</v>
      </c>
      <c r="R74" s="37">
        <v>0</v>
      </c>
    </row>
    <row r="75" spans="1:18" x14ac:dyDescent="0.25">
      <c r="A75" s="49" t="s">
        <v>123</v>
      </c>
      <c r="B75" t="str">
        <f t="shared" si="8"/>
        <v>SELL</v>
      </c>
      <c r="C75" t="str">
        <f t="shared" si="9"/>
        <v>CALL</v>
      </c>
      <c r="D75" s="12" t="s">
        <v>138</v>
      </c>
      <c r="E75" s="19" t="s">
        <v>27</v>
      </c>
      <c r="F75" s="12" t="s">
        <v>139</v>
      </c>
      <c r="G75" s="12" t="s">
        <v>140</v>
      </c>
      <c r="H75" s="24">
        <v>36586</v>
      </c>
      <c r="I75" s="25">
        <v>-1000000</v>
      </c>
      <c r="J75">
        <f t="shared" si="6"/>
        <v>1000000</v>
      </c>
      <c r="K75" s="12">
        <v>1</v>
      </c>
      <c r="L75">
        <v>2.6030000000000002</v>
      </c>
      <c r="M75" t="str">
        <f t="shared" si="10"/>
        <v>SELL - CALL</v>
      </c>
      <c r="N75">
        <f t="shared" si="11"/>
        <v>3.6030000000000002</v>
      </c>
      <c r="O75" s="53">
        <v>3.05</v>
      </c>
      <c r="P75" s="6">
        <f t="shared" si="7"/>
        <v>0</v>
      </c>
      <c r="R75" s="37">
        <v>0</v>
      </c>
    </row>
    <row r="76" spans="1:18" x14ac:dyDescent="0.25">
      <c r="A76" s="50" t="s">
        <v>123</v>
      </c>
      <c r="B76" t="str">
        <f t="shared" si="8"/>
        <v>SELL</v>
      </c>
      <c r="C76" t="str">
        <f t="shared" si="9"/>
        <v>CALL</v>
      </c>
      <c r="D76" s="12" t="s">
        <v>141</v>
      </c>
      <c r="E76" s="19" t="s">
        <v>27</v>
      </c>
      <c r="F76" s="12" t="s">
        <v>139</v>
      </c>
      <c r="G76" s="12" t="s">
        <v>140</v>
      </c>
      <c r="H76" s="24">
        <v>36586</v>
      </c>
      <c r="I76" s="25">
        <v>-2000000</v>
      </c>
      <c r="J76">
        <f t="shared" si="6"/>
        <v>2000000</v>
      </c>
      <c r="K76" s="12">
        <v>1</v>
      </c>
      <c r="L76">
        <v>2.6030000000000002</v>
      </c>
      <c r="M76" t="str">
        <f t="shared" si="10"/>
        <v>SELL - CALL</v>
      </c>
      <c r="N76">
        <f t="shared" si="11"/>
        <v>3.6030000000000002</v>
      </c>
      <c r="O76" s="53">
        <v>3.05</v>
      </c>
      <c r="P76" s="6">
        <f t="shared" si="7"/>
        <v>0</v>
      </c>
      <c r="R76" s="37">
        <v>0</v>
      </c>
    </row>
    <row r="77" spans="1:18" x14ac:dyDescent="0.25">
      <c r="A77" s="51" t="s">
        <v>119</v>
      </c>
      <c r="B77" t="str">
        <f t="shared" si="8"/>
        <v>BUY</v>
      </c>
      <c r="C77" t="str">
        <f t="shared" si="9"/>
        <v>CALL</v>
      </c>
      <c r="D77" s="12" t="s">
        <v>142</v>
      </c>
      <c r="E77" s="19" t="s">
        <v>27</v>
      </c>
      <c r="F77" s="12" t="s">
        <v>139</v>
      </c>
      <c r="G77" s="12" t="s">
        <v>140</v>
      </c>
      <c r="H77" s="24">
        <v>36586</v>
      </c>
      <c r="I77" s="25">
        <v>2000000</v>
      </c>
      <c r="J77">
        <f t="shared" si="6"/>
        <v>2000000</v>
      </c>
      <c r="K77" s="12">
        <v>1</v>
      </c>
      <c r="L77">
        <v>2.6030000000000002</v>
      </c>
      <c r="M77" t="str">
        <f t="shared" si="10"/>
        <v>BUY - CALL</v>
      </c>
      <c r="N77">
        <f t="shared" si="11"/>
        <v>3.6030000000000002</v>
      </c>
      <c r="O77" s="53">
        <v>3.05</v>
      </c>
      <c r="P77" s="6">
        <f t="shared" si="7"/>
        <v>0</v>
      </c>
      <c r="R77" s="37">
        <v>0</v>
      </c>
    </row>
    <row r="78" spans="1:18" x14ac:dyDescent="0.25">
      <c r="A78" s="51" t="s">
        <v>119</v>
      </c>
      <c r="B78" t="str">
        <f t="shared" si="8"/>
        <v>BUY</v>
      </c>
      <c r="C78" t="str">
        <f t="shared" si="9"/>
        <v>CALL</v>
      </c>
      <c r="D78" s="12" t="s">
        <v>142</v>
      </c>
      <c r="E78" s="19" t="s">
        <v>27</v>
      </c>
      <c r="F78" s="12" t="s">
        <v>139</v>
      </c>
      <c r="G78" s="12" t="s">
        <v>140</v>
      </c>
      <c r="H78" s="24">
        <v>36586</v>
      </c>
      <c r="I78" s="25">
        <v>1000000</v>
      </c>
      <c r="J78">
        <f t="shared" si="6"/>
        <v>1000000</v>
      </c>
      <c r="K78" s="12">
        <v>1</v>
      </c>
      <c r="L78">
        <v>2.6030000000000002</v>
      </c>
      <c r="M78" t="str">
        <f t="shared" si="10"/>
        <v>BUY - CALL</v>
      </c>
      <c r="N78">
        <f t="shared" si="11"/>
        <v>3.6030000000000002</v>
      </c>
      <c r="O78" s="53">
        <v>3.05</v>
      </c>
      <c r="P78" s="6">
        <f t="shared" si="7"/>
        <v>0</v>
      </c>
      <c r="R78" s="37">
        <v>0</v>
      </c>
    </row>
    <row r="79" spans="1:18" x14ac:dyDescent="0.25">
      <c r="A79" s="50" t="s">
        <v>123</v>
      </c>
      <c r="B79" t="str">
        <f t="shared" si="8"/>
        <v>SELL</v>
      </c>
      <c r="C79" t="str">
        <f t="shared" si="9"/>
        <v>CALL</v>
      </c>
      <c r="D79" s="19" t="s">
        <v>143</v>
      </c>
      <c r="E79" s="19" t="s">
        <v>27</v>
      </c>
      <c r="F79" s="12" t="s">
        <v>139</v>
      </c>
      <c r="G79" s="12" t="s">
        <v>140</v>
      </c>
      <c r="H79" s="24">
        <v>36586</v>
      </c>
      <c r="I79" s="25">
        <v>-1000000</v>
      </c>
      <c r="J79">
        <f t="shared" si="6"/>
        <v>1000000</v>
      </c>
      <c r="K79" s="12">
        <v>0.7</v>
      </c>
      <c r="L79">
        <v>2.6030000000000002</v>
      </c>
      <c r="M79" t="str">
        <f t="shared" si="10"/>
        <v>SELL - CALL</v>
      </c>
      <c r="N79">
        <f t="shared" si="11"/>
        <v>3.3029999999999999</v>
      </c>
      <c r="O79" s="53">
        <v>3.05</v>
      </c>
      <c r="P79" s="6">
        <f t="shared" si="7"/>
        <v>0</v>
      </c>
      <c r="R79" s="37">
        <v>0</v>
      </c>
    </row>
    <row r="80" spans="1:18" x14ac:dyDescent="0.25">
      <c r="A80" s="50" t="s">
        <v>124</v>
      </c>
      <c r="B80" t="str">
        <f t="shared" si="8"/>
        <v>BUY</v>
      </c>
      <c r="C80" t="str">
        <f t="shared" si="9"/>
        <v>PUT</v>
      </c>
      <c r="D80" s="20" t="s">
        <v>144</v>
      </c>
      <c r="E80" s="19" t="s">
        <v>27</v>
      </c>
      <c r="F80" s="12" t="s">
        <v>139</v>
      </c>
      <c r="G80" s="12" t="s">
        <v>81</v>
      </c>
      <c r="H80" s="24">
        <v>36586</v>
      </c>
      <c r="I80" s="25">
        <v>310000</v>
      </c>
      <c r="J80">
        <f t="shared" si="6"/>
        <v>310000</v>
      </c>
      <c r="K80" s="12">
        <v>0.45</v>
      </c>
      <c r="L80">
        <v>2.6030000000000002</v>
      </c>
      <c r="M80" t="str">
        <f t="shared" si="10"/>
        <v>BUY - PUT</v>
      </c>
      <c r="N80">
        <f t="shared" si="11"/>
        <v>3.0530000000000004</v>
      </c>
      <c r="O80" s="53">
        <v>3.05</v>
      </c>
      <c r="P80" s="6">
        <f t="shared" si="7"/>
        <v>930.00000000017292</v>
      </c>
      <c r="R80" s="37">
        <v>0</v>
      </c>
    </row>
    <row r="81" spans="1:18" x14ac:dyDescent="0.25">
      <c r="A81" s="50" t="s">
        <v>125</v>
      </c>
      <c r="B81" t="str">
        <f t="shared" si="8"/>
        <v>BUY</v>
      </c>
      <c r="C81" t="str">
        <f t="shared" si="9"/>
        <v>PUT</v>
      </c>
      <c r="D81" s="20" t="s">
        <v>145</v>
      </c>
      <c r="E81" s="19" t="s">
        <v>27</v>
      </c>
      <c r="F81" s="12" t="s">
        <v>139</v>
      </c>
      <c r="G81" s="12" t="s">
        <v>81</v>
      </c>
      <c r="H81" s="24">
        <v>36586</v>
      </c>
      <c r="I81" s="25">
        <v>500000</v>
      </c>
      <c r="J81">
        <f t="shared" si="6"/>
        <v>500000</v>
      </c>
      <c r="K81" s="12">
        <v>0.45</v>
      </c>
      <c r="L81">
        <v>2.6030000000000002</v>
      </c>
      <c r="M81" t="str">
        <f t="shared" si="10"/>
        <v>BUY - PUT</v>
      </c>
      <c r="N81">
        <f t="shared" si="11"/>
        <v>3.0530000000000004</v>
      </c>
      <c r="O81" s="53">
        <v>3.05</v>
      </c>
      <c r="P81" s="6">
        <f t="shared" si="7"/>
        <v>1500.000000000279</v>
      </c>
      <c r="R81" s="37">
        <v>0</v>
      </c>
    </row>
    <row r="82" spans="1:18" x14ac:dyDescent="0.25">
      <c r="A82" s="50" t="s">
        <v>126</v>
      </c>
      <c r="B82" t="str">
        <f t="shared" si="8"/>
        <v>BUY</v>
      </c>
      <c r="C82" t="str">
        <f t="shared" si="9"/>
        <v>CALL</v>
      </c>
      <c r="D82" s="12" t="s">
        <v>146</v>
      </c>
      <c r="E82" s="19" t="s">
        <v>27</v>
      </c>
      <c r="F82" s="19" t="s">
        <v>139</v>
      </c>
      <c r="G82" s="24" t="s">
        <v>140</v>
      </c>
      <c r="H82" s="24">
        <v>36586</v>
      </c>
      <c r="I82" s="25">
        <v>1000000</v>
      </c>
      <c r="J82">
        <f t="shared" si="6"/>
        <v>1000000</v>
      </c>
      <c r="K82" s="12">
        <v>0.7</v>
      </c>
      <c r="L82">
        <v>2.6030000000000002</v>
      </c>
      <c r="M82" t="str">
        <f t="shared" si="10"/>
        <v>BUY - CALL</v>
      </c>
      <c r="N82">
        <f t="shared" si="11"/>
        <v>3.3029999999999999</v>
      </c>
      <c r="O82" s="53">
        <v>3.05</v>
      </c>
      <c r="P82" s="6">
        <f t="shared" si="7"/>
        <v>0</v>
      </c>
      <c r="R82" s="37">
        <v>0</v>
      </c>
    </row>
    <row r="83" spans="1:18" x14ac:dyDescent="0.25">
      <c r="A83" s="50" t="s">
        <v>127</v>
      </c>
      <c r="B83" t="str">
        <f t="shared" si="8"/>
        <v>BUY</v>
      </c>
      <c r="C83" t="str">
        <f t="shared" si="9"/>
        <v>PUT</v>
      </c>
      <c r="D83" s="19" t="s">
        <v>147</v>
      </c>
      <c r="E83" s="19" t="s">
        <v>27</v>
      </c>
      <c r="F83" s="19" t="s">
        <v>139</v>
      </c>
      <c r="G83" s="19" t="s">
        <v>24</v>
      </c>
      <c r="H83" s="24">
        <v>36586</v>
      </c>
      <c r="I83" s="25">
        <v>500000</v>
      </c>
      <c r="J83">
        <f t="shared" si="6"/>
        <v>500000</v>
      </c>
      <c r="K83" s="12">
        <v>0.45</v>
      </c>
      <c r="L83">
        <v>2.6030000000000002</v>
      </c>
      <c r="M83" t="str">
        <f t="shared" si="10"/>
        <v>BUY - PUT</v>
      </c>
      <c r="N83">
        <f t="shared" si="11"/>
        <v>3.0530000000000004</v>
      </c>
      <c r="O83" s="53">
        <v>3.05</v>
      </c>
      <c r="P83" s="6">
        <f t="shared" si="7"/>
        <v>1500.000000000279</v>
      </c>
      <c r="R83" s="37">
        <v>0</v>
      </c>
    </row>
    <row r="84" spans="1:18" x14ac:dyDescent="0.25">
      <c r="A84" s="19" t="s">
        <v>127</v>
      </c>
      <c r="B84" t="str">
        <f t="shared" si="8"/>
        <v>SELL</v>
      </c>
      <c r="C84" t="str">
        <f t="shared" si="9"/>
        <v>CALL</v>
      </c>
      <c r="D84" s="20" t="s">
        <v>148</v>
      </c>
      <c r="E84" s="19" t="s">
        <v>27</v>
      </c>
      <c r="F84" s="19" t="s">
        <v>139</v>
      </c>
      <c r="G84" s="24" t="s">
        <v>20</v>
      </c>
      <c r="H84" s="24">
        <v>36586</v>
      </c>
      <c r="I84" s="25">
        <v>-500000</v>
      </c>
      <c r="J84">
        <f t="shared" si="6"/>
        <v>500000</v>
      </c>
      <c r="K84" s="12">
        <v>0.7</v>
      </c>
      <c r="L84">
        <v>2.6030000000000002</v>
      </c>
      <c r="M84" t="str">
        <f t="shared" si="10"/>
        <v>SELL - CALL</v>
      </c>
      <c r="N84">
        <f t="shared" si="11"/>
        <v>3.3029999999999999</v>
      </c>
      <c r="O84" s="53">
        <v>3.05</v>
      </c>
      <c r="P84" s="6">
        <f t="shared" si="7"/>
        <v>0</v>
      </c>
      <c r="R84" s="37">
        <v>0</v>
      </c>
    </row>
    <row r="85" spans="1:18" x14ac:dyDescent="0.25">
      <c r="A85" s="19" t="s">
        <v>128</v>
      </c>
      <c r="B85" t="str">
        <f t="shared" si="8"/>
        <v>BUY</v>
      </c>
      <c r="C85" t="str">
        <f t="shared" si="9"/>
        <v>CALL</v>
      </c>
      <c r="D85" s="20" t="s">
        <v>149</v>
      </c>
      <c r="E85" s="19" t="s">
        <v>27</v>
      </c>
      <c r="F85" s="19" t="s">
        <v>139</v>
      </c>
      <c r="G85" s="24" t="s">
        <v>20</v>
      </c>
      <c r="H85" s="48">
        <v>36586</v>
      </c>
      <c r="I85" s="25">
        <v>500000</v>
      </c>
      <c r="J85">
        <f t="shared" si="6"/>
        <v>500000</v>
      </c>
      <c r="K85" s="12">
        <v>0.6</v>
      </c>
      <c r="L85">
        <v>2.6030000000000002</v>
      </c>
      <c r="M85" t="str">
        <f t="shared" si="10"/>
        <v>BUY - CALL</v>
      </c>
      <c r="N85">
        <f t="shared" si="11"/>
        <v>3.2030000000000003</v>
      </c>
      <c r="O85" s="53">
        <v>3.05</v>
      </c>
      <c r="P85" s="6">
        <f t="shared" si="7"/>
        <v>0</v>
      </c>
      <c r="R85" s="37">
        <v>0</v>
      </c>
    </row>
    <row r="86" spans="1:18" x14ac:dyDescent="0.25">
      <c r="A86" s="52" t="s">
        <v>127</v>
      </c>
      <c r="B86" t="str">
        <f t="shared" si="8"/>
        <v>SELL</v>
      </c>
      <c r="C86" t="str">
        <f t="shared" si="9"/>
        <v>PUT</v>
      </c>
      <c r="D86" s="20" t="s">
        <v>150</v>
      </c>
      <c r="E86" s="19" t="s">
        <v>27</v>
      </c>
      <c r="F86" s="19" t="s">
        <v>139</v>
      </c>
      <c r="G86" s="24" t="s">
        <v>24</v>
      </c>
      <c r="H86" s="24">
        <v>36586</v>
      </c>
      <c r="I86" s="25">
        <v>-500000</v>
      </c>
      <c r="J86">
        <f t="shared" si="6"/>
        <v>500000</v>
      </c>
      <c r="K86" s="12">
        <v>0.45</v>
      </c>
      <c r="L86">
        <v>2.6030000000000002</v>
      </c>
      <c r="M86" t="str">
        <f t="shared" si="10"/>
        <v>SELL - PUT</v>
      </c>
      <c r="N86">
        <f t="shared" si="11"/>
        <v>3.0530000000000004</v>
      </c>
      <c r="O86" s="53">
        <v>3.05</v>
      </c>
      <c r="P86" s="6">
        <f t="shared" si="7"/>
        <v>-1500.000000000279</v>
      </c>
      <c r="R86" s="37">
        <v>0</v>
      </c>
    </row>
    <row r="87" spans="1:18" x14ac:dyDescent="0.25">
      <c r="A87" s="19" t="s">
        <v>129</v>
      </c>
      <c r="B87" t="str">
        <f t="shared" si="8"/>
        <v>SELL</v>
      </c>
      <c r="C87" t="str">
        <f t="shared" si="9"/>
        <v>PUT</v>
      </c>
      <c r="D87" s="19" t="s">
        <v>151</v>
      </c>
      <c r="E87" s="19" t="s">
        <v>27</v>
      </c>
      <c r="F87" s="19" t="s">
        <v>139</v>
      </c>
      <c r="G87" s="24" t="s">
        <v>24</v>
      </c>
      <c r="H87" s="48">
        <v>36586</v>
      </c>
      <c r="I87" s="25">
        <v>-500000</v>
      </c>
      <c r="J87">
        <f t="shared" si="6"/>
        <v>500000</v>
      </c>
      <c r="K87" s="12">
        <v>0.45</v>
      </c>
      <c r="L87">
        <v>2.6030000000000002</v>
      </c>
      <c r="M87" t="str">
        <f t="shared" si="10"/>
        <v>SELL - PUT</v>
      </c>
      <c r="N87">
        <f t="shared" si="11"/>
        <v>3.0530000000000004</v>
      </c>
      <c r="O87" s="53">
        <v>3.05</v>
      </c>
      <c r="P87" s="6">
        <f t="shared" si="7"/>
        <v>-1500.000000000279</v>
      </c>
      <c r="R87" s="37">
        <v>0</v>
      </c>
    </row>
    <row r="88" spans="1:18" x14ac:dyDescent="0.25">
      <c r="A88" s="51" t="s">
        <v>119</v>
      </c>
      <c r="B88" t="str">
        <f t="shared" si="8"/>
        <v>SELL</v>
      </c>
      <c r="C88" t="str">
        <f t="shared" si="9"/>
        <v>CALL</v>
      </c>
      <c r="D88" s="19" t="s">
        <v>152</v>
      </c>
      <c r="E88" s="19" t="s">
        <v>27</v>
      </c>
      <c r="F88" s="19" t="s">
        <v>139</v>
      </c>
      <c r="G88" s="24" t="s">
        <v>20</v>
      </c>
      <c r="H88" s="48">
        <v>36586</v>
      </c>
      <c r="I88" s="25">
        <v>-1400000</v>
      </c>
      <c r="J88">
        <f t="shared" si="6"/>
        <v>1400000</v>
      </c>
      <c r="K88" s="12">
        <v>1</v>
      </c>
      <c r="L88">
        <v>2.6030000000000002</v>
      </c>
      <c r="M88" t="str">
        <f t="shared" si="10"/>
        <v>SELL - CALL</v>
      </c>
      <c r="N88">
        <f t="shared" si="11"/>
        <v>3.6030000000000002</v>
      </c>
      <c r="O88" s="53">
        <v>3.05</v>
      </c>
      <c r="P88" s="6">
        <f t="shared" si="7"/>
        <v>0</v>
      </c>
      <c r="R88" s="37">
        <v>0</v>
      </c>
    </row>
    <row r="89" spans="1:18" x14ac:dyDescent="0.25">
      <c r="A89" s="12" t="s">
        <v>129</v>
      </c>
      <c r="B89" t="str">
        <f t="shared" si="8"/>
        <v>SELL</v>
      </c>
      <c r="C89" t="str">
        <f t="shared" si="9"/>
        <v>CALL</v>
      </c>
      <c r="D89" s="12" t="s">
        <v>153</v>
      </c>
      <c r="E89" s="19" t="s">
        <v>27</v>
      </c>
      <c r="F89" s="19" t="s">
        <v>139</v>
      </c>
      <c r="G89" s="24" t="s">
        <v>20</v>
      </c>
      <c r="H89" s="48">
        <v>36586</v>
      </c>
      <c r="I89" s="25">
        <v>-1000000</v>
      </c>
      <c r="J89">
        <f t="shared" si="6"/>
        <v>1000000</v>
      </c>
      <c r="K89" s="12">
        <v>1.2</v>
      </c>
      <c r="L89">
        <v>2.6030000000000002</v>
      </c>
      <c r="M89" t="str">
        <f t="shared" si="10"/>
        <v>SELL - CALL</v>
      </c>
      <c r="N89">
        <f t="shared" si="11"/>
        <v>3.8029999999999999</v>
      </c>
      <c r="O89" s="53">
        <v>3.05</v>
      </c>
      <c r="P89" s="6">
        <f t="shared" si="7"/>
        <v>0</v>
      </c>
      <c r="R89" s="37">
        <v>0</v>
      </c>
    </row>
    <row r="90" spans="1:18" x14ac:dyDescent="0.25">
      <c r="A90" s="21" t="s">
        <v>125</v>
      </c>
      <c r="B90" t="str">
        <f t="shared" si="8"/>
        <v>BUY</v>
      </c>
      <c r="C90" t="str">
        <f t="shared" si="9"/>
        <v>PUT</v>
      </c>
      <c r="D90" s="19" t="s">
        <v>154</v>
      </c>
      <c r="E90" s="19" t="s">
        <v>27</v>
      </c>
      <c r="F90" s="19" t="s">
        <v>139</v>
      </c>
      <c r="G90" s="24" t="s">
        <v>24</v>
      </c>
      <c r="H90" s="48">
        <v>36586</v>
      </c>
      <c r="I90" s="25">
        <v>500000</v>
      </c>
      <c r="J90">
        <f t="shared" si="6"/>
        <v>500000</v>
      </c>
      <c r="K90" s="12">
        <v>0.7</v>
      </c>
      <c r="L90">
        <v>2.6030000000000002</v>
      </c>
      <c r="M90" t="str">
        <f t="shared" si="10"/>
        <v>BUY - PUT</v>
      </c>
      <c r="N90">
        <f t="shared" si="11"/>
        <v>3.3029999999999999</v>
      </c>
      <c r="O90" s="53">
        <v>3.05</v>
      </c>
      <c r="P90" s="6">
        <f t="shared" si="7"/>
        <v>126500.00000000006</v>
      </c>
      <c r="R90" s="37">
        <v>110000</v>
      </c>
    </row>
    <row r="91" spans="1:18" x14ac:dyDescent="0.25">
      <c r="A91" s="19" t="s">
        <v>125</v>
      </c>
      <c r="B91" t="str">
        <f t="shared" si="8"/>
        <v>BUY</v>
      </c>
      <c r="C91" t="str">
        <f t="shared" si="9"/>
        <v>PUT</v>
      </c>
      <c r="D91" s="19" t="s">
        <v>155</v>
      </c>
      <c r="E91" s="19" t="s">
        <v>27</v>
      </c>
      <c r="F91" s="19" t="s">
        <v>139</v>
      </c>
      <c r="G91" s="19" t="s">
        <v>24</v>
      </c>
      <c r="H91" s="48">
        <v>36586</v>
      </c>
      <c r="I91" s="25">
        <v>500000</v>
      </c>
      <c r="J91">
        <f t="shared" si="6"/>
        <v>500000</v>
      </c>
      <c r="K91" s="12">
        <v>0.7</v>
      </c>
      <c r="L91">
        <v>2.6030000000000002</v>
      </c>
      <c r="M91" t="str">
        <f t="shared" si="10"/>
        <v>BUY - PUT</v>
      </c>
      <c r="N91">
        <f t="shared" si="11"/>
        <v>3.3029999999999999</v>
      </c>
      <c r="O91" s="53">
        <v>3.05</v>
      </c>
      <c r="P91" s="6">
        <f t="shared" si="7"/>
        <v>126500.00000000006</v>
      </c>
      <c r="R91" s="37">
        <v>110000</v>
      </c>
    </row>
    <row r="92" spans="1:18" x14ac:dyDescent="0.25">
      <c r="A92" s="21" t="s">
        <v>130</v>
      </c>
      <c r="B92" t="str">
        <f t="shared" si="8"/>
        <v>SELL</v>
      </c>
      <c r="C92" t="str">
        <f t="shared" si="9"/>
        <v>CALL</v>
      </c>
      <c r="D92" s="28" t="s">
        <v>156</v>
      </c>
      <c r="E92" s="28" t="s">
        <v>27</v>
      </c>
      <c r="F92" s="19" t="s">
        <v>139</v>
      </c>
      <c r="G92" s="19" t="s">
        <v>140</v>
      </c>
      <c r="H92" s="24">
        <v>36586</v>
      </c>
      <c r="I92" s="25">
        <v>-310000</v>
      </c>
      <c r="J92">
        <f t="shared" si="6"/>
        <v>310000</v>
      </c>
      <c r="K92" s="12">
        <v>1.5</v>
      </c>
      <c r="L92">
        <v>2.6030000000000002</v>
      </c>
      <c r="M92" t="str">
        <f t="shared" si="10"/>
        <v>SELL - CALL</v>
      </c>
      <c r="N92">
        <f t="shared" si="11"/>
        <v>4.1029999999999998</v>
      </c>
      <c r="O92" s="53">
        <v>3.05</v>
      </c>
      <c r="P92" s="6">
        <f t="shared" si="7"/>
        <v>0</v>
      </c>
      <c r="R92" s="37">
        <v>0</v>
      </c>
    </row>
    <row r="93" spans="1:18" x14ac:dyDescent="0.25">
      <c r="A93" s="17" t="s">
        <v>119</v>
      </c>
      <c r="B93" t="str">
        <f t="shared" si="8"/>
        <v>SELL</v>
      </c>
      <c r="C93" t="str">
        <f t="shared" si="9"/>
        <v>CALL</v>
      </c>
      <c r="D93" s="19" t="s">
        <v>157</v>
      </c>
      <c r="E93" s="28" t="s">
        <v>27</v>
      </c>
      <c r="F93" s="19" t="s">
        <v>139</v>
      </c>
      <c r="G93" s="19" t="s">
        <v>20</v>
      </c>
      <c r="H93" s="24">
        <v>36586</v>
      </c>
      <c r="I93" s="25">
        <v>-620000</v>
      </c>
      <c r="J93">
        <f t="shared" si="6"/>
        <v>620000</v>
      </c>
      <c r="K93" s="12">
        <v>1.5</v>
      </c>
      <c r="L93">
        <v>2.6030000000000002</v>
      </c>
      <c r="M93" t="str">
        <f t="shared" si="10"/>
        <v>SELL - CALL</v>
      </c>
      <c r="N93">
        <f t="shared" si="11"/>
        <v>4.1029999999999998</v>
      </c>
      <c r="O93" s="53">
        <v>3.05</v>
      </c>
      <c r="P93" s="6">
        <f t="shared" si="7"/>
        <v>0</v>
      </c>
      <c r="R93" s="37">
        <v>0</v>
      </c>
    </row>
    <row r="94" spans="1:18" x14ac:dyDescent="0.25">
      <c r="A94" s="21" t="s">
        <v>37</v>
      </c>
      <c r="B94" t="str">
        <f t="shared" si="8"/>
        <v>SELL</v>
      </c>
      <c r="C94" t="str">
        <f t="shared" si="9"/>
        <v>CALL</v>
      </c>
      <c r="D94" s="19" t="s">
        <v>158</v>
      </c>
      <c r="E94" s="28" t="s">
        <v>27</v>
      </c>
      <c r="F94" s="19" t="s">
        <v>139</v>
      </c>
      <c r="G94" s="19" t="s">
        <v>20</v>
      </c>
      <c r="H94" s="24">
        <v>36586</v>
      </c>
      <c r="I94" s="25">
        <v>-620000</v>
      </c>
      <c r="J94">
        <f t="shared" si="6"/>
        <v>620000</v>
      </c>
      <c r="K94" s="12">
        <v>1.2</v>
      </c>
      <c r="L94">
        <v>2.6030000000000002</v>
      </c>
      <c r="M94" t="str">
        <f t="shared" si="10"/>
        <v>SELL - CALL</v>
      </c>
      <c r="N94">
        <f t="shared" si="11"/>
        <v>3.8029999999999999</v>
      </c>
      <c r="O94" s="53">
        <v>3.05</v>
      </c>
      <c r="P94" s="6">
        <f t="shared" si="7"/>
        <v>0</v>
      </c>
      <c r="R94" s="37">
        <v>0</v>
      </c>
    </row>
    <row r="95" spans="1:18" x14ac:dyDescent="0.25">
      <c r="A95" s="19" t="s">
        <v>131</v>
      </c>
      <c r="B95" t="str">
        <f t="shared" si="8"/>
        <v>BUY</v>
      </c>
      <c r="C95" t="str">
        <f t="shared" si="9"/>
        <v>PUT</v>
      </c>
      <c r="D95" s="19" t="s">
        <v>159</v>
      </c>
      <c r="E95" s="19" t="s">
        <v>27</v>
      </c>
      <c r="F95" s="19" t="s">
        <v>139</v>
      </c>
      <c r="G95" s="24" t="s">
        <v>24</v>
      </c>
      <c r="H95" s="24">
        <v>36586</v>
      </c>
      <c r="I95" s="25">
        <v>620000</v>
      </c>
      <c r="J95">
        <f t="shared" si="6"/>
        <v>620000</v>
      </c>
      <c r="K95" s="12">
        <v>0.7</v>
      </c>
      <c r="L95">
        <v>2.6030000000000002</v>
      </c>
      <c r="M95" t="str">
        <f t="shared" si="10"/>
        <v>BUY - PUT</v>
      </c>
      <c r="N95">
        <f t="shared" si="11"/>
        <v>3.3029999999999999</v>
      </c>
      <c r="O95" s="53">
        <v>3.05</v>
      </c>
      <c r="P95" s="6">
        <f t="shared" si="7"/>
        <v>156860.00000000006</v>
      </c>
      <c r="R95" s="37">
        <v>136400</v>
      </c>
    </row>
    <row r="96" spans="1:18" x14ac:dyDescent="0.25">
      <c r="A96" s="16" t="s">
        <v>119</v>
      </c>
      <c r="B96" t="str">
        <f t="shared" si="8"/>
        <v>BUY</v>
      </c>
      <c r="C96" t="str">
        <f t="shared" si="9"/>
        <v>CALL</v>
      </c>
      <c r="D96" s="19" t="s">
        <v>160</v>
      </c>
      <c r="E96" s="19" t="s">
        <v>27</v>
      </c>
      <c r="F96" s="19" t="s">
        <v>139</v>
      </c>
      <c r="G96" s="24" t="s">
        <v>20</v>
      </c>
      <c r="H96" s="24">
        <v>36586</v>
      </c>
      <c r="I96" s="25">
        <v>310000</v>
      </c>
      <c r="J96">
        <f t="shared" si="6"/>
        <v>310000</v>
      </c>
      <c r="K96" s="12">
        <v>1</v>
      </c>
      <c r="L96">
        <v>2.6030000000000002</v>
      </c>
      <c r="M96" t="str">
        <f t="shared" si="10"/>
        <v>BUY - CALL</v>
      </c>
      <c r="N96">
        <f t="shared" si="11"/>
        <v>3.6030000000000002</v>
      </c>
      <c r="O96" s="53">
        <v>3.05</v>
      </c>
      <c r="P96" s="6">
        <f t="shared" si="7"/>
        <v>0</v>
      </c>
      <c r="R96" s="37">
        <v>0</v>
      </c>
    </row>
    <row r="97" spans="1:21" x14ac:dyDescent="0.25">
      <c r="A97" s="19" t="s">
        <v>126</v>
      </c>
      <c r="B97" t="str">
        <f t="shared" si="8"/>
        <v>BUY</v>
      </c>
      <c r="C97" t="str">
        <f t="shared" si="9"/>
        <v>CALL</v>
      </c>
      <c r="D97" s="19" t="s">
        <v>161</v>
      </c>
      <c r="E97" s="19" t="s">
        <v>27</v>
      </c>
      <c r="F97" s="19" t="s">
        <v>139</v>
      </c>
      <c r="G97" s="19" t="s">
        <v>20</v>
      </c>
      <c r="H97" s="24">
        <v>36586</v>
      </c>
      <c r="I97" s="25">
        <v>1240000</v>
      </c>
      <c r="J97">
        <f t="shared" si="6"/>
        <v>1240000</v>
      </c>
      <c r="K97" s="12">
        <v>1</v>
      </c>
      <c r="L97">
        <v>2.6030000000000002</v>
      </c>
      <c r="M97" t="str">
        <f t="shared" si="10"/>
        <v>BUY - CALL</v>
      </c>
      <c r="N97">
        <f t="shared" si="11"/>
        <v>3.6030000000000002</v>
      </c>
      <c r="O97" s="53">
        <v>3.05</v>
      </c>
      <c r="P97" s="6">
        <f t="shared" si="7"/>
        <v>0</v>
      </c>
      <c r="R97" s="37">
        <v>0</v>
      </c>
    </row>
    <row r="98" spans="1:21" x14ac:dyDescent="0.25">
      <c r="A98" s="16" t="s">
        <v>119</v>
      </c>
      <c r="B98" t="str">
        <f t="shared" si="8"/>
        <v>BUY</v>
      </c>
      <c r="C98" t="str">
        <f t="shared" si="9"/>
        <v>CALL</v>
      </c>
      <c r="D98" s="19" t="s">
        <v>162</v>
      </c>
      <c r="E98" s="19" t="s">
        <v>27</v>
      </c>
      <c r="F98" s="19" t="s">
        <v>139</v>
      </c>
      <c r="G98" s="19" t="s">
        <v>20</v>
      </c>
      <c r="H98" s="24">
        <v>36586</v>
      </c>
      <c r="I98" s="25">
        <v>250000</v>
      </c>
      <c r="J98">
        <f t="shared" si="6"/>
        <v>250000</v>
      </c>
      <c r="K98" s="12">
        <v>0.75</v>
      </c>
      <c r="L98">
        <v>2.6030000000000002</v>
      </c>
      <c r="M98" t="str">
        <f t="shared" si="10"/>
        <v>BUY - CALL</v>
      </c>
      <c r="N98">
        <f t="shared" si="11"/>
        <v>3.3530000000000002</v>
      </c>
      <c r="O98" s="53">
        <v>3.05</v>
      </c>
      <c r="P98" s="6">
        <f t="shared" si="7"/>
        <v>0</v>
      </c>
      <c r="R98" s="37">
        <v>0</v>
      </c>
    </row>
    <row r="99" spans="1:21" x14ac:dyDescent="0.25">
      <c r="A99" s="17" t="s">
        <v>119</v>
      </c>
      <c r="B99" t="str">
        <f t="shared" si="8"/>
        <v>BUY</v>
      </c>
      <c r="C99" t="str">
        <f t="shared" si="9"/>
        <v>PUT</v>
      </c>
      <c r="D99" s="19" t="s">
        <v>162</v>
      </c>
      <c r="E99" s="19" t="s">
        <v>27</v>
      </c>
      <c r="F99" s="19" t="s">
        <v>139</v>
      </c>
      <c r="G99" s="19" t="s">
        <v>24</v>
      </c>
      <c r="H99" s="24">
        <v>36586</v>
      </c>
      <c r="I99" s="25">
        <v>250000</v>
      </c>
      <c r="J99">
        <f t="shared" si="6"/>
        <v>250000</v>
      </c>
      <c r="K99" s="12">
        <v>0.75</v>
      </c>
      <c r="L99">
        <v>2.6030000000000002</v>
      </c>
      <c r="M99" t="str">
        <f t="shared" si="10"/>
        <v>BUY - PUT</v>
      </c>
      <c r="N99">
        <f t="shared" si="11"/>
        <v>3.3530000000000002</v>
      </c>
      <c r="O99" s="53">
        <v>3.05</v>
      </c>
      <c r="P99" s="6">
        <f t="shared" si="7"/>
        <v>75750.000000000102</v>
      </c>
      <c r="R99" s="37">
        <v>67500</v>
      </c>
    </row>
    <row r="100" spans="1:21" x14ac:dyDescent="0.25">
      <c r="A100" s="19" t="s">
        <v>129</v>
      </c>
      <c r="B100" t="str">
        <f t="shared" si="8"/>
        <v>SELL</v>
      </c>
      <c r="C100" t="str">
        <f t="shared" si="9"/>
        <v>CALL</v>
      </c>
      <c r="D100" s="28" t="s">
        <v>163</v>
      </c>
      <c r="E100" s="28" t="s">
        <v>27</v>
      </c>
      <c r="F100" s="28" t="s">
        <v>139</v>
      </c>
      <c r="G100" s="28" t="s">
        <v>20</v>
      </c>
      <c r="H100" s="24">
        <v>36586</v>
      </c>
      <c r="I100" s="25">
        <v>-250000</v>
      </c>
      <c r="J100">
        <f t="shared" si="6"/>
        <v>250000</v>
      </c>
      <c r="K100" s="12">
        <v>0.7</v>
      </c>
      <c r="L100">
        <v>2.6030000000000002</v>
      </c>
      <c r="M100" t="str">
        <f t="shared" si="10"/>
        <v>SELL - CALL</v>
      </c>
      <c r="N100">
        <f t="shared" si="11"/>
        <v>3.3029999999999999</v>
      </c>
      <c r="O100" s="53">
        <v>3.05</v>
      </c>
      <c r="P100" s="6">
        <f t="shared" si="7"/>
        <v>0</v>
      </c>
      <c r="R100" s="37">
        <v>0</v>
      </c>
    </row>
    <row r="101" spans="1:21" x14ac:dyDescent="0.25">
      <c r="A101" s="19" t="s">
        <v>129</v>
      </c>
      <c r="B101" t="str">
        <f t="shared" si="8"/>
        <v>SELL</v>
      </c>
      <c r="C101" t="str">
        <f t="shared" si="9"/>
        <v>PUT</v>
      </c>
      <c r="D101" s="28" t="s">
        <v>163</v>
      </c>
      <c r="E101" s="28" t="s">
        <v>27</v>
      </c>
      <c r="F101" s="28" t="s">
        <v>139</v>
      </c>
      <c r="G101" s="28" t="s">
        <v>24</v>
      </c>
      <c r="H101" s="24">
        <v>36586</v>
      </c>
      <c r="I101" s="25">
        <v>-250000</v>
      </c>
      <c r="J101">
        <f t="shared" si="6"/>
        <v>250000</v>
      </c>
      <c r="K101" s="12">
        <v>0.7</v>
      </c>
      <c r="L101">
        <v>2.6030000000000002</v>
      </c>
      <c r="M101" t="str">
        <f t="shared" si="10"/>
        <v>SELL - PUT</v>
      </c>
      <c r="N101">
        <f t="shared" si="11"/>
        <v>3.3029999999999999</v>
      </c>
      <c r="O101" s="53">
        <v>3.05</v>
      </c>
      <c r="P101" s="6">
        <f t="shared" si="7"/>
        <v>-63250.000000000029</v>
      </c>
      <c r="R101" s="37">
        <v>-55000</v>
      </c>
    </row>
    <row r="102" spans="1:21" x14ac:dyDescent="0.25">
      <c r="P102" s="56">
        <f>SUM(P3:P101)</f>
        <v>-1589190.0000000023</v>
      </c>
      <c r="R102" s="38">
        <f>SUM(R3:R101)</f>
        <v>-1519500</v>
      </c>
    </row>
    <row r="106" spans="1:21" ht="13.8" thickBot="1" x14ac:dyDescent="0.3">
      <c r="A106" s="1" t="s">
        <v>75</v>
      </c>
    </row>
    <row r="107" spans="1:21" ht="13.8" thickBot="1" x14ac:dyDescent="0.3">
      <c r="A107" s="2" t="s">
        <v>1</v>
      </c>
      <c r="B107" s="3" t="s">
        <v>2</v>
      </c>
      <c r="C107" s="4" t="s">
        <v>3</v>
      </c>
      <c r="D107" s="2" t="s">
        <v>4</v>
      </c>
      <c r="E107" s="2" t="s">
        <v>5</v>
      </c>
      <c r="F107" s="2" t="s">
        <v>6</v>
      </c>
      <c r="G107" s="2" t="s">
        <v>7</v>
      </c>
      <c r="H107" s="2" t="s">
        <v>8</v>
      </c>
      <c r="I107" s="2" t="s">
        <v>9</v>
      </c>
      <c r="J107" s="2" t="s">
        <v>10</v>
      </c>
      <c r="K107" s="2" t="s">
        <v>11</v>
      </c>
      <c r="L107" s="2" t="s">
        <v>12</v>
      </c>
      <c r="M107" s="2" t="s">
        <v>13</v>
      </c>
      <c r="N107" s="2" t="s">
        <v>14</v>
      </c>
      <c r="O107" s="2" t="s">
        <v>15</v>
      </c>
      <c r="P107" s="2" t="s">
        <v>16</v>
      </c>
    </row>
    <row r="108" spans="1:21" x14ac:dyDescent="0.25">
      <c r="A108" t="s">
        <v>76</v>
      </c>
      <c r="B108" t="s">
        <v>77</v>
      </c>
      <c r="C108" t="s">
        <v>78</v>
      </c>
      <c r="D108" t="s">
        <v>79</v>
      </c>
      <c r="E108" t="s">
        <v>80</v>
      </c>
      <c r="F108" t="s">
        <v>19</v>
      </c>
      <c r="G108" t="s">
        <v>81</v>
      </c>
      <c r="H108" s="5">
        <v>36586</v>
      </c>
      <c r="I108">
        <v>-155000</v>
      </c>
      <c r="L108">
        <v>2.12</v>
      </c>
      <c r="N108">
        <v>2.4500000000000002</v>
      </c>
      <c r="O108">
        <v>2.36</v>
      </c>
      <c r="P108" s="10">
        <v>-23250</v>
      </c>
      <c r="U108" s="38">
        <f>R102+R111</f>
        <v>-1558250</v>
      </c>
    </row>
    <row r="109" spans="1:21" x14ac:dyDescent="0.25">
      <c r="A109" t="s">
        <v>82</v>
      </c>
      <c r="B109" t="s">
        <v>77</v>
      </c>
      <c r="C109" t="s">
        <v>78</v>
      </c>
      <c r="D109" t="s">
        <v>83</v>
      </c>
      <c r="E109" t="s">
        <v>84</v>
      </c>
      <c r="F109" t="s">
        <v>19</v>
      </c>
      <c r="G109" t="s">
        <v>81</v>
      </c>
      <c r="H109" s="5">
        <v>36586</v>
      </c>
      <c r="I109">
        <v>-100000</v>
      </c>
      <c r="L109">
        <v>2.12</v>
      </c>
      <c r="N109">
        <v>2.62</v>
      </c>
      <c r="O109">
        <v>2.41</v>
      </c>
      <c r="P109" s="10">
        <v>-15500</v>
      </c>
    </row>
    <row r="110" spans="1:21" x14ac:dyDescent="0.25">
      <c r="A110" t="s">
        <v>164</v>
      </c>
      <c r="B110" t="s">
        <v>77</v>
      </c>
      <c r="C110" t="s">
        <v>78</v>
      </c>
      <c r="D110" t="s">
        <v>165</v>
      </c>
      <c r="E110" t="s">
        <v>166</v>
      </c>
      <c r="F110" t="s">
        <v>19</v>
      </c>
      <c r="G110" t="s">
        <v>24</v>
      </c>
      <c r="H110" s="55">
        <v>36586</v>
      </c>
      <c r="I110">
        <v>-77500</v>
      </c>
      <c r="N110">
        <v>2.4500000000000002</v>
      </c>
      <c r="O110">
        <v>2.48</v>
      </c>
      <c r="P110" s="10">
        <v>0</v>
      </c>
    </row>
    <row r="111" spans="1:21" x14ac:dyDescent="0.25">
      <c r="A111" s="8" t="s">
        <v>74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11">
        <f>SUM(P108:P110)</f>
        <v>-38750</v>
      </c>
      <c r="R111" s="56">
        <f>P111</f>
        <v>-38750</v>
      </c>
    </row>
    <row r="114" spans="1:16" ht="13.8" thickBot="1" x14ac:dyDescent="0.3">
      <c r="A114" s="1" t="s">
        <v>85</v>
      </c>
    </row>
    <row r="115" spans="1:16" ht="13.8" thickBot="1" x14ac:dyDescent="0.3">
      <c r="A115" s="2" t="s">
        <v>1</v>
      </c>
      <c r="B115" s="3" t="s">
        <v>2</v>
      </c>
      <c r="C115" s="4" t="s">
        <v>3</v>
      </c>
      <c r="D115" s="2" t="s">
        <v>4</v>
      </c>
      <c r="E115" s="2" t="s">
        <v>5</v>
      </c>
      <c r="F115" s="2" t="s">
        <v>6</v>
      </c>
      <c r="G115" s="2" t="s">
        <v>7</v>
      </c>
      <c r="H115" s="2" t="s">
        <v>8</v>
      </c>
      <c r="I115" s="2" t="s">
        <v>9</v>
      </c>
      <c r="J115" s="2" t="s">
        <v>10</v>
      </c>
      <c r="K115" s="2" t="s">
        <v>11</v>
      </c>
      <c r="L115" s="2" t="s">
        <v>12</v>
      </c>
      <c r="M115" s="2" t="s">
        <v>13</v>
      </c>
      <c r="N115" s="2" t="s">
        <v>14</v>
      </c>
      <c r="O115" s="2" t="s">
        <v>15</v>
      </c>
      <c r="P115" s="2" t="s">
        <v>16</v>
      </c>
    </row>
    <row r="116" spans="1:16" x14ac:dyDescent="0.25">
      <c r="A116" s="12" t="s">
        <v>86</v>
      </c>
      <c r="B116" t="s">
        <v>77</v>
      </c>
      <c r="C116" t="s">
        <v>78</v>
      </c>
      <c r="D116" s="12" t="s">
        <v>87</v>
      </c>
      <c r="F116" t="s">
        <v>19</v>
      </c>
      <c r="G116" t="s">
        <v>24</v>
      </c>
      <c r="H116" s="5">
        <v>36495</v>
      </c>
      <c r="I116">
        <v>-62000</v>
      </c>
      <c r="K116">
        <v>2</v>
      </c>
      <c r="P116">
        <v>0</v>
      </c>
    </row>
    <row r="118" spans="1:16" x14ac:dyDescent="0.25">
      <c r="A118" s="8" t="s">
        <v>74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3">
        <f>SUM(P116:P117)</f>
        <v>0</v>
      </c>
    </row>
  </sheetData>
  <pageMargins left="0.75" right="0.75" top="1" bottom="1" header="0.5" footer="0.5"/>
  <pageSetup scale="56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20"/>
  <sheetViews>
    <sheetView topLeftCell="E1" workbookViewId="0">
      <selection activeCell="Q4" sqref="Q4"/>
    </sheetView>
  </sheetViews>
  <sheetFormatPr defaultRowHeight="13.2" x14ac:dyDescent="0.25"/>
  <cols>
    <col min="3" max="3" width="16.33203125" customWidth="1"/>
    <col min="5" max="5" width="16.33203125" customWidth="1"/>
    <col min="7" max="7" width="11.88671875" customWidth="1"/>
    <col min="9" max="10" width="14.33203125" customWidth="1"/>
    <col min="19" max="19" width="12.33203125" customWidth="1"/>
    <col min="21" max="21" width="14.44140625" customWidth="1"/>
    <col min="24" max="24" width="14.44140625" bestFit="1" customWidth="1"/>
  </cols>
  <sheetData>
    <row r="1" spans="1:20" ht="13.8" thickBot="1" x14ac:dyDescent="0.3">
      <c r="A1" s="1" t="s">
        <v>0</v>
      </c>
    </row>
    <row r="2" spans="1:20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20" x14ac:dyDescent="0.25">
      <c r="A3" s="17" t="s">
        <v>119</v>
      </c>
      <c r="B3" s="43" t="s">
        <v>168</v>
      </c>
      <c r="C3" s="19" t="s">
        <v>27</v>
      </c>
      <c r="D3" s="43" t="s">
        <v>19</v>
      </c>
      <c r="E3" s="43" t="s">
        <v>20</v>
      </c>
      <c r="F3" s="44">
        <v>36617</v>
      </c>
      <c r="G3" s="45">
        <v>300000</v>
      </c>
      <c r="H3">
        <v>3.13</v>
      </c>
      <c r="I3">
        <v>0.25</v>
      </c>
      <c r="J3" s="19">
        <v>2.9</v>
      </c>
      <c r="K3">
        <f>ABS(G3)</f>
        <v>300000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3.15</v>
      </c>
      <c r="P3" s="6">
        <f>IF(N3="SELL - PUT",IF(H3-O3&gt;0,0,(H3-O3)*K3),IF(N3="BUY - CALL",IF(O3-H3&gt;0,0,(H3-O3)*K3),IF(N3="SELL - CALL",IF(O3-H3&gt;0,0,(O3-H3)*K3),IF(N3="BUY - PUT",IF(H3-O3&gt;0,0,(O3-H3)*K3)))))</f>
        <v>0</v>
      </c>
      <c r="R3" s="37">
        <v>0</v>
      </c>
    </row>
    <row r="4" spans="1:20" x14ac:dyDescent="0.25">
      <c r="A4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36617</v>
      </c>
      <c r="G4" s="25">
        <v>300000</v>
      </c>
      <c r="H4">
        <v>3.01</v>
      </c>
      <c r="I4">
        <v>0.16</v>
      </c>
      <c r="J4" s="57">
        <v>2.9</v>
      </c>
      <c r="K4">
        <f>ABS(G4)</f>
        <v>300000</v>
      </c>
      <c r="L4" t="str">
        <f>IF(G4&gt;0,"BUY","SELL")</f>
        <v>BUY</v>
      </c>
      <c r="M4" t="str">
        <f>IF(E4="C","CALL","PUT")</f>
        <v>CALL</v>
      </c>
      <c r="N4" t="str">
        <f>CONCATENATE(L4," - ",M4)</f>
        <v>BUY - CALL</v>
      </c>
      <c r="O4">
        <f>I4+J4</f>
        <v>3.06</v>
      </c>
      <c r="P4" s="6">
        <f>IF(N4="SELL - PUT",IF(H4-O4&gt;0,0,(H4-O4)*K4),IF(N4="BUY - CALL",IF(O4-H4&gt;0,0,(H4-O4)*K4),IF(N4="SELL - CALL",IF(O4-H4&gt;0,0,(O4-H4)*K4),IF(N4="BUY - PUT",IF(H4-O4&gt;0,0,(O4-H4)*K4)))))</f>
        <v>0</v>
      </c>
      <c r="R4" s="37">
        <v>0</v>
      </c>
    </row>
    <row r="5" spans="1:20" x14ac:dyDescent="0.25">
      <c r="A5" s="42" t="s">
        <v>115</v>
      </c>
      <c r="B5" s="19" t="s">
        <v>25</v>
      </c>
      <c r="C5" s="19" t="s">
        <v>23</v>
      </c>
      <c r="D5" s="19" t="s">
        <v>19</v>
      </c>
      <c r="E5" s="19" t="s">
        <v>24</v>
      </c>
      <c r="F5" s="24">
        <v>36617</v>
      </c>
      <c r="G5" s="25">
        <f>10000*(EOMONTH(F5,0)-F5)+10000</f>
        <v>300000</v>
      </c>
      <c r="H5">
        <v>2.69</v>
      </c>
      <c r="I5" s="19">
        <v>-0.4</v>
      </c>
      <c r="J5" s="19">
        <v>2.9</v>
      </c>
      <c r="K5">
        <f>ABS(G5)</f>
        <v>300000</v>
      </c>
      <c r="L5" t="str">
        <f>IF(G5&gt;0,"BUY","SELL")</f>
        <v>BUY</v>
      </c>
      <c r="M5" t="str">
        <f>IF(E5="C","CALL","PUT")</f>
        <v>PUT</v>
      </c>
      <c r="N5" t="str">
        <f>CONCATENATE(L5," - ",M5)</f>
        <v>BUY - PUT</v>
      </c>
      <c r="O5">
        <f>I5+J5</f>
        <v>2.5</v>
      </c>
      <c r="P5" s="6">
        <f>IF(N5="SELL - PUT",IF(H5-O5&gt;0,0,(H5-O5)*K5),IF(N5="BUY - CALL",IF(O5-H5&gt;0,0,(H5-O5)*K5),IF(N5="SELL - CALL",IF(O5-H5&gt;0,0,(O5-H5)*K5),IF(N5="BUY - PUT",IF(H5-O5&gt;0,0,(O5-H5)*K5)))))</f>
        <v>0</v>
      </c>
      <c r="R5" s="37">
        <v>0</v>
      </c>
    </row>
    <row r="6" spans="1:20" x14ac:dyDescent="0.25">
      <c r="A6" s="17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36617</v>
      </c>
      <c r="G6" s="25">
        <v>600000</v>
      </c>
      <c r="H6">
        <v>3.01</v>
      </c>
      <c r="I6" s="19">
        <v>0.16</v>
      </c>
      <c r="J6" s="57">
        <v>2.9</v>
      </c>
      <c r="K6">
        <f>ABS(G6)</f>
        <v>600000</v>
      </c>
      <c r="L6" t="str">
        <f>IF(G6&gt;0,"BUY","SELL")</f>
        <v>BUY</v>
      </c>
      <c r="M6" t="str">
        <f>IF(E6="C","CALL","PUT")</f>
        <v>CALL</v>
      </c>
      <c r="N6" t="str">
        <f>CONCATENATE(L6," - ",M6)</f>
        <v>BUY - CALL</v>
      </c>
      <c r="O6">
        <f>I6+J6</f>
        <v>3.06</v>
      </c>
      <c r="P6" s="6">
        <f>IF(N6="SELL - PUT",IF(H6-O6&gt;0,0,(H6-O6)*K6),IF(N6="BUY - CALL",IF(O6-H6&gt;0,0,(H6-O6)*K6),IF(N6="SELL - CALL",IF(O6-H6&gt;0,0,(O6-H6)*K6),IF(N6="BUY - PUT",IF(H6-O6&gt;0,0,(O6-H6)*K6)))))</f>
        <v>0</v>
      </c>
      <c r="R6" s="37">
        <v>0</v>
      </c>
    </row>
    <row r="7" spans="1:20" x14ac:dyDescent="0.25">
      <c r="A7" s="17" t="s">
        <v>116</v>
      </c>
      <c r="B7" s="20" t="s">
        <v>171</v>
      </c>
      <c r="C7" s="19" t="s">
        <v>27</v>
      </c>
      <c r="D7" s="19" t="s">
        <v>19</v>
      </c>
      <c r="E7" s="24" t="s">
        <v>20</v>
      </c>
      <c r="F7" s="24">
        <v>36617</v>
      </c>
      <c r="G7" s="25">
        <v>500000</v>
      </c>
      <c r="H7">
        <v>3.13</v>
      </c>
      <c r="I7" s="19">
        <v>0.3</v>
      </c>
      <c r="J7">
        <v>2.9</v>
      </c>
      <c r="K7">
        <f>ABS(G7)</f>
        <v>500000</v>
      </c>
      <c r="L7" t="str">
        <f>IF(G7&gt;0,"BUY","SELL")</f>
        <v>BUY</v>
      </c>
      <c r="M7" t="str">
        <f>IF(E7="C","CALL","PUT")</f>
        <v>CALL</v>
      </c>
      <c r="N7" t="str">
        <f>CONCATENATE(L7," - ",M7)</f>
        <v>BUY - CALL</v>
      </c>
      <c r="O7">
        <f>I7+J7</f>
        <v>3.1999999999999997</v>
      </c>
      <c r="P7" s="6">
        <f>IF(N7="SELL - PUT",IF(H7-O7&gt;0,0,(H7-O7)*K7),IF(N7="BUY - CALL",IF(O7-H7&gt;0,0,(H7-O7)*K7),IF(N7="SELL - CALL",IF(O7-H7&gt;0,0,(O7-H7)*K7),IF(N7="BUY - PUT",IF(H7-O7&gt;0,0,(O7-H7)*K7)))))</f>
        <v>0</v>
      </c>
      <c r="R7" s="36">
        <v>0</v>
      </c>
    </row>
    <row r="8" spans="1:20" x14ac:dyDescent="0.25">
      <c r="A8" s="17"/>
      <c r="B8" s="19"/>
      <c r="C8" s="19"/>
      <c r="D8" s="19"/>
      <c r="E8" s="19"/>
      <c r="F8" s="24"/>
      <c r="G8" s="25"/>
      <c r="I8" s="19"/>
      <c r="J8" s="19"/>
      <c r="P8" s="6"/>
      <c r="R8" s="37">
        <v>0</v>
      </c>
    </row>
    <row r="10" spans="1:20" ht="13.8" thickBot="1" x14ac:dyDescent="0.3">
      <c r="A10" s="1" t="s">
        <v>75</v>
      </c>
    </row>
    <row r="11" spans="1:20" ht="13.8" thickBot="1" x14ac:dyDescent="0.3">
      <c r="A11" s="2" t="s">
        <v>1</v>
      </c>
      <c r="B11" s="3" t="s">
        <v>2</v>
      </c>
      <c r="C11" s="4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2" t="s">
        <v>9</v>
      </c>
      <c r="J11" s="2" t="s">
        <v>10</v>
      </c>
      <c r="K11" s="2" t="s">
        <v>11</v>
      </c>
      <c r="L11" s="2" t="s">
        <v>12</v>
      </c>
      <c r="M11" s="2" t="s">
        <v>13</v>
      </c>
      <c r="N11" s="2" t="s">
        <v>14</v>
      </c>
      <c r="O11" s="2" t="s">
        <v>15</v>
      </c>
      <c r="P11" s="2" t="s">
        <v>16</v>
      </c>
    </row>
    <row r="12" spans="1:20" x14ac:dyDescent="0.25">
      <c r="A12" t="s">
        <v>164</v>
      </c>
      <c r="B12" t="s">
        <v>77</v>
      </c>
      <c r="C12" t="s">
        <v>78</v>
      </c>
      <c r="D12" t="s">
        <v>165</v>
      </c>
      <c r="E12" t="s">
        <v>166</v>
      </c>
      <c r="F12" t="s">
        <v>19</v>
      </c>
      <c r="G12" t="s">
        <v>24</v>
      </c>
      <c r="H12" s="55">
        <v>36586</v>
      </c>
      <c r="I12">
        <v>-77500</v>
      </c>
      <c r="N12">
        <v>2.4500000000000002</v>
      </c>
      <c r="O12">
        <v>2.79</v>
      </c>
      <c r="P12">
        <v>0</v>
      </c>
      <c r="Q12" s="18"/>
      <c r="R12" s="59"/>
      <c r="S12" s="18"/>
      <c r="T12" s="18"/>
    </row>
    <row r="13" spans="1:20" x14ac:dyDescent="0.25">
      <c r="A13" s="8" t="s">
        <v>74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8"/>
      <c r="R13" s="59"/>
      <c r="S13" s="18"/>
      <c r="T13" s="60"/>
    </row>
    <row r="14" spans="1:20" x14ac:dyDescent="0.25">
      <c r="Q14" s="18"/>
      <c r="R14" s="18"/>
      <c r="S14" s="18"/>
      <c r="T14" s="18"/>
    </row>
    <row r="15" spans="1:20" x14ac:dyDescent="0.25">
      <c r="Q15" s="18"/>
      <c r="R15" s="18"/>
      <c r="S15" s="18"/>
      <c r="T15" s="18"/>
    </row>
    <row r="16" spans="1:20" ht="13.8" thickBot="1" x14ac:dyDescent="0.3">
      <c r="A16" s="1" t="s">
        <v>85</v>
      </c>
      <c r="Q16" s="18"/>
      <c r="R16" s="18"/>
      <c r="S16" s="18"/>
      <c r="T16" s="18"/>
    </row>
    <row r="17" spans="1:20" ht="13.8" thickBot="1" x14ac:dyDescent="0.3">
      <c r="A17" s="2" t="s">
        <v>1</v>
      </c>
      <c r="B17" s="3" t="s">
        <v>2</v>
      </c>
      <c r="C17" s="4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  <c r="O17" s="2" t="s">
        <v>15</v>
      </c>
      <c r="P17" s="58" t="s">
        <v>16</v>
      </c>
      <c r="Q17" s="18"/>
      <c r="R17" s="18"/>
      <c r="S17" s="18"/>
      <c r="T17" s="18"/>
    </row>
    <row r="18" spans="1:20" x14ac:dyDescent="0.25">
      <c r="A18" s="12" t="s">
        <v>86</v>
      </c>
      <c r="B18" t="s">
        <v>77</v>
      </c>
      <c r="C18" t="s">
        <v>78</v>
      </c>
      <c r="D18" s="12" t="s">
        <v>87</v>
      </c>
      <c r="F18" t="s">
        <v>19</v>
      </c>
      <c r="G18" t="s">
        <v>24</v>
      </c>
      <c r="H18" s="5">
        <v>36617</v>
      </c>
      <c r="I18">
        <v>-62000</v>
      </c>
      <c r="N18">
        <v>2</v>
      </c>
      <c r="P18">
        <v>0</v>
      </c>
      <c r="Q18" s="18"/>
      <c r="R18" s="18"/>
      <c r="S18" s="18"/>
      <c r="T18" s="18"/>
    </row>
    <row r="19" spans="1:20" x14ac:dyDescent="0.25">
      <c r="Q19" s="18"/>
      <c r="R19" s="18"/>
      <c r="S19" s="18"/>
      <c r="T19" s="18"/>
    </row>
    <row r="20" spans="1:20" x14ac:dyDescent="0.25">
      <c r="A20" s="8" t="s">
        <v>74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8"/>
      <c r="R20" s="18"/>
      <c r="S20" s="18"/>
      <c r="T20" s="18"/>
    </row>
  </sheetData>
  <pageMargins left="0.75" right="0.75" top="1" bottom="1" header="0.5" footer="0.5"/>
  <pageSetup scale="64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V47"/>
  <sheetViews>
    <sheetView topLeftCell="H1" workbookViewId="0">
      <selection activeCell="P6" sqref="P6"/>
    </sheetView>
  </sheetViews>
  <sheetFormatPr defaultRowHeight="13.2" x14ac:dyDescent="0.25"/>
  <cols>
    <col min="3" max="3" width="16.33203125" customWidth="1"/>
    <col min="5" max="5" width="16.33203125" customWidth="1"/>
    <col min="7" max="7" width="11.88671875" customWidth="1"/>
    <col min="9" max="10" width="14.33203125" customWidth="1"/>
    <col min="16" max="16" width="9.88671875" bestFit="1" customWidth="1"/>
    <col min="19" max="19" width="12.33203125" customWidth="1"/>
    <col min="21" max="21" width="14.44140625" customWidth="1"/>
    <col min="24" max="24" width="14.44140625" bestFit="1" customWidth="1"/>
  </cols>
  <sheetData>
    <row r="1" spans="1:18" ht="13.8" thickBot="1" x14ac:dyDescent="0.3">
      <c r="A1" s="1" t="s">
        <v>0</v>
      </c>
    </row>
    <row r="2" spans="1:18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8" x14ac:dyDescent="0.25">
      <c r="A3" s="17" t="s">
        <v>172</v>
      </c>
      <c r="B3" s="34" t="s">
        <v>168</v>
      </c>
      <c r="C3" s="19" t="s">
        <v>27</v>
      </c>
      <c r="D3" s="34" t="s">
        <v>19</v>
      </c>
      <c r="E3" s="34" t="s">
        <v>20</v>
      </c>
      <c r="F3" s="46">
        <v>36647</v>
      </c>
      <c r="G3" s="47">
        <v>300000</v>
      </c>
      <c r="H3">
        <v>3.41</v>
      </c>
      <c r="I3" s="18">
        <v>0.25</v>
      </c>
      <c r="J3" s="63">
        <v>3.089</v>
      </c>
      <c r="K3">
        <f>ABS(G3)</f>
        <v>300000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3.339</v>
      </c>
      <c r="P3" s="6">
        <f>IF(N3="SELL - PUT",IF(H3-O3&gt;0,0,(H3-O3)*K3),IF(N3="BUY - CALL",IF(O3-H3&gt;0,0,(H3-O3)*K3),IF(N3="SELL - CALL",IF(O3-H3&gt;0,0,(O3-H3)*K3),IF(N3="BUY - PUT",IF(H3-O3&gt;0,0,(O3-H3)*K3)))))</f>
        <v>21300.000000000051</v>
      </c>
      <c r="R3" s="37">
        <v>0</v>
      </c>
    </row>
    <row r="4" spans="1:18" x14ac:dyDescent="0.25">
      <c r="A4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36647</v>
      </c>
      <c r="G4" s="25">
        <v>310000</v>
      </c>
      <c r="H4">
        <v>3.25</v>
      </c>
      <c r="I4">
        <v>0.16</v>
      </c>
      <c r="J4" s="63">
        <v>3.089</v>
      </c>
      <c r="K4">
        <f>ABS(G4)</f>
        <v>310000</v>
      </c>
      <c r="L4" t="str">
        <f>IF(G4&gt;0,"BUY","SELL")</f>
        <v>BUY</v>
      </c>
      <c r="M4" t="str">
        <f>IF(E4="C","CALL","PUT")</f>
        <v>CALL</v>
      </c>
      <c r="N4" t="str">
        <f>CONCATENATE(L4," - ",M4)</f>
        <v>BUY - CALL</v>
      </c>
      <c r="O4">
        <f>I4+J4</f>
        <v>3.2490000000000001</v>
      </c>
      <c r="P4" s="6">
        <f>IF(N4="SELL - PUT",IF(H4-O4&gt;0,0,(H4-O4)*K4),IF(N4="BUY - CALL",IF(O4-H4&gt;0,0,(H4-O4)*K4),IF(N4="SELL - CALL",IF(O4-H4&gt;0,0,(O4-H4)*K4),IF(N4="BUY - PUT",IF(H4-O4&gt;0,0,(O4-H4)*K4)))))</f>
        <v>309.99999999996584</v>
      </c>
      <c r="R4" s="37">
        <v>0</v>
      </c>
    </row>
    <row r="5" spans="1:18" x14ac:dyDescent="0.25">
      <c r="A5" s="42" t="s">
        <v>115</v>
      </c>
      <c r="B5" s="12" t="s">
        <v>25</v>
      </c>
      <c r="C5" s="19" t="s">
        <v>23</v>
      </c>
      <c r="D5" s="19" t="s">
        <v>19</v>
      </c>
      <c r="E5" s="12" t="s">
        <v>24</v>
      </c>
      <c r="F5" s="24">
        <v>36647</v>
      </c>
      <c r="G5" s="32">
        <v>310000</v>
      </c>
      <c r="H5">
        <v>2.72</v>
      </c>
      <c r="I5" s="12">
        <v>-0.4</v>
      </c>
      <c r="J5" s="63">
        <v>3.089</v>
      </c>
      <c r="K5">
        <f>ABS(G5)</f>
        <v>310000</v>
      </c>
      <c r="L5" t="str">
        <f>IF(G5&gt;0,"BUY","SELL")</f>
        <v>BUY</v>
      </c>
      <c r="M5" t="str">
        <f>IF(E5="C","CALL","PUT")</f>
        <v>PUT</v>
      </c>
      <c r="N5" t="str">
        <f>CONCATENATE(L5," - ",M5)</f>
        <v>BUY - PUT</v>
      </c>
      <c r="O5">
        <f>I5+J5</f>
        <v>2.6890000000000001</v>
      </c>
      <c r="P5" s="6">
        <f>IF(N5="SELL - PUT",IF(H5-O5&gt;0,0,(H5-O5)*K5),IF(N5="BUY - CALL",IF(O5-H5&gt;0,0,(H5-O5)*K5),IF(N5="SELL - CALL",IF(O5-H5&gt;0,0,(O5-H5)*K5),IF(N5="BUY - PUT",IF(H5-O5&gt;0,0,(O5-H5)*K5)))))</f>
        <v>0</v>
      </c>
      <c r="R5" s="37">
        <v>0</v>
      </c>
    </row>
    <row r="6" spans="1:18" x14ac:dyDescent="0.25">
      <c r="A6" s="17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36647</v>
      </c>
      <c r="G6" s="25">
        <v>600000</v>
      </c>
      <c r="H6">
        <v>3.25</v>
      </c>
      <c r="I6" s="19">
        <v>0.16</v>
      </c>
      <c r="J6" s="63">
        <v>3.089</v>
      </c>
      <c r="K6">
        <f>ABS(G6)</f>
        <v>600000</v>
      </c>
      <c r="L6" t="str">
        <f>IF(G6&gt;0,"BUY","SELL")</f>
        <v>BUY</v>
      </c>
      <c r="M6" t="str">
        <f>IF(E6="C","CALL","PUT")</f>
        <v>CALL</v>
      </c>
      <c r="N6" t="str">
        <f>CONCATENATE(L6," - ",M6)</f>
        <v>BUY - CALL</v>
      </c>
      <c r="O6">
        <f>I6+J6</f>
        <v>3.2490000000000001</v>
      </c>
      <c r="P6" s="6">
        <f>IF(N6="SELL - PUT",IF(H6-O6&gt;0,0,(H6-O6)*K6),IF(N6="BUY - CALL",IF(O6-H6&gt;0,0,(H6-O6)*K6),IF(N6="SELL - CALL",IF(O6-H6&gt;0,0,(O6-H6)*K6),IF(N6="BUY - PUT",IF(H6-O6&gt;0,0,(O6-H6)*K6)))))</f>
        <v>599.99999999993395</v>
      </c>
      <c r="R6" s="37">
        <v>0</v>
      </c>
    </row>
    <row r="7" spans="1:18" x14ac:dyDescent="0.25">
      <c r="A7" s="17" t="s">
        <v>116</v>
      </c>
      <c r="B7" s="20" t="s">
        <v>171</v>
      </c>
      <c r="C7" s="19" t="s">
        <v>27</v>
      </c>
      <c r="D7" s="19" t="s">
        <v>19</v>
      </c>
      <c r="E7" s="24" t="s">
        <v>20</v>
      </c>
      <c r="F7" s="24">
        <v>36647</v>
      </c>
      <c r="G7" s="25">
        <v>500000</v>
      </c>
      <c r="H7">
        <v>3.41</v>
      </c>
      <c r="I7" s="19">
        <v>0.3</v>
      </c>
      <c r="J7" s="63">
        <v>3.089</v>
      </c>
      <c r="K7">
        <f t="shared" ref="K7:K33" si="0">ABS(G7)</f>
        <v>500000</v>
      </c>
      <c r="L7" t="str">
        <f t="shared" ref="L7:L33" si="1">IF(G7&gt;0,"BUY","SELL")</f>
        <v>BUY</v>
      </c>
      <c r="M7" t="str">
        <f t="shared" ref="M7:M33" si="2">IF(E7="C","CALL","PUT")</f>
        <v>CALL</v>
      </c>
      <c r="N7" t="str">
        <f t="shared" ref="N7:N33" si="3">CONCATENATE(L7," - ",M7)</f>
        <v>BUY - CALL</v>
      </c>
      <c r="O7">
        <f t="shared" ref="O7:O33" si="4">I7+J7</f>
        <v>3.3889999999999998</v>
      </c>
      <c r="P7" s="6">
        <f t="shared" ref="P7:P33" si="5">IF(N7="SELL - PUT",IF(H7-O7&gt;0,0,(H7-O7)*K7),IF(N7="BUY - CALL",IF(O7-H7&gt;0,0,(H7-O7)*K7),IF(N7="SELL - CALL",IF(O7-H7&gt;0,0,(O7-H7)*K7),IF(N7="BUY - PUT",IF(H7-O7&gt;0,0,(O7-H7)*K7)))))</f>
        <v>10500.000000000176</v>
      </c>
      <c r="R7" s="36">
        <v>0</v>
      </c>
    </row>
    <row r="8" spans="1:18" x14ac:dyDescent="0.25">
      <c r="A8" t="s">
        <v>174</v>
      </c>
      <c r="B8" t="s">
        <v>175</v>
      </c>
      <c r="C8" s="19" t="s">
        <v>23</v>
      </c>
      <c r="D8" t="s">
        <v>19</v>
      </c>
      <c r="E8" t="s">
        <v>20</v>
      </c>
      <c r="F8" s="24">
        <v>36647</v>
      </c>
      <c r="G8" s="25">
        <v>310000</v>
      </c>
      <c r="H8">
        <v>2.72</v>
      </c>
      <c r="I8">
        <v>-0.32</v>
      </c>
      <c r="J8" s="63">
        <v>3.089</v>
      </c>
      <c r="K8">
        <f t="shared" si="0"/>
        <v>310000</v>
      </c>
      <c r="L8" t="str">
        <f t="shared" si="1"/>
        <v>BUY</v>
      </c>
      <c r="M8" t="str">
        <f t="shared" si="2"/>
        <v>CALL</v>
      </c>
      <c r="N8" t="str">
        <f t="shared" si="3"/>
        <v>BUY - CALL</v>
      </c>
      <c r="O8">
        <f t="shared" si="4"/>
        <v>2.7690000000000001</v>
      </c>
      <c r="P8" s="6">
        <f t="shared" si="5"/>
        <v>0</v>
      </c>
      <c r="R8" s="36"/>
    </row>
    <row r="9" spans="1:18" x14ac:dyDescent="0.25">
      <c r="A9" t="s">
        <v>174</v>
      </c>
      <c r="B9" t="s">
        <v>176</v>
      </c>
      <c r="C9" s="19" t="s">
        <v>23</v>
      </c>
      <c r="D9" t="s">
        <v>19</v>
      </c>
      <c r="E9" t="s">
        <v>24</v>
      </c>
      <c r="F9" s="24">
        <v>36647</v>
      </c>
      <c r="G9" s="25">
        <v>310000</v>
      </c>
      <c r="H9">
        <v>2.72</v>
      </c>
      <c r="I9">
        <v>-0.32</v>
      </c>
      <c r="J9" s="63">
        <v>3.089</v>
      </c>
      <c r="K9">
        <f t="shared" si="0"/>
        <v>310000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2.7690000000000001</v>
      </c>
      <c r="P9" s="6">
        <f t="shared" si="5"/>
        <v>15189.999999999978</v>
      </c>
      <c r="R9" s="36"/>
    </row>
    <row r="10" spans="1:18" x14ac:dyDescent="0.25">
      <c r="A10" t="s">
        <v>174</v>
      </c>
      <c r="B10" t="s">
        <v>177</v>
      </c>
      <c r="C10" s="19" t="s">
        <v>23</v>
      </c>
      <c r="D10" t="s">
        <v>19</v>
      </c>
      <c r="E10" t="s">
        <v>24</v>
      </c>
      <c r="F10" s="24">
        <v>36647</v>
      </c>
      <c r="G10" s="25">
        <v>620000</v>
      </c>
      <c r="H10">
        <v>2.72</v>
      </c>
      <c r="I10">
        <v>-0.4</v>
      </c>
      <c r="J10" s="63">
        <v>3.089</v>
      </c>
      <c r="K10">
        <f t="shared" si="0"/>
        <v>620000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2.6890000000000001</v>
      </c>
      <c r="P10" s="6">
        <f t="shared" si="5"/>
        <v>0</v>
      </c>
      <c r="R10" s="36"/>
    </row>
    <row r="11" spans="1:18" x14ac:dyDescent="0.25">
      <c r="A11" t="s">
        <v>115</v>
      </c>
      <c r="B11" t="s">
        <v>178</v>
      </c>
      <c r="C11" s="19" t="s">
        <v>23</v>
      </c>
      <c r="D11" t="s">
        <v>19</v>
      </c>
      <c r="E11" t="s">
        <v>20</v>
      </c>
      <c r="F11" s="24">
        <v>36647</v>
      </c>
      <c r="G11" s="25">
        <v>310000</v>
      </c>
      <c r="H11">
        <v>2.72</v>
      </c>
      <c r="I11">
        <v>-0.25</v>
      </c>
      <c r="J11" s="63">
        <v>3.089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2.839</v>
      </c>
      <c r="P11" s="6">
        <f t="shared" si="5"/>
        <v>0</v>
      </c>
      <c r="R11" s="36"/>
    </row>
    <row r="12" spans="1:18" x14ac:dyDescent="0.25">
      <c r="A12" t="s">
        <v>173</v>
      </c>
      <c r="B12" t="s">
        <v>179</v>
      </c>
      <c r="C12" s="19" t="s">
        <v>23</v>
      </c>
      <c r="D12" t="s">
        <v>19</v>
      </c>
      <c r="E12" t="s">
        <v>20</v>
      </c>
      <c r="F12" s="24">
        <v>36647</v>
      </c>
      <c r="G12" s="25">
        <v>310000</v>
      </c>
      <c r="H12">
        <v>2.72</v>
      </c>
      <c r="I12">
        <v>-0.3</v>
      </c>
      <c r="J12" s="63">
        <v>3.089</v>
      </c>
      <c r="K12">
        <f t="shared" si="0"/>
        <v>310000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2.7890000000000001</v>
      </c>
      <c r="P12" s="6">
        <f t="shared" si="5"/>
        <v>0</v>
      </c>
      <c r="R12" s="36"/>
    </row>
    <row r="13" spans="1:18" x14ac:dyDescent="0.25">
      <c r="A13" t="s">
        <v>173</v>
      </c>
      <c r="B13" t="s">
        <v>179</v>
      </c>
      <c r="C13" s="19" t="s">
        <v>23</v>
      </c>
      <c r="D13" t="s">
        <v>19</v>
      </c>
      <c r="E13" t="s">
        <v>24</v>
      </c>
      <c r="F13" s="24">
        <v>36647</v>
      </c>
      <c r="G13" s="25">
        <v>310000</v>
      </c>
      <c r="H13">
        <v>2.72</v>
      </c>
      <c r="I13">
        <v>-0.3</v>
      </c>
      <c r="J13" s="63">
        <v>3.089</v>
      </c>
      <c r="K13">
        <f t="shared" si="0"/>
        <v>310000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2.7890000000000001</v>
      </c>
      <c r="P13" s="6">
        <f t="shared" si="5"/>
        <v>21389.999999999985</v>
      </c>
      <c r="R13" s="36"/>
    </row>
    <row r="14" spans="1:18" x14ac:dyDescent="0.25">
      <c r="A14" t="s">
        <v>174</v>
      </c>
      <c r="B14" t="s">
        <v>180</v>
      </c>
      <c r="C14" s="19" t="s">
        <v>27</v>
      </c>
      <c r="D14" t="s">
        <v>19</v>
      </c>
      <c r="E14" t="s">
        <v>20</v>
      </c>
      <c r="F14" s="24">
        <v>36647</v>
      </c>
      <c r="G14" s="25">
        <v>-250000</v>
      </c>
      <c r="H14">
        <v>3.41</v>
      </c>
      <c r="I14">
        <v>0.3</v>
      </c>
      <c r="J14" s="63">
        <v>3.089</v>
      </c>
      <c r="K14">
        <f t="shared" si="0"/>
        <v>250000</v>
      </c>
      <c r="L14" t="str">
        <f t="shared" si="1"/>
        <v>SELL</v>
      </c>
      <c r="M14" t="str">
        <f t="shared" si="2"/>
        <v>CALL</v>
      </c>
      <c r="N14" t="str">
        <f t="shared" si="3"/>
        <v>SELL - CALL</v>
      </c>
      <c r="O14">
        <f t="shared" si="4"/>
        <v>3.3889999999999998</v>
      </c>
      <c r="P14" s="6">
        <f t="shared" si="5"/>
        <v>-5250.0000000000882</v>
      </c>
      <c r="R14" s="36"/>
    </row>
    <row r="15" spans="1:18" x14ac:dyDescent="0.25">
      <c r="A15" t="s">
        <v>174</v>
      </c>
      <c r="B15" t="s">
        <v>181</v>
      </c>
      <c r="C15" s="19" t="s">
        <v>27</v>
      </c>
      <c r="D15" t="s">
        <v>19</v>
      </c>
      <c r="E15" t="s">
        <v>24</v>
      </c>
      <c r="F15" s="24">
        <v>36647</v>
      </c>
      <c r="G15" s="25">
        <v>-250000</v>
      </c>
      <c r="H15">
        <v>3.41</v>
      </c>
      <c r="I15">
        <v>0.3</v>
      </c>
      <c r="J15" s="63">
        <v>3.089</v>
      </c>
      <c r="K15">
        <f t="shared" si="0"/>
        <v>250000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3.3889999999999998</v>
      </c>
      <c r="P15" s="6">
        <f t="shared" si="5"/>
        <v>0</v>
      </c>
      <c r="R15" s="36"/>
    </row>
    <row r="16" spans="1:18" x14ac:dyDescent="0.25">
      <c r="A16" s="17" t="s">
        <v>172</v>
      </c>
      <c r="B16" t="s">
        <v>182</v>
      </c>
      <c r="C16" s="19" t="s">
        <v>27</v>
      </c>
      <c r="D16" t="s">
        <v>19</v>
      </c>
      <c r="E16" t="s">
        <v>20</v>
      </c>
      <c r="F16" s="24">
        <v>36647</v>
      </c>
      <c r="G16" s="25">
        <v>-250000</v>
      </c>
      <c r="H16">
        <v>3.41</v>
      </c>
      <c r="I16">
        <v>0.3</v>
      </c>
      <c r="J16" s="63">
        <v>3.089</v>
      </c>
      <c r="K16">
        <f t="shared" si="0"/>
        <v>250000</v>
      </c>
      <c r="L16" t="str">
        <f t="shared" si="1"/>
        <v>SELL</v>
      </c>
      <c r="M16" t="str">
        <f t="shared" si="2"/>
        <v>CALL</v>
      </c>
      <c r="N16" t="str">
        <f t="shared" si="3"/>
        <v>SELL - CALL</v>
      </c>
      <c r="O16">
        <f t="shared" si="4"/>
        <v>3.3889999999999998</v>
      </c>
      <c r="P16" s="6">
        <f t="shared" si="5"/>
        <v>-5250.0000000000882</v>
      </c>
      <c r="R16" s="36"/>
    </row>
    <row r="17" spans="1:18" x14ac:dyDescent="0.25">
      <c r="A17" s="17" t="s">
        <v>172</v>
      </c>
      <c r="B17" t="s">
        <v>183</v>
      </c>
      <c r="C17" s="19" t="s">
        <v>27</v>
      </c>
      <c r="D17" t="s">
        <v>19</v>
      </c>
      <c r="E17" t="s">
        <v>24</v>
      </c>
      <c r="F17" s="24">
        <v>36647</v>
      </c>
      <c r="G17" s="25">
        <v>-250000</v>
      </c>
      <c r="H17">
        <v>3.41</v>
      </c>
      <c r="I17">
        <v>0.3</v>
      </c>
      <c r="J17" s="63">
        <v>3.089</v>
      </c>
      <c r="K17">
        <f t="shared" si="0"/>
        <v>250000</v>
      </c>
      <c r="L17" t="str">
        <f t="shared" si="1"/>
        <v>SELL</v>
      </c>
      <c r="M17" t="str">
        <f t="shared" si="2"/>
        <v>PUT</v>
      </c>
      <c r="N17" t="str">
        <f t="shared" si="3"/>
        <v>SELL - PUT</v>
      </c>
      <c r="O17">
        <f t="shared" si="4"/>
        <v>3.3889999999999998</v>
      </c>
      <c r="P17" s="6">
        <f t="shared" si="5"/>
        <v>0</v>
      </c>
      <c r="R17" s="36"/>
    </row>
    <row r="18" spans="1:18" x14ac:dyDescent="0.25">
      <c r="A18" s="17" t="s">
        <v>172</v>
      </c>
      <c r="B18" t="s">
        <v>182</v>
      </c>
      <c r="C18" s="19" t="s">
        <v>27</v>
      </c>
      <c r="D18" t="s">
        <v>19</v>
      </c>
      <c r="E18" t="s">
        <v>20</v>
      </c>
      <c r="F18" s="24">
        <v>36647</v>
      </c>
      <c r="G18" s="25">
        <v>-500000</v>
      </c>
      <c r="H18">
        <v>3.41</v>
      </c>
      <c r="I18">
        <v>0.3</v>
      </c>
      <c r="J18" s="63">
        <v>3.089</v>
      </c>
      <c r="K18">
        <f t="shared" si="0"/>
        <v>500000</v>
      </c>
      <c r="L18" t="str">
        <f t="shared" si="1"/>
        <v>SELL</v>
      </c>
      <c r="M18" t="str">
        <f t="shared" si="2"/>
        <v>CALL</v>
      </c>
      <c r="N18" t="str">
        <f t="shared" si="3"/>
        <v>SELL - CALL</v>
      </c>
      <c r="O18">
        <f t="shared" si="4"/>
        <v>3.3889999999999998</v>
      </c>
      <c r="P18" s="6">
        <f t="shared" si="5"/>
        <v>-10500.000000000176</v>
      </c>
      <c r="R18" s="36"/>
    </row>
    <row r="19" spans="1:18" x14ac:dyDescent="0.25">
      <c r="A19" s="17" t="s">
        <v>172</v>
      </c>
      <c r="B19" t="s">
        <v>183</v>
      </c>
      <c r="C19" s="19" t="s">
        <v>27</v>
      </c>
      <c r="D19" t="s">
        <v>19</v>
      </c>
      <c r="E19" t="s">
        <v>24</v>
      </c>
      <c r="F19" s="24">
        <v>36647</v>
      </c>
      <c r="G19" s="25">
        <v>-500000</v>
      </c>
      <c r="H19">
        <v>3.41</v>
      </c>
      <c r="I19">
        <v>0.3</v>
      </c>
      <c r="J19" s="63">
        <v>3.089</v>
      </c>
      <c r="K19">
        <f t="shared" si="0"/>
        <v>500000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3.3889999999999998</v>
      </c>
      <c r="P19" s="6">
        <f t="shared" si="5"/>
        <v>0</v>
      </c>
      <c r="R19" s="36"/>
    </row>
    <row r="20" spans="1:18" x14ac:dyDescent="0.25">
      <c r="A20" s="17" t="s">
        <v>172</v>
      </c>
      <c r="B20" t="s">
        <v>184</v>
      </c>
      <c r="C20" s="19" t="s">
        <v>23</v>
      </c>
      <c r="D20" t="s">
        <v>19</v>
      </c>
      <c r="E20" t="s">
        <v>20</v>
      </c>
      <c r="F20" s="24">
        <v>36647</v>
      </c>
      <c r="G20" s="25">
        <v>-1000000</v>
      </c>
      <c r="H20">
        <v>2.72</v>
      </c>
      <c r="I20">
        <v>-0.25</v>
      </c>
      <c r="J20" s="63">
        <v>3.089</v>
      </c>
      <c r="K20">
        <f t="shared" si="0"/>
        <v>1000000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2.839</v>
      </c>
      <c r="P20" s="6">
        <f t="shared" si="5"/>
        <v>0</v>
      </c>
      <c r="R20" s="36"/>
    </row>
    <row r="21" spans="1:18" x14ac:dyDescent="0.25">
      <c r="A21" s="17" t="s">
        <v>172</v>
      </c>
      <c r="B21" t="s">
        <v>185</v>
      </c>
      <c r="C21" s="19" t="s">
        <v>23</v>
      </c>
      <c r="D21" t="s">
        <v>19</v>
      </c>
      <c r="E21" t="s">
        <v>24</v>
      </c>
      <c r="F21" s="24">
        <v>36647</v>
      </c>
      <c r="G21" s="25">
        <v>1000000</v>
      </c>
      <c r="H21">
        <v>2.72</v>
      </c>
      <c r="I21">
        <v>-0.4</v>
      </c>
      <c r="J21" s="63">
        <v>3.089</v>
      </c>
      <c r="K21">
        <f t="shared" si="0"/>
        <v>1000000</v>
      </c>
      <c r="L21" t="str">
        <f t="shared" si="1"/>
        <v>BUY</v>
      </c>
      <c r="M21" t="str">
        <f t="shared" si="2"/>
        <v>PUT</v>
      </c>
      <c r="N21" t="str">
        <f t="shared" si="3"/>
        <v>BUY - PUT</v>
      </c>
      <c r="O21">
        <f t="shared" si="4"/>
        <v>2.6890000000000001</v>
      </c>
      <c r="P21" s="6">
        <f t="shared" si="5"/>
        <v>0</v>
      </c>
      <c r="R21" s="36"/>
    </row>
    <row r="22" spans="1:18" x14ac:dyDescent="0.25">
      <c r="A22" s="17" t="s">
        <v>172</v>
      </c>
      <c r="B22" t="s">
        <v>186</v>
      </c>
      <c r="C22" s="19" t="s">
        <v>23</v>
      </c>
      <c r="D22" t="s">
        <v>19</v>
      </c>
      <c r="E22" t="s">
        <v>20</v>
      </c>
      <c r="F22" s="24">
        <v>36647</v>
      </c>
      <c r="G22" s="25">
        <v>-500000</v>
      </c>
      <c r="H22">
        <v>2.72</v>
      </c>
      <c r="I22">
        <v>-0.32</v>
      </c>
      <c r="J22" s="63">
        <v>3.089</v>
      </c>
      <c r="K22">
        <f t="shared" si="0"/>
        <v>500000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2.7690000000000001</v>
      </c>
      <c r="P22" s="6">
        <f t="shared" si="5"/>
        <v>0</v>
      </c>
      <c r="R22" s="36"/>
    </row>
    <row r="23" spans="1:18" x14ac:dyDescent="0.25">
      <c r="A23" s="17" t="s">
        <v>172</v>
      </c>
      <c r="B23" t="s">
        <v>187</v>
      </c>
      <c r="C23" s="19" t="s">
        <v>23</v>
      </c>
      <c r="D23" t="s">
        <v>19</v>
      </c>
      <c r="E23" t="s">
        <v>24</v>
      </c>
      <c r="F23" s="24">
        <v>36647</v>
      </c>
      <c r="G23" s="25">
        <v>-500000</v>
      </c>
      <c r="H23">
        <v>2.72</v>
      </c>
      <c r="I23">
        <v>-0.32</v>
      </c>
      <c r="J23" s="63">
        <v>3.089</v>
      </c>
      <c r="K23">
        <f t="shared" si="0"/>
        <v>500000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2.7690000000000001</v>
      </c>
      <c r="P23" s="6">
        <f t="shared" si="5"/>
        <v>-24499.999999999967</v>
      </c>
      <c r="R23" s="36"/>
    </row>
    <row r="24" spans="1:18" x14ac:dyDescent="0.25">
      <c r="A24" s="17" t="s">
        <v>172</v>
      </c>
      <c r="B24" t="s">
        <v>188</v>
      </c>
      <c r="C24" s="19" t="s">
        <v>27</v>
      </c>
      <c r="D24" t="s">
        <v>19</v>
      </c>
      <c r="E24" t="s">
        <v>20</v>
      </c>
      <c r="F24" s="24">
        <v>36647</v>
      </c>
      <c r="G24" s="25">
        <v>-500000</v>
      </c>
      <c r="H24">
        <v>3.41</v>
      </c>
      <c r="I24">
        <v>0.32</v>
      </c>
      <c r="J24" s="63">
        <v>3.089</v>
      </c>
      <c r="K24">
        <f t="shared" si="0"/>
        <v>500000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3.4089999999999998</v>
      </c>
      <c r="P24" s="6">
        <f t="shared" si="5"/>
        <v>-500.00000000016701</v>
      </c>
      <c r="R24" s="36"/>
    </row>
    <row r="25" spans="1:18" x14ac:dyDescent="0.25">
      <c r="A25" s="17" t="s">
        <v>172</v>
      </c>
      <c r="B25" t="s">
        <v>189</v>
      </c>
      <c r="C25" s="19" t="s">
        <v>27</v>
      </c>
      <c r="D25" t="s">
        <v>19</v>
      </c>
      <c r="E25" t="s">
        <v>24</v>
      </c>
      <c r="F25" s="24">
        <v>36647</v>
      </c>
      <c r="G25" s="25">
        <v>-500000</v>
      </c>
      <c r="H25">
        <v>3.41</v>
      </c>
      <c r="I25">
        <v>0.32</v>
      </c>
      <c r="J25" s="63">
        <v>3.089</v>
      </c>
      <c r="K25">
        <f t="shared" si="0"/>
        <v>500000</v>
      </c>
      <c r="L25" t="str">
        <f t="shared" si="1"/>
        <v>SELL</v>
      </c>
      <c r="M25" t="str">
        <f t="shared" si="2"/>
        <v>PUT</v>
      </c>
      <c r="N25" t="str">
        <f t="shared" si="3"/>
        <v>SELL - PUT</v>
      </c>
      <c r="O25">
        <f t="shared" si="4"/>
        <v>3.4089999999999998</v>
      </c>
      <c r="P25" s="6">
        <f t="shared" si="5"/>
        <v>0</v>
      </c>
      <c r="R25" s="36"/>
    </row>
    <row r="26" spans="1:18" x14ac:dyDescent="0.25">
      <c r="A26" s="17" t="s">
        <v>172</v>
      </c>
      <c r="B26" t="s">
        <v>190</v>
      </c>
      <c r="C26" s="19" t="s">
        <v>27</v>
      </c>
      <c r="D26" t="s">
        <v>19</v>
      </c>
      <c r="E26" t="s">
        <v>20</v>
      </c>
      <c r="F26" s="24">
        <v>36647</v>
      </c>
      <c r="G26" s="25">
        <v>-500000</v>
      </c>
      <c r="H26">
        <v>3.41</v>
      </c>
      <c r="I26">
        <v>0.32</v>
      </c>
      <c r="J26" s="63">
        <v>3.089</v>
      </c>
      <c r="K26">
        <f t="shared" si="0"/>
        <v>500000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3.4089999999999998</v>
      </c>
      <c r="P26" s="6">
        <f t="shared" si="5"/>
        <v>-500.00000000016701</v>
      </c>
      <c r="R26" s="36"/>
    </row>
    <row r="27" spans="1:18" x14ac:dyDescent="0.25">
      <c r="A27" s="17" t="s">
        <v>172</v>
      </c>
      <c r="B27" t="s">
        <v>191</v>
      </c>
      <c r="C27" s="19" t="s">
        <v>27</v>
      </c>
      <c r="D27" t="s">
        <v>19</v>
      </c>
      <c r="E27" t="s">
        <v>24</v>
      </c>
      <c r="F27" s="24">
        <v>36647</v>
      </c>
      <c r="G27" s="25">
        <v>-500000</v>
      </c>
      <c r="H27">
        <v>3.41</v>
      </c>
      <c r="I27">
        <v>0.32</v>
      </c>
      <c r="J27" s="63">
        <v>3.089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3.4089999999999998</v>
      </c>
      <c r="P27" s="6">
        <f t="shared" si="5"/>
        <v>0</v>
      </c>
      <c r="R27" s="36"/>
    </row>
    <row r="28" spans="1:18" x14ac:dyDescent="0.25">
      <c r="A28" s="17" t="s">
        <v>172</v>
      </c>
      <c r="B28" t="s">
        <v>192</v>
      </c>
      <c r="C28" s="19" t="s">
        <v>27</v>
      </c>
      <c r="D28" t="s">
        <v>19</v>
      </c>
      <c r="E28" t="s">
        <v>24</v>
      </c>
      <c r="F28" s="24">
        <v>36647</v>
      </c>
      <c r="G28" s="25">
        <v>-250000</v>
      </c>
      <c r="H28">
        <v>3.41</v>
      </c>
      <c r="I28">
        <v>0.32</v>
      </c>
      <c r="J28" s="63">
        <v>3.089</v>
      </c>
      <c r="K28">
        <f t="shared" si="0"/>
        <v>250000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3.4089999999999998</v>
      </c>
      <c r="P28" s="6">
        <f t="shared" si="5"/>
        <v>0</v>
      </c>
      <c r="R28" s="36"/>
    </row>
    <row r="29" spans="1:18" x14ac:dyDescent="0.25">
      <c r="A29" s="17" t="s">
        <v>172</v>
      </c>
      <c r="B29" t="s">
        <v>193</v>
      </c>
      <c r="C29" s="19" t="s">
        <v>27</v>
      </c>
      <c r="D29" t="s">
        <v>19</v>
      </c>
      <c r="E29" t="s">
        <v>24</v>
      </c>
      <c r="F29" s="24">
        <v>36647</v>
      </c>
      <c r="G29" s="25">
        <v>-250000</v>
      </c>
      <c r="H29">
        <v>3.41</v>
      </c>
      <c r="I29">
        <v>0.26</v>
      </c>
      <c r="J29" s="63">
        <v>3.089</v>
      </c>
      <c r="K29">
        <f t="shared" si="0"/>
        <v>250000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3.3490000000000002</v>
      </c>
      <c r="P29" s="6">
        <f t="shared" si="5"/>
        <v>0</v>
      </c>
      <c r="R29" s="36"/>
    </row>
    <row r="30" spans="1:18" x14ac:dyDescent="0.25">
      <c r="A30" s="17" t="s">
        <v>172</v>
      </c>
      <c r="B30" t="s">
        <v>194</v>
      </c>
      <c r="C30" s="19" t="s">
        <v>27</v>
      </c>
      <c r="D30" t="s">
        <v>19</v>
      </c>
      <c r="E30" t="s">
        <v>20</v>
      </c>
      <c r="F30" s="24">
        <v>36647</v>
      </c>
      <c r="G30" s="25">
        <v>1000000</v>
      </c>
      <c r="H30">
        <v>3.41</v>
      </c>
      <c r="I30">
        <v>0.3</v>
      </c>
      <c r="J30" s="63">
        <v>3.089</v>
      </c>
      <c r="K30">
        <f t="shared" si="0"/>
        <v>1000000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3.3889999999999998</v>
      </c>
      <c r="P30" s="6">
        <f t="shared" si="5"/>
        <v>21000.000000000353</v>
      </c>
      <c r="R30" s="37">
        <v>0</v>
      </c>
    </row>
    <row r="31" spans="1:18" x14ac:dyDescent="0.25">
      <c r="A31" s="17" t="s">
        <v>174</v>
      </c>
      <c r="B31" t="s">
        <v>195</v>
      </c>
      <c r="C31" s="19" t="s">
        <v>23</v>
      </c>
      <c r="D31" t="s">
        <v>19</v>
      </c>
      <c r="E31" t="s">
        <v>20</v>
      </c>
      <c r="F31" s="24">
        <v>36647</v>
      </c>
      <c r="G31" s="25">
        <v>310000</v>
      </c>
      <c r="H31">
        <v>2.72</v>
      </c>
      <c r="I31">
        <v>-0.27</v>
      </c>
      <c r="J31" s="63">
        <v>3.089</v>
      </c>
      <c r="K31">
        <f t="shared" si="0"/>
        <v>310000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2.819</v>
      </c>
      <c r="P31" s="6">
        <f t="shared" si="5"/>
        <v>0</v>
      </c>
    </row>
    <row r="32" spans="1:18" x14ac:dyDescent="0.25">
      <c r="A32" t="s">
        <v>173</v>
      </c>
      <c r="B32" t="s">
        <v>196</v>
      </c>
      <c r="C32" s="19" t="s">
        <v>23</v>
      </c>
      <c r="D32" t="s">
        <v>19</v>
      </c>
      <c r="E32" t="s">
        <v>24</v>
      </c>
      <c r="F32" s="24">
        <v>36647</v>
      </c>
      <c r="G32" s="25">
        <v>-310000</v>
      </c>
      <c r="H32">
        <v>2.72</v>
      </c>
      <c r="I32">
        <v>-0.4</v>
      </c>
      <c r="J32" s="63">
        <v>3.089</v>
      </c>
      <c r="K32">
        <f t="shared" si="0"/>
        <v>310000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2.6890000000000001</v>
      </c>
      <c r="P32" s="6">
        <f t="shared" si="5"/>
        <v>0</v>
      </c>
    </row>
    <row r="33" spans="1:256" x14ac:dyDescent="0.25">
      <c r="A33" s="17" t="s">
        <v>172</v>
      </c>
      <c r="B33" t="s">
        <v>197</v>
      </c>
      <c r="C33" s="19" t="s">
        <v>23</v>
      </c>
      <c r="D33" t="s">
        <v>19</v>
      </c>
      <c r="E33" t="s">
        <v>24</v>
      </c>
      <c r="F33" s="24">
        <v>36647</v>
      </c>
      <c r="G33" s="25">
        <v>1000000</v>
      </c>
      <c r="H33">
        <v>2.72</v>
      </c>
      <c r="I33">
        <v>-0.4</v>
      </c>
      <c r="J33" s="63">
        <v>3.089</v>
      </c>
      <c r="K33">
        <f t="shared" si="0"/>
        <v>1000000</v>
      </c>
      <c r="L33" t="str">
        <f t="shared" si="1"/>
        <v>BUY</v>
      </c>
      <c r="M33" t="str">
        <f t="shared" si="2"/>
        <v>PUT</v>
      </c>
      <c r="N33" t="str">
        <f t="shared" si="3"/>
        <v>BUY - PUT</v>
      </c>
      <c r="O33">
        <f t="shared" si="4"/>
        <v>2.6890000000000001</v>
      </c>
      <c r="P33" s="6">
        <f t="shared" si="5"/>
        <v>0</v>
      </c>
    </row>
    <row r="34" spans="1:256" x14ac:dyDescent="0.25">
      <c r="A34" s="17"/>
      <c r="C34" s="19"/>
      <c r="F34" s="24"/>
      <c r="G34" s="25"/>
      <c r="H34" s="62"/>
      <c r="I34" s="53"/>
      <c r="J34" s="53"/>
      <c r="K34" s="53"/>
      <c r="L34" s="53"/>
      <c r="M34" s="53"/>
      <c r="N34" s="53"/>
      <c r="O34" s="53"/>
      <c r="P34" s="66">
        <f>SUM(P3:P33)</f>
        <v>43789.999999999789</v>
      </c>
      <c r="Q34" s="18"/>
      <c r="R34" s="59"/>
      <c r="S34" s="18"/>
      <c r="T34" s="18"/>
    </row>
    <row r="35" spans="1:256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59"/>
      <c r="S35" s="18"/>
      <c r="T35" s="18"/>
    </row>
    <row r="36" spans="1:256" ht="13.8" thickBot="1" x14ac:dyDescent="0.3">
      <c r="A36" s="1" t="s">
        <v>75</v>
      </c>
      <c r="Q36" s="18"/>
      <c r="R36" s="59"/>
      <c r="S36" s="18"/>
      <c r="T36" s="60"/>
    </row>
    <row r="37" spans="1:256" s="53" customFormat="1" ht="13.8" thickBot="1" x14ac:dyDescent="0.3">
      <c r="A37" s="2" t="s">
        <v>1</v>
      </c>
      <c r="B37" s="3" t="s">
        <v>2</v>
      </c>
      <c r="C37" s="4" t="s">
        <v>3</v>
      </c>
      <c r="D37" s="2" t="s">
        <v>4</v>
      </c>
      <c r="E37" s="2" t="s">
        <v>5</v>
      </c>
      <c r="F37" s="2" t="s">
        <v>6</v>
      </c>
      <c r="G37" s="2" t="s">
        <v>7</v>
      </c>
      <c r="H37" s="2" t="s">
        <v>8</v>
      </c>
      <c r="I37" s="2" t="s">
        <v>9</v>
      </c>
      <c r="J37" s="2" t="s">
        <v>10</v>
      </c>
      <c r="K37" s="2" t="s">
        <v>11</v>
      </c>
      <c r="L37" s="2" t="s">
        <v>12</v>
      </c>
      <c r="M37" s="2" t="s">
        <v>13</v>
      </c>
      <c r="N37" s="2" t="s">
        <v>14</v>
      </c>
      <c r="O37" s="2" t="s">
        <v>15</v>
      </c>
      <c r="P37" s="58" t="s">
        <v>16</v>
      </c>
      <c r="Q37" s="64"/>
      <c r="AG37" s="64"/>
      <c r="AW37" s="64"/>
      <c r="BM37" s="64"/>
      <c r="CC37" s="64"/>
      <c r="CS37" s="64"/>
      <c r="DI37" s="64"/>
      <c r="DY37" s="64"/>
      <c r="EO37" s="64"/>
      <c r="FE37" s="64"/>
      <c r="FU37" s="64"/>
      <c r="GK37" s="64"/>
      <c r="HA37" s="64"/>
      <c r="HQ37" s="64"/>
      <c r="IG37" s="64"/>
    </row>
    <row r="38" spans="1:256" s="53" customFormat="1" x14ac:dyDescent="0.25">
      <c r="A38" t="s">
        <v>164</v>
      </c>
      <c r="B38" t="s">
        <v>77</v>
      </c>
      <c r="C38" t="s">
        <v>78</v>
      </c>
      <c r="D38" t="s">
        <v>165</v>
      </c>
      <c r="E38" t="s">
        <v>166</v>
      </c>
      <c r="F38" t="s">
        <v>19</v>
      </c>
      <c r="G38" t="s">
        <v>24</v>
      </c>
      <c r="H38" s="55">
        <v>36647</v>
      </c>
      <c r="I38">
        <v>-77500</v>
      </c>
      <c r="J38"/>
      <c r="K38"/>
      <c r="L38"/>
      <c r="M38"/>
      <c r="N38">
        <v>2.4500000000000002</v>
      </c>
      <c r="O38">
        <v>2.94</v>
      </c>
      <c r="P38">
        <v>0</v>
      </c>
      <c r="Q38" s="61"/>
      <c r="R38" s="65"/>
      <c r="S38" s="65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5"/>
      <c r="AI38" s="65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5"/>
      <c r="AY38" s="65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5"/>
      <c r="BO38" s="65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5"/>
      <c r="CE38" s="65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5"/>
      <c r="CU38" s="65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5"/>
      <c r="DK38" s="65"/>
      <c r="DL38" s="61"/>
      <c r="DM38" s="61"/>
      <c r="DN38" s="61"/>
      <c r="DO38" s="61"/>
      <c r="DP38" s="61"/>
      <c r="DQ38" s="61"/>
      <c r="DR38" s="61"/>
      <c r="DS38" s="61"/>
      <c r="DT38" s="61"/>
      <c r="DU38" s="61"/>
      <c r="DV38" s="61"/>
      <c r="DW38" s="61"/>
      <c r="DX38" s="61"/>
      <c r="DY38" s="61"/>
      <c r="DZ38" s="65"/>
      <c r="EA38" s="65"/>
      <c r="EB38" s="61"/>
      <c r="EC38" s="61"/>
      <c r="ED38" s="61"/>
      <c r="EE38" s="61"/>
      <c r="EF38" s="61"/>
      <c r="EG38" s="61"/>
      <c r="EH38" s="61"/>
      <c r="EI38" s="61"/>
      <c r="EJ38" s="61"/>
      <c r="EK38" s="61"/>
      <c r="EL38" s="61"/>
      <c r="EM38" s="61"/>
      <c r="EN38" s="61"/>
      <c r="EO38" s="61"/>
      <c r="EP38" s="65"/>
      <c r="EQ38" s="65"/>
      <c r="ER38" s="61"/>
      <c r="ES38" s="61"/>
      <c r="ET38" s="61"/>
      <c r="EU38" s="61"/>
      <c r="EV38" s="61"/>
      <c r="EW38" s="61"/>
      <c r="EX38" s="61"/>
      <c r="EY38" s="61"/>
      <c r="EZ38" s="61"/>
      <c r="FA38" s="61"/>
      <c r="FB38" s="61"/>
      <c r="FC38" s="61"/>
      <c r="FD38" s="61"/>
      <c r="FE38" s="61"/>
      <c r="FF38" s="65"/>
      <c r="FG38" s="65"/>
      <c r="FH38" s="61"/>
      <c r="FI38" s="61"/>
      <c r="FJ38" s="61"/>
      <c r="FK38" s="61"/>
      <c r="FL38" s="61"/>
      <c r="FM38" s="61"/>
      <c r="FN38" s="61"/>
      <c r="FO38" s="61"/>
      <c r="FP38" s="61"/>
      <c r="FQ38" s="61"/>
      <c r="FR38" s="61"/>
      <c r="FS38" s="61"/>
      <c r="FT38" s="61"/>
      <c r="FU38" s="61"/>
      <c r="FV38" s="65"/>
      <c r="FW38" s="65"/>
      <c r="FX38" s="61"/>
      <c r="FY38" s="61"/>
      <c r="FZ38" s="61"/>
      <c r="GA38" s="61"/>
      <c r="GB38" s="61"/>
      <c r="GC38" s="61"/>
      <c r="GD38" s="61"/>
      <c r="GE38" s="61"/>
      <c r="GF38" s="61"/>
      <c r="GG38" s="61"/>
      <c r="GH38" s="61"/>
      <c r="GI38" s="61"/>
      <c r="GJ38" s="61"/>
      <c r="GK38" s="61"/>
      <c r="GL38" s="65"/>
      <c r="GM38" s="65"/>
      <c r="GN38" s="61"/>
      <c r="GO38" s="61"/>
      <c r="GP38" s="61"/>
      <c r="GQ38" s="61"/>
      <c r="GR38" s="61"/>
      <c r="GS38" s="61"/>
      <c r="GT38" s="61"/>
      <c r="GU38" s="61"/>
      <c r="GV38" s="61"/>
      <c r="GW38" s="61"/>
      <c r="GX38" s="61"/>
      <c r="GY38" s="61"/>
      <c r="GZ38" s="61"/>
      <c r="HA38" s="61"/>
      <c r="HB38" s="65"/>
      <c r="HC38" s="65"/>
      <c r="HD38" s="61"/>
      <c r="HE38" s="61"/>
      <c r="HF38" s="61"/>
      <c r="HG38" s="61"/>
      <c r="HH38" s="61"/>
      <c r="HI38" s="61"/>
      <c r="HJ38" s="61"/>
      <c r="HK38" s="61"/>
      <c r="HL38" s="61"/>
      <c r="HM38" s="61"/>
      <c r="HN38" s="61"/>
      <c r="HO38" s="61"/>
      <c r="HP38" s="61"/>
      <c r="HQ38" s="61"/>
      <c r="HR38" s="65"/>
      <c r="HS38" s="65"/>
      <c r="HT38" s="61"/>
      <c r="HU38" s="61"/>
      <c r="HV38" s="61"/>
      <c r="HW38" s="61"/>
      <c r="HX38" s="61"/>
      <c r="HY38" s="61"/>
      <c r="HZ38" s="61"/>
      <c r="IA38" s="61"/>
      <c r="IB38" s="61"/>
      <c r="IC38" s="61"/>
      <c r="ID38" s="61"/>
      <c r="IE38" s="61"/>
      <c r="IF38" s="61"/>
      <c r="IG38" s="61"/>
      <c r="IH38" s="65"/>
      <c r="II38" s="65"/>
      <c r="IJ38" s="61"/>
      <c r="IK38" s="61"/>
      <c r="IL38" s="61"/>
      <c r="IM38" s="61"/>
      <c r="IN38" s="61"/>
      <c r="IO38" s="61"/>
      <c r="IP38" s="61"/>
      <c r="IQ38" s="61"/>
      <c r="IR38" s="61"/>
      <c r="IS38" s="61"/>
      <c r="IT38" s="61"/>
      <c r="IU38" s="61"/>
      <c r="IV38" s="61"/>
    </row>
    <row r="39" spans="1:256" s="53" customFormat="1" x14ac:dyDescent="0.25">
      <c r="A39" s="8" t="s">
        <v>74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X39" s="62"/>
      <c r="AN39" s="62"/>
      <c r="BD39" s="62"/>
      <c r="BT39" s="62"/>
      <c r="CJ39" s="62"/>
      <c r="CZ39" s="62"/>
      <c r="DP39" s="62"/>
      <c r="EF39" s="62"/>
      <c r="EV39" s="62"/>
      <c r="FL39" s="62"/>
      <c r="GB39" s="62"/>
      <c r="GR39" s="62"/>
      <c r="HH39" s="62"/>
      <c r="HX39" s="62"/>
      <c r="IN39" s="62"/>
    </row>
    <row r="40" spans="1:256" s="53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256" x14ac:dyDescent="0.25">
      <c r="Q41" s="18"/>
      <c r="R41" s="18"/>
      <c r="S41" s="18"/>
      <c r="T41" s="18"/>
    </row>
    <row r="42" spans="1:256" ht="13.8" thickBot="1" x14ac:dyDescent="0.3">
      <c r="A42" s="1" t="s">
        <v>85</v>
      </c>
      <c r="Q42" s="18"/>
      <c r="R42" s="18"/>
      <c r="S42" s="18"/>
      <c r="T42" s="18"/>
    </row>
    <row r="43" spans="1:256" ht="13.8" thickBot="1" x14ac:dyDescent="0.3">
      <c r="A43" s="2" t="s">
        <v>1</v>
      </c>
      <c r="B43" s="3" t="s">
        <v>2</v>
      </c>
      <c r="C43" s="4" t="s">
        <v>3</v>
      </c>
      <c r="D43" s="2" t="s">
        <v>4</v>
      </c>
      <c r="E43" s="2" t="s">
        <v>5</v>
      </c>
      <c r="F43" s="2" t="s">
        <v>6</v>
      </c>
      <c r="G43" s="2" t="s">
        <v>7</v>
      </c>
      <c r="H43" s="2" t="s">
        <v>8</v>
      </c>
      <c r="I43" s="2" t="s">
        <v>9</v>
      </c>
      <c r="J43" s="2" t="s">
        <v>10</v>
      </c>
      <c r="K43" s="2" t="s">
        <v>11</v>
      </c>
      <c r="L43" s="2" t="s">
        <v>12</v>
      </c>
      <c r="M43" s="2" t="s">
        <v>13</v>
      </c>
      <c r="N43" s="2" t="s">
        <v>14</v>
      </c>
      <c r="O43" s="2" t="s">
        <v>15</v>
      </c>
      <c r="P43" s="58" t="s">
        <v>16</v>
      </c>
      <c r="Q43" s="18"/>
      <c r="R43" s="18"/>
      <c r="S43" s="18"/>
      <c r="T43" s="18"/>
    </row>
    <row r="44" spans="1:256" x14ac:dyDescent="0.25">
      <c r="A44" s="12" t="s">
        <v>86</v>
      </c>
      <c r="B44" t="s">
        <v>77</v>
      </c>
      <c r="C44" t="s">
        <v>78</v>
      </c>
      <c r="D44" s="12" t="s">
        <v>87</v>
      </c>
      <c r="F44" t="s">
        <v>19</v>
      </c>
      <c r="G44" t="s">
        <v>24</v>
      </c>
      <c r="H44" s="5">
        <v>36647</v>
      </c>
      <c r="I44">
        <v>-62000</v>
      </c>
      <c r="N44">
        <v>2</v>
      </c>
      <c r="P44">
        <v>0</v>
      </c>
      <c r="Q44" s="18"/>
      <c r="R44" s="18"/>
      <c r="S44" s="18"/>
      <c r="T44" s="18"/>
    </row>
    <row r="45" spans="1:256" x14ac:dyDescent="0.25">
      <c r="Q45" s="18"/>
      <c r="R45" s="18"/>
      <c r="S45" s="18"/>
      <c r="T45" s="18"/>
    </row>
    <row r="46" spans="1:256" x14ac:dyDescent="0.25">
      <c r="A46" s="8" t="s">
        <v>74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8"/>
      <c r="R46" s="18"/>
      <c r="S46" s="18"/>
      <c r="T46" s="18"/>
    </row>
    <row r="47" spans="1:256" x14ac:dyDescent="0.25">
      <c r="Q47" s="18"/>
      <c r="R47" s="18"/>
      <c r="S47" s="18"/>
      <c r="T47" s="18"/>
    </row>
  </sheetData>
  <pageMargins left="0.75" right="0.75" top="1" bottom="1" header="0.5" footer="0.5"/>
  <pageSetup scale="64" fitToHeight="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V56"/>
  <sheetViews>
    <sheetView topLeftCell="D1" workbookViewId="0">
      <selection activeCell="P6" sqref="P6"/>
    </sheetView>
  </sheetViews>
  <sheetFormatPr defaultRowHeight="13.2" x14ac:dyDescent="0.25"/>
  <cols>
    <col min="1" max="1" width="18.109375" bestFit="1" customWidth="1"/>
    <col min="3" max="3" width="16.33203125" customWidth="1"/>
    <col min="5" max="5" width="16.33203125" customWidth="1"/>
    <col min="7" max="7" width="11.88671875" customWidth="1"/>
    <col min="9" max="10" width="14.33203125" customWidth="1"/>
    <col min="16" max="16" width="9.88671875" bestFit="1" customWidth="1"/>
    <col min="19" max="19" width="12.33203125" customWidth="1"/>
    <col min="21" max="21" width="14.44140625" customWidth="1"/>
    <col min="24" max="24" width="14.44140625" bestFit="1" customWidth="1"/>
  </cols>
  <sheetData>
    <row r="1" spans="1:18" ht="13.8" thickBot="1" x14ac:dyDescent="0.3">
      <c r="A1" s="1" t="s">
        <v>0</v>
      </c>
    </row>
    <row r="2" spans="1:18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8" x14ac:dyDescent="0.25">
      <c r="A3" s="17" t="s">
        <v>116</v>
      </c>
      <c r="B3" s="20" t="s">
        <v>202</v>
      </c>
      <c r="C3" s="19" t="s">
        <v>27</v>
      </c>
      <c r="D3" s="19" t="s">
        <v>19</v>
      </c>
      <c r="E3" s="24" t="s">
        <v>20</v>
      </c>
      <c r="F3" s="24">
        <v>36678</v>
      </c>
      <c r="G3" s="25">
        <v>500000</v>
      </c>
      <c r="H3">
        <v>4.72</v>
      </c>
      <c r="I3" s="19">
        <v>0.3</v>
      </c>
      <c r="J3" s="63">
        <v>4.4059999999999997</v>
      </c>
      <c r="K3">
        <f t="shared" ref="K3:K33" si="0">ABS(G3)</f>
        <v>500000</v>
      </c>
      <c r="L3" t="str">
        <f t="shared" ref="L3:L33" si="1">IF(G3&gt;0,"BUY","SELL")</f>
        <v>BUY</v>
      </c>
      <c r="M3" t="str">
        <f t="shared" ref="M3:M33" si="2">IF(E3="C","CALL","PUT")</f>
        <v>CALL</v>
      </c>
      <c r="N3" t="str">
        <f t="shared" ref="N3:N33" si="3">CONCATENATE(L3," - ",M3)</f>
        <v>BUY - CALL</v>
      </c>
      <c r="O3">
        <f t="shared" ref="O3:O33" si="4">I3+J3</f>
        <v>4.7059999999999995</v>
      </c>
      <c r="P3" s="6">
        <f t="shared" ref="P3:P33" si="5">IF(N3="SELL - PUT",IF(H3-O3&gt;0,0,(H3-O3)*K3),IF(N3="BUY - CALL",IF(O3-H3&gt;0,0,(H3-O3)*K3),IF(N3="SELL - CALL",IF(O3-H3&gt;0,0,(O3-H3)*K3),IF(N3="BUY - PUT",IF(H3-O3&gt;0,0,(O3-H3)*K3)))))</f>
        <v>7000.0000000001173</v>
      </c>
      <c r="R3" s="37">
        <v>0</v>
      </c>
    </row>
    <row r="4" spans="1:18" x14ac:dyDescent="0.25">
      <c r="A4" s="42" t="s">
        <v>115</v>
      </c>
      <c r="B4" s="19" t="s">
        <v>203</v>
      </c>
      <c r="C4" s="19" t="s">
        <v>23</v>
      </c>
      <c r="D4" s="19" t="s">
        <v>19</v>
      </c>
      <c r="E4" s="19" t="s">
        <v>24</v>
      </c>
      <c r="F4" s="24">
        <v>36678</v>
      </c>
      <c r="G4" s="25">
        <v>300000</v>
      </c>
      <c r="H4">
        <v>3.65</v>
      </c>
      <c r="I4" s="19">
        <v>-0.4</v>
      </c>
      <c r="J4" s="63">
        <v>4.4059999999999997</v>
      </c>
      <c r="K4">
        <f t="shared" si="0"/>
        <v>300000</v>
      </c>
      <c r="L4" t="str">
        <f t="shared" si="1"/>
        <v>BUY</v>
      </c>
      <c r="M4" t="str">
        <f t="shared" si="2"/>
        <v>PUT</v>
      </c>
      <c r="N4" t="str">
        <f t="shared" si="3"/>
        <v>BUY - PUT</v>
      </c>
      <c r="O4">
        <f t="shared" si="4"/>
        <v>4.0059999999999993</v>
      </c>
      <c r="P4" s="6">
        <f t="shared" si="5"/>
        <v>106799.99999999983</v>
      </c>
      <c r="R4" s="37">
        <v>0</v>
      </c>
    </row>
    <row r="5" spans="1:18" x14ac:dyDescent="0.25">
      <c r="A5" s="17" t="s">
        <v>172</v>
      </c>
      <c r="B5" s="34" t="s">
        <v>168</v>
      </c>
      <c r="C5" s="19" t="s">
        <v>27</v>
      </c>
      <c r="D5" s="34" t="s">
        <v>19</v>
      </c>
      <c r="E5" s="34" t="s">
        <v>20</v>
      </c>
      <c r="F5" s="46">
        <v>36678</v>
      </c>
      <c r="G5" s="47">
        <v>300000</v>
      </c>
      <c r="H5">
        <v>4.72</v>
      </c>
      <c r="I5" s="18">
        <v>0.25</v>
      </c>
      <c r="J5" s="63">
        <v>4.4059999999999997</v>
      </c>
      <c r="K5">
        <f t="shared" si="0"/>
        <v>300000</v>
      </c>
      <c r="L5" t="str">
        <f t="shared" si="1"/>
        <v>BUY</v>
      </c>
      <c r="M5" t="str">
        <f t="shared" si="2"/>
        <v>CALL</v>
      </c>
      <c r="N5" t="str">
        <f t="shared" si="3"/>
        <v>BUY - CALL</v>
      </c>
      <c r="O5">
        <f t="shared" si="4"/>
        <v>4.6559999999999997</v>
      </c>
      <c r="P5" s="6">
        <f t="shared" si="5"/>
        <v>19200.000000000018</v>
      </c>
      <c r="R5" s="37">
        <v>0</v>
      </c>
    </row>
    <row r="6" spans="1:18" x14ac:dyDescent="0.25">
      <c r="A6" s="16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36678</v>
      </c>
      <c r="G6" s="25">
        <v>600000</v>
      </c>
      <c r="H6">
        <v>4.53</v>
      </c>
      <c r="I6" s="19">
        <v>0.16</v>
      </c>
      <c r="J6" s="63">
        <v>4.4059999999999997</v>
      </c>
      <c r="K6">
        <f t="shared" si="0"/>
        <v>600000</v>
      </c>
      <c r="L6" t="str">
        <f t="shared" si="1"/>
        <v>BUY</v>
      </c>
      <c r="M6" t="str">
        <f t="shared" si="2"/>
        <v>CALL</v>
      </c>
      <c r="N6" t="str">
        <f t="shared" si="3"/>
        <v>BUY - CALL</v>
      </c>
      <c r="O6">
        <f t="shared" si="4"/>
        <v>4.5659999999999998</v>
      </c>
      <c r="P6" s="6">
        <f t="shared" si="5"/>
        <v>0</v>
      </c>
      <c r="R6" s="37">
        <v>0</v>
      </c>
    </row>
    <row r="7" spans="1:18" x14ac:dyDescent="0.25">
      <c r="A7" s="18" t="s">
        <v>167</v>
      </c>
      <c r="B7" t="s">
        <v>169</v>
      </c>
      <c r="C7" s="19" t="s">
        <v>18</v>
      </c>
      <c r="D7" s="19" t="s">
        <v>19</v>
      </c>
      <c r="E7" s="24" t="s">
        <v>20</v>
      </c>
      <c r="F7" s="24">
        <v>36678</v>
      </c>
      <c r="G7" s="25">
        <v>300000</v>
      </c>
      <c r="H7">
        <v>4.53</v>
      </c>
      <c r="I7">
        <v>0.16</v>
      </c>
      <c r="J7" s="63">
        <v>4.4059999999999997</v>
      </c>
      <c r="K7">
        <f t="shared" si="0"/>
        <v>300000</v>
      </c>
      <c r="L7" t="str">
        <f t="shared" si="1"/>
        <v>BUY</v>
      </c>
      <c r="M7" t="str">
        <f t="shared" si="2"/>
        <v>CALL</v>
      </c>
      <c r="N7" t="str">
        <f t="shared" si="3"/>
        <v>BUY - CALL</v>
      </c>
      <c r="O7">
        <f t="shared" si="4"/>
        <v>4.5659999999999998</v>
      </c>
      <c r="P7" s="6">
        <f t="shared" si="5"/>
        <v>0</v>
      </c>
      <c r="R7" s="36">
        <v>0</v>
      </c>
    </row>
    <row r="8" spans="1:18" x14ac:dyDescent="0.25">
      <c r="A8" t="s">
        <v>174</v>
      </c>
      <c r="B8" t="s">
        <v>175</v>
      </c>
      <c r="C8" s="19" t="s">
        <v>23</v>
      </c>
      <c r="D8" t="s">
        <v>19</v>
      </c>
      <c r="E8" t="s">
        <v>20</v>
      </c>
      <c r="F8" s="24">
        <v>36678</v>
      </c>
      <c r="G8" s="25">
        <v>300000</v>
      </c>
      <c r="H8">
        <v>3.65</v>
      </c>
      <c r="I8">
        <v>-0.32</v>
      </c>
      <c r="J8" s="63">
        <v>4.4059999999999997</v>
      </c>
      <c r="K8">
        <f t="shared" si="0"/>
        <v>300000</v>
      </c>
      <c r="L8" t="str">
        <f t="shared" si="1"/>
        <v>BUY</v>
      </c>
      <c r="M8" t="str">
        <f t="shared" si="2"/>
        <v>CALL</v>
      </c>
      <c r="N8" t="str">
        <f t="shared" si="3"/>
        <v>BUY - CALL</v>
      </c>
      <c r="O8">
        <f t="shared" si="4"/>
        <v>4.0859999999999994</v>
      </c>
      <c r="P8" s="6">
        <f t="shared" si="5"/>
        <v>0</v>
      </c>
      <c r="R8" s="36"/>
    </row>
    <row r="9" spans="1:18" x14ac:dyDescent="0.25">
      <c r="A9" s="18" t="s">
        <v>174</v>
      </c>
      <c r="B9" t="s">
        <v>176</v>
      </c>
      <c r="C9" s="19" t="s">
        <v>23</v>
      </c>
      <c r="D9" t="s">
        <v>19</v>
      </c>
      <c r="E9" t="s">
        <v>24</v>
      </c>
      <c r="F9" s="24">
        <v>36678</v>
      </c>
      <c r="G9" s="25">
        <v>300000</v>
      </c>
      <c r="H9">
        <v>3.65</v>
      </c>
      <c r="I9">
        <v>-0.32</v>
      </c>
      <c r="J9" s="63">
        <v>4.4059999999999997</v>
      </c>
      <c r="K9">
        <f t="shared" si="0"/>
        <v>300000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4.0859999999999994</v>
      </c>
      <c r="P9" s="6">
        <f t="shared" si="5"/>
        <v>130799.99999999985</v>
      </c>
      <c r="R9" s="36"/>
    </row>
    <row r="10" spans="1:18" x14ac:dyDescent="0.25">
      <c r="A10" s="18" t="s">
        <v>174</v>
      </c>
      <c r="B10" t="s">
        <v>177</v>
      </c>
      <c r="C10" s="19" t="s">
        <v>23</v>
      </c>
      <c r="D10" t="s">
        <v>19</v>
      </c>
      <c r="E10" t="s">
        <v>24</v>
      </c>
      <c r="F10" s="24">
        <v>36678</v>
      </c>
      <c r="G10" s="25">
        <v>600000</v>
      </c>
      <c r="H10">
        <v>3.65</v>
      </c>
      <c r="I10">
        <v>-0.4</v>
      </c>
      <c r="J10" s="63">
        <v>4.4059999999999997</v>
      </c>
      <c r="K10">
        <f t="shared" si="0"/>
        <v>600000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4.0059999999999993</v>
      </c>
      <c r="P10" s="6">
        <f t="shared" si="5"/>
        <v>213599.99999999965</v>
      </c>
      <c r="R10" s="36"/>
    </row>
    <row r="11" spans="1:18" x14ac:dyDescent="0.25">
      <c r="A11" t="s">
        <v>115</v>
      </c>
      <c r="B11" t="s">
        <v>178</v>
      </c>
      <c r="C11" s="19" t="s">
        <v>23</v>
      </c>
      <c r="D11" t="s">
        <v>19</v>
      </c>
      <c r="E11" t="s">
        <v>20</v>
      </c>
      <c r="F11" s="24">
        <v>36678</v>
      </c>
      <c r="G11" s="25">
        <v>300000</v>
      </c>
      <c r="H11">
        <v>3.65</v>
      </c>
      <c r="I11">
        <v>-0.25</v>
      </c>
      <c r="J11" s="63">
        <v>4.4059999999999997</v>
      </c>
      <c r="K11">
        <f t="shared" si="0"/>
        <v>300000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4.1559999999999997</v>
      </c>
      <c r="P11" s="6">
        <f t="shared" si="5"/>
        <v>0</v>
      </c>
      <c r="R11" s="36"/>
    </row>
    <row r="12" spans="1:18" x14ac:dyDescent="0.25">
      <c r="A12" s="18" t="s">
        <v>173</v>
      </c>
      <c r="B12" t="s">
        <v>179</v>
      </c>
      <c r="C12" s="19" t="s">
        <v>23</v>
      </c>
      <c r="D12" t="s">
        <v>19</v>
      </c>
      <c r="E12" t="s">
        <v>20</v>
      </c>
      <c r="F12" s="24">
        <v>36678</v>
      </c>
      <c r="G12" s="25">
        <v>300000</v>
      </c>
      <c r="H12">
        <v>3.65</v>
      </c>
      <c r="I12">
        <v>-0.3</v>
      </c>
      <c r="J12" s="63">
        <v>4.4059999999999997</v>
      </c>
      <c r="K12">
        <f t="shared" si="0"/>
        <v>300000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4.1059999999999999</v>
      </c>
      <c r="P12" s="6">
        <f t="shared" si="5"/>
        <v>0</v>
      </c>
      <c r="R12" s="36"/>
    </row>
    <row r="13" spans="1:18" x14ac:dyDescent="0.25">
      <c r="A13" t="s">
        <v>173</v>
      </c>
      <c r="B13" t="s">
        <v>179</v>
      </c>
      <c r="C13" s="19" t="s">
        <v>23</v>
      </c>
      <c r="D13" t="s">
        <v>19</v>
      </c>
      <c r="E13" t="s">
        <v>24</v>
      </c>
      <c r="F13" s="24">
        <v>36678</v>
      </c>
      <c r="G13" s="25">
        <v>300000</v>
      </c>
      <c r="H13">
        <v>3.65</v>
      </c>
      <c r="I13">
        <v>-0.3</v>
      </c>
      <c r="J13" s="63">
        <v>4.4059999999999997</v>
      </c>
      <c r="K13">
        <f t="shared" si="0"/>
        <v>300000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4.1059999999999999</v>
      </c>
      <c r="P13" s="6">
        <f t="shared" si="5"/>
        <v>136800</v>
      </c>
      <c r="R13" s="36"/>
    </row>
    <row r="14" spans="1:18" x14ac:dyDescent="0.25">
      <c r="A14" s="18" t="s">
        <v>174</v>
      </c>
      <c r="B14" t="s">
        <v>180</v>
      </c>
      <c r="C14" s="19" t="s">
        <v>27</v>
      </c>
      <c r="D14" t="s">
        <v>19</v>
      </c>
      <c r="E14" t="s">
        <v>20</v>
      </c>
      <c r="F14" s="24">
        <v>36678</v>
      </c>
      <c r="G14" s="25">
        <v>-250000</v>
      </c>
      <c r="H14">
        <v>4.72</v>
      </c>
      <c r="I14">
        <v>0.3</v>
      </c>
      <c r="J14" s="63">
        <v>4.4059999999999997</v>
      </c>
      <c r="K14">
        <f t="shared" si="0"/>
        <v>250000</v>
      </c>
      <c r="L14" t="str">
        <f t="shared" si="1"/>
        <v>SELL</v>
      </c>
      <c r="M14" t="str">
        <f t="shared" si="2"/>
        <v>CALL</v>
      </c>
      <c r="N14" t="str">
        <f t="shared" si="3"/>
        <v>SELL - CALL</v>
      </c>
      <c r="O14">
        <f t="shared" si="4"/>
        <v>4.7059999999999995</v>
      </c>
      <c r="P14" s="6">
        <f t="shared" si="5"/>
        <v>-3500.0000000000587</v>
      </c>
      <c r="R14" s="36"/>
    </row>
    <row r="15" spans="1:18" x14ac:dyDescent="0.25">
      <c r="A15" t="s">
        <v>174</v>
      </c>
      <c r="B15" t="s">
        <v>181</v>
      </c>
      <c r="C15" s="19" t="s">
        <v>27</v>
      </c>
      <c r="D15" t="s">
        <v>19</v>
      </c>
      <c r="E15" t="s">
        <v>24</v>
      </c>
      <c r="F15" s="24">
        <v>36678</v>
      </c>
      <c r="G15" s="25">
        <v>-250000</v>
      </c>
      <c r="H15">
        <v>4.72</v>
      </c>
      <c r="I15">
        <v>0.3</v>
      </c>
      <c r="J15" s="63">
        <v>4.4059999999999997</v>
      </c>
      <c r="K15">
        <f t="shared" si="0"/>
        <v>250000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4.7059999999999995</v>
      </c>
      <c r="P15" s="6">
        <f t="shared" si="5"/>
        <v>0</v>
      </c>
      <c r="R15" s="36"/>
    </row>
    <row r="16" spans="1:18" x14ac:dyDescent="0.25">
      <c r="A16" s="17" t="s">
        <v>172</v>
      </c>
      <c r="B16" t="s">
        <v>182</v>
      </c>
      <c r="C16" s="19" t="s">
        <v>27</v>
      </c>
      <c r="D16" t="s">
        <v>19</v>
      </c>
      <c r="E16" t="s">
        <v>20</v>
      </c>
      <c r="F16" s="24">
        <v>36678</v>
      </c>
      <c r="G16" s="25">
        <v>-250000</v>
      </c>
      <c r="H16">
        <v>4.72</v>
      </c>
      <c r="I16">
        <v>0.3</v>
      </c>
      <c r="J16" s="63">
        <v>4.4059999999999997</v>
      </c>
      <c r="K16">
        <f t="shared" si="0"/>
        <v>250000</v>
      </c>
      <c r="L16" t="str">
        <f t="shared" si="1"/>
        <v>SELL</v>
      </c>
      <c r="M16" t="str">
        <f t="shared" si="2"/>
        <v>CALL</v>
      </c>
      <c r="N16" t="str">
        <f t="shared" si="3"/>
        <v>SELL - CALL</v>
      </c>
      <c r="O16">
        <f t="shared" si="4"/>
        <v>4.7059999999999995</v>
      </c>
      <c r="P16" s="6">
        <f t="shared" si="5"/>
        <v>-3500.0000000000587</v>
      </c>
      <c r="R16" s="36"/>
    </row>
    <row r="17" spans="1:18" x14ac:dyDescent="0.25">
      <c r="A17" s="17" t="s">
        <v>172</v>
      </c>
      <c r="B17" t="s">
        <v>182</v>
      </c>
      <c r="C17" s="19" t="s">
        <v>27</v>
      </c>
      <c r="D17" t="s">
        <v>19</v>
      </c>
      <c r="E17" t="s">
        <v>20</v>
      </c>
      <c r="F17" s="24">
        <v>36678</v>
      </c>
      <c r="G17" s="25">
        <v>-500000</v>
      </c>
      <c r="H17">
        <v>4.72</v>
      </c>
      <c r="I17">
        <v>0.3</v>
      </c>
      <c r="J17" s="63">
        <v>4.4059999999999997</v>
      </c>
      <c r="K17">
        <f t="shared" si="0"/>
        <v>500000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4.7059999999999995</v>
      </c>
      <c r="P17" s="6">
        <f t="shared" si="5"/>
        <v>-7000.0000000001173</v>
      </c>
      <c r="R17" s="36"/>
    </row>
    <row r="18" spans="1:18" x14ac:dyDescent="0.25">
      <c r="A18" s="17" t="s">
        <v>172</v>
      </c>
      <c r="B18" t="s">
        <v>183</v>
      </c>
      <c r="C18" s="19" t="s">
        <v>27</v>
      </c>
      <c r="D18" t="s">
        <v>19</v>
      </c>
      <c r="E18" t="s">
        <v>24</v>
      </c>
      <c r="F18" s="24">
        <v>36678</v>
      </c>
      <c r="G18" s="25">
        <v>-250000</v>
      </c>
      <c r="H18">
        <v>4.72</v>
      </c>
      <c r="I18">
        <v>0.3</v>
      </c>
      <c r="J18" s="63">
        <v>4.4059999999999997</v>
      </c>
      <c r="K18">
        <f t="shared" si="0"/>
        <v>250000</v>
      </c>
      <c r="L18" t="str">
        <f t="shared" si="1"/>
        <v>SELL</v>
      </c>
      <c r="M18" t="str">
        <f t="shared" si="2"/>
        <v>PUT</v>
      </c>
      <c r="N18" t="str">
        <f t="shared" si="3"/>
        <v>SELL - PUT</v>
      </c>
      <c r="O18">
        <f t="shared" si="4"/>
        <v>4.7059999999999995</v>
      </c>
      <c r="P18" s="6">
        <f t="shared" si="5"/>
        <v>0</v>
      </c>
      <c r="R18" s="36"/>
    </row>
    <row r="19" spans="1:18" x14ac:dyDescent="0.25">
      <c r="A19" s="17" t="s">
        <v>172</v>
      </c>
      <c r="B19" t="s">
        <v>183</v>
      </c>
      <c r="C19" s="19" t="s">
        <v>27</v>
      </c>
      <c r="D19" t="s">
        <v>19</v>
      </c>
      <c r="E19" t="s">
        <v>24</v>
      </c>
      <c r="F19" s="24">
        <v>36678</v>
      </c>
      <c r="G19" s="25">
        <v>-500000</v>
      </c>
      <c r="H19">
        <v>4.72</v>
      </c>
      <c r="I19">
        <v>0.3</v>
      </c>
      <c r="J19" s="63">
        <v>4.4059999999999997</v>
      </c>
      <c r="K19">
        <f t="shared" si="0"/>
        <v>500000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4.7059999999999995</v>
      </c>
      <c r="P19" s="6">
        <f t="shared" si="5"/>
        <v>0</v>
      </c>
      <c r="R19" s="36"/>
    </row>
    <row r="20" spans="1:18" x14ac:dyDescent="0.25">
      <c r="A20" s="17" t="s">
        <v>172</v>
      </c>
      <c r="B20" t="s">
        <v>184</v>
      </c>
      <c r="C20" s="19" t="s">
        <v>23</v>
      </c>
      <c r="D20" t="s">
        <v>19</v>
      </c>
      <c r="E20" t="s">
        <v>20</v>
      </c>
      <c r="F20" s="24">
        <v>36678</v>
      </c>
      <c r="G20" s="25">
        <v>-1000000</v>
      </c>
      <c r="H20">
        <v>3.65</v>
      </c>
      <c r="I20">
        <v>-0.25</v>
      </c>
      <c r="J20" s="63">
        <v>4.4059999999999997</v>
      </c>
      <c r="K20">
        <f t="shared" si="0"/>
        <v>1000000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4.1559999999999997</v>
      </c>
      <c r="P20" s="6">
        <f t="shared" si="5"/>
        <v>0</v>
      </c>
      <c r="R20" s="36"/>
    </row>
    <row r="21" spans="1:18" x14ac:dyDescent="0.25">
      <c r="A21" s="17" t="s">
        <v>172</v>
      </c>
      <c r="B21" t="s">
        <v>185</v>
      </c>
      <c r="C21" s="19" t="s">
        <v>23</v>
      </c>
      <c r="D21" t="s">
        <v>19</v>
      </c>
      <c r="E21" t="s">
        <v>24</v>
      </c>
      <c r="F21" s="24">
        <v>36678</v>
      </c>
      <c r="G21" s="25">
        <v>1000000</v>
      </c>
      <c r="H21">
        <v>3.65</v>
      </c>
      <c r="I21">
        <v>-0.4</v>
      </c>
      <c r="J21" s="63">
        <v>4.4059999999999997</v>
      </c>
      <c r="K21">
        <f t="shared" si="0"/>
        <v>1000000</v>
      </c>
      <c r="L21" t="str">
        <f t="shared" si="1"/>
        <v>BUY</v>
      </c>
      <c r="M21" t="str">
        <f t="shared" si="2"/>
        <v>PUT</v>
      </c>
      <c r="N21" t="str">
        <f t="shared" si="3"/>
        <v>BUY - PUT</v>
      </c>
      <c r="O21">
        <f t="shared" si="4"/>
        <v>4.0059999999999993</v>
      </c>
      <c r="P21" s="6">
        <f t="shared" si="5"/>
        <v>355999.99999999942</v>
      </c>
      <c r="R21" s="36"/>
    </row>
    <row r="22" spans="1:18" x14ac:dyDescent="0.25">
      <c r="A22" s="17" t="s">
        <v>172</v>
      </c>
      <c r="B22" t="s">
        <v>186</v>
      </c>
      <c r="C22" s="19" t="s">
        <v>23</v>
      </c>
      <c r="D22" t="s">
        <v>19</v>
      </c>
      <c r="E22" t="s">
        <v>20</v>
      </c>
      <c r="F22" s="24">
        <v>36678</v>
      </c>
      <c r="G22" s="25">
        <v>-500000</v>
      </c>
      <c r="H22">
        <v>3.65</v>
      </c>
      <c r="I22">
        <v>-0.32</v>
      </c>
      <c r="J22" s="63">
        <v>4.4059999999999997</v>
      </c>
      <c r="K22">
        <f t="shared" si="0"/>
        <v>500000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4.0859999999999994</v>
      </c>
      <c r="P22" s="6">
        <f t="shared" si="5"/>
        <v>0</v>
      </c>
      <c r="R22" s="36"/>
    </row>
    <row r="23" spans="1:18" x14ac:dyDescent="0.25">
      <c r="A23" s="17" t="s">
        <v>172</v>
      </c>
      <c r="B23" t="s">
        <v>187</v>
      </c>
      <c r="C23" s="19" t="s">
        <v>23</v>
      </c>
      <c r="D23" t="s">
        <v>19</v>
      </c>
      <c r="E23" t="s">
        <v>24</v>
      </c>
      <c r="F23" s="24">
        <v>36678</v>
      </c>
      <c r="G23" s="25">
        <v>-500000</v>
      </c>
      <c r="H23">
        <v>3.65</v>
      </c>
      <c r="I23">
        <v>-0.32</v>
      </c>
      <c r="J23" s="63">
        <v>4.4059999999999997</v>
      </c>
      <c r="K23">
        <f t="shared" si="0"/>
        <v>500000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4.0859999999999994</v>
      </c>
      <c r="P23" s="6">
        <f t="shared" si="5"/>
        <v>-217999.99999999974</v>
      </c>
      <c r="R23" s="36"/>
    </row>
    <row r="24" spans="1:18" x14ac:dyDescent="0.25">
      <c r="A24" s="17" t="s">
        <v>172</v>
      </c>
      <c r="B24" t="s">
        <v>188</v>
      </c>
      <c r="C24" s="19" t="s">
        <v>27</v>
      </c>
      <c r="D24" t="s">
        <v>19</v>
      </c>
      <c r="E24" t="s">
        <v>20</v>
      </c>
      <c r="F24" s="24">
        <v>36678</v>
      </c>
      <c r="G24" s="25">
        <v>-500000</v>
      </c>
      <c r="H24">
        <v>4.72</v>
      </c>
      <c r="I24">
        <v>0.32</v>
      </c>
      <c r="J24" s="63">
        <v>4.4059999999999997</v>
      </c>
      <c r="K24">
        <f t="shared" si="0"/>
        <v>500000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4.726</v>
      </c>
      <c r="P24" s="6">
        <f t="shared" si="5"/>
        <v>0</v>
      </c>
      <c r="R24" s="36"/>
    </row>
    <row r="25" spans="1:18" x14ac:dyDescent="0.25">
      <c r="A25" s="17" t="s">
        <v>172</v>
      </c>
      <c r="B25" t="s">
        <v>189</v>
      </c>
      <c r="C25" s="19" t="s">
        <v>27</v>
      </c>
      <c r="D25" t="s">
        <v>19</v>
      </c>
      <c r="E25" t="s">
        <v>24</v>
      </c>
      <c r="F25" s="24">
        <v>36678</v>
      </c>
      <c r="G25" s="25">
        <v>-500000</v>
      </c>
      <c r="H25">
        <v>4.72</v>
      </c>
      <c r="I25">
        <v>0.32</v>
      </c>
      <c r="J25" s="63">
        <v>4.4059999999999997</v>
      </c>
      <c r="K25">
        <f t="shared" si="0"/>
        <v>500000</v>
      </c>
      <c r="L25" t="str">
        <f t="shared" si="1"/>
        <v>SELL</v>
      </c>
      <c r="M25" t="str">
        <f t="shared" si="2"/>
        <v>PUT</v>
      </c>
      <c r="N25" t="str">
        <f t="shared" si="3"/>
        <v>SELL - PUT</v>
      </c>
      <c r="O25">
        <f t="shared" si="4"/>
        <v>4.726</v>
      </c>
      <c r="P25" s="6">
        <f t="shared" si="5"/>
        <v>-3000.0000000001137</v>
      </c>
      <c r="R25" s="36"/>
    </row>
    <row r="26" spans="1:18" x14ac:dyDescent="0.25">
      <c r="A26" s="17" t="s">
        <v>172</v>
      </c>
      <c r="B26" t="s">
        <v>190</v>
      </c>
      <c r="C26" s="19" t="s">
        <v>27</v>
      </c>
      <c r="D26" t="s">
        <v>19</v>
      </c>
      <c r="E26" t="s">
        <v>20</v>
      </c>
      <c r="F26" s="24">
        <v>36678</v>
      </c>
      <c r="G26" s="25">
        <v>-500000</v>
      </c>
      <c r="H26">
        <v>4.72</v>
      </c>
      <c r="I26">
        <v>0.32</v>
      </c>
      <c r="J26" s="63">
        <v>4.4059999999999997</v>
      </c>
      <c r="K26">
        <f t="shared" si="0"/>
        <v>500000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4.726</v>
      </c>
      <c r="P26" s="6">
        <f t="shared" si="5"/>
        <v>0</v>
      </c>
      <c r="R26" s="36"/>
    </row>
    <row r="27" spans="1:18" x14ac:dyDescent="0.25">
      <c r="A27" s="17" t="s">
        <v>172</v>
      </c>
      <c r="B27" t="s">
        <v>191</v>
      </c>
      <c r="C27" s="19" t="s">
        <v>27</v>
      </c>
      <c r="D27" t="s">
        <v>19</v>
      </c>
      <c r="E27" t="s">
        <v>24</v>
      </c>
      <c r="F27" s="24">
        <v>36678</v>
      </c>
      <c r="G27" s="25">
        <v>-500000</v>
      </c>
      <c r="H27">
        <v>4.72</v>
      </c>
      <c r="I27">
        <v>0.32</v>
      </c>
      <c r="J27" s="63">
        <v>4.4059999999999997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4.726</v>
      </c>
      <c r="P27" s="6">
        <f t="shared" si="5"/>
        <v>-3000.0000000001137</v>
      </c>
      <c r="R27" s="36"/>
    </row>
    <row r="28" spans="1:18" x14ac:dyDescent="0.25">
      <c r="A28" s="17" t="s">
        <v>172</v>
      </c>
      <c r="B28" t="s">
        <v>192</v>
      </c>
      <c r="C28" s="19" t="s">
        <v>27</v>
      </c>
      <c r="D28" t="s">
        <v>19</v>
      </c>
      <c r="E28" t="s">
        <v>24</v>
      </c>
      <c r="F28" s="24">
        <v>36678</v>
      </c>
      <c r="G28" s="25">
        <v>-250000</v>
      </c>
      <c r="H28">
        <v>4.72</v>
      </c>
      <c r="I28">
        <v>0.32</v>
      </c>
      <c r="J28" s="63">
        <v>4.4059999999999997</v>
      </c>
      <c r="K28">
        <f t="shared" si="0"/>
        <v>250000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4.726</v>
      </c>
      <c r="P28" s="6">
        <f t="shared" si="5"/>
        <v>-1500.0000000000568</v>
      </c>
      <c r="R28" s="36"/>
    </row>
    <row r="29" spans="1:18" x14ac:dyDescent="0.25">
      <c r="A29" s="17" t="s">
        <v>172</v>
      </c>
      <c r="B29" t="s">
        <v>193</v>
      </c>
      <c r="C29" s="19" t="s">
        <v>27</v>
      </c>
      <c r="D29" t="s">
        <v>19</v>
      </c>
      <c r="E29" t="s">
        <v>24</v>
      </c>
      <c r="F29" s="24">
        <v>36678</v>
      </c>
      <c r="G29" s="25">
        <v>-250000</v>
      </c>
      <c r="H29">
        <v>4.72</v>
      </c>
      <c r="I29">
        <v>0.26</v>
      </c>
      <c r="J29" s="63">
        <v>4.4059999999999997</v>
      </c>
      <c r="K29">
        <f t="shared" si="0"/>
        <v>250000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4.6659999999999995</v>
      </c>
      <c r="P29" s="6">
        <f t="shared" si="5"/>
        <v>0</v>
      </c>
      <c r="R29" s="36"/>
    </row>
    <row r="30" spans="1:18" x14ac:dyDescent="0.25">
      <c r="A30" s="17" t="s">
        <v>174</v>
      </c>
      <c r="B30" t="s">
        <v>195</v>
      </c>
      <c r="C30" s="19" t="s">
        <v>23</v>
      </c>
      <c r="D30" t="s">
        <v>19</v>
      </c>
      <c r="E30" t="s">
        <v>20</v>
      </c>
      <c r="F30" s="24">
        <v>36678</v>
      </c>
      <c r="G30" s="25">
        <v>300000</v>
      </c>
      <c r="H30">
        <v>3.65</v>
      </c>
      <c r="I30">
        <v>-0.27</v>
      </c>
      <c r="J30" s="63">
        <v>4.4059999999999997</v>
      </c>
      <c r="K30">
        <f t="shared" si="0"/>
        <v>300000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4.1359999999999992</v>
      </c>
      <c r="P30" s="6">
        <f t="shared" si="5"/>
        <v>0</v>
      </c>
      <c r="R30" s="37">
        <v>0</v>
      </c>
    </row>
    <row r="31" spans="1:18" x14ac:dyDescent="0.25">
      <c r="A31" s="17" t="s">
        <v>198</v>
      </c>
      <c r="B31" t="s">
        <v>204</v>
      </c>
      <c r="C31" s="19" t="s">
        <v>27</v>
      </c>
      <c r="D31" t="s">
        <v>19</v>
      </c>
      <c r="E31" t="s">
        <v>20</v>
      </c>
      <c r="F31" s="24">
        <v>36678</v>
      </c>
      <c r="G31" s="25">
        <v>-1000000</v>
      </c>
      <c r="H31">
        <v>4.72</v>
      </c>
      <c r="I31">
        <v>0.32</v>
      </c>
      <c r="J31" s="63">
        <v>4.4059999999999997</v>
      </c>
      <c r="K31">
        <f t="shared" si="0"/>
        <v>1000000</v>
      </c>
      <c r="L31" t="str">
        <f t="shared" si="1"/>
        <v>SELL</v>
      </c>
      <c r="M31" t="str">
        <f t="shared" si="2"/>
        <v>CALL</v>
      </c>
      <c r="N31" t="str">
        <f t="shared" si="3"/>
        <v>SELL - CALL</v>
      </c>
      <c r="O31">
        <f t="shared" si="4"/>
        <v>4.726</v>
      </c>
      <c r="P31" s="6">
        <f t="shared" si="5"/>
        <v>0</v>
      </c>
    </row>
    <row r="32" spans="1:18" x14ac:dyDescent="0.25">
      <c r="A32" s="17" t="s">
        <v>198</v>
      </c>
      <c r="B32" t="s">
        <v>205</v>
      </c>
      <c r="C32" s="19" t="s">
        <v>27</v>
      </c>
      <c r="D32" t="s">
        <v>19</v>
      </c>
      <c r="E32" t="s">
        <v>24</v>
      </c>
      <c r="F32" s="24">
        <v>36678</v>
      </c>
      <c r="G32" s="25">
        <v>-1000000</v>
      </c>
      <c r="H32">
        <v>4.72</v>
      </c>
      <c r="I32">
        <v>0.32</v>
      </c>
      <c r="J32" s="63">
        <v>4.4059999999999997</v>
      </c>
      <c r="K32">
        <f t="shared" si="0"/>
        <v>1000000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4.726</v>
      </c>
      <c r="P32" s="6">
        <f t="shared" si="5"/>
        <v>-6000.0000000002274</v>
      </c>
    </row>
    <row r="33" spans="1:256" x14ac:dyDescent="0.25">
      <c r="A33" s="17" t="s">
        <v>114</v>
      </c>
      <c r="B33" t="s">
        <v>206</v>
      </c>
      <c r="C33" s="19" t="s">
        <v>23</v>
      </c>
      <c r="D33" t="s">
        <v>19</v>
      </c>
      <c r="E33" t="s">
        <v>24</v>
      </c>
      <c r="F33" s="24">
        <v>36678</v>
      </c>
      <c r="G33" s="25">
        <v>500000</v>
      </c>
      <c r="H33">
        <v>3.65</v>
      </c>
      <c r="I33">
        <v>-0.4</v>
      </c>
      <c r="J33" s="63">
        <v>4.4059999999999997</v>
      </c>
      <c r="K33">
        <f t="shared" si="0"/>
        <v>500000</v>
      </c>
      <c r="L33" t="str">
        <f t="shared" si="1"/>
        <v>BUY</v>
      </c>
      <c r="M33" t="str">
        <f t="shared" si="2"/>
        <v>PUT</v>
      </c>
      <c r="N33" t="str">
        <f t="shared" si="3"/>
        <v>BUY - PUT</v>
      </c>
      <c r="O33">
        <f t="shared" si="4"/>
        <v>4.0059999999999993</v>
      </c>
      <c r="P33" s="6">
        <f t="shared" si="5"/>
        <v>177999.99999999971</v>
      </c>
    </row>
    <row r="34" spans="1:256" x14ac:dyDescent="0.25">
      <c r="A34" s="17" t="s">
        <v>198</v>
      </c>
      <c r="B34" t="s">
        <v>207</v>
      </c>
      <c r="C34" s="19" t="s">
        <v>208</v>
      </c>
      <c r="D34" t="s">
        <v>19</v>
      </c>
      <c r="E34" t="s">
        <v>20</v>
      </c>
      <c r="F34" s="24">
        <v>36678</v>
      </c>
      <c r="G34" s="25">
        <v>-500000</v>
      </c>
      <c r="H34">
        <v>4.33</v>
      </c>
      <c r="I34">
        <v>0.1</v>
      </c>
      <c r="J34" s="63">
        <v>4.4059999999999997</v>
      </c>
      <c r="K34">
        <f t="shared" ref="K34:K42" si="6">ABS(G34)</f>
        <v>500000</v>
      </c>
      <c r="L34" t="str">
        <f t="shared" ref="L34:L42" si="7">IF(G34&gt;0,"BUY","SELL")</f>
        <v>SELL</v>
      </c>
      <c r="M34" t="str">
        <f t="shared" ref="M34:M42" si="8">IF(E34="C","CALL","PUT")</f>
        <v>CALL</v>
      </c>
      <c r="N34" t="str">
        <f t="shared" ref="N34:N42" si="9">CONCATENATE(L34," - ",M34)</f>
        <v>SELL - CALL</v>
      </c>
      <c r="O34">
        <f t="shared" ref="O34:O42" si="10">I34+J34</f>
        <v>4.5059999999999993</v>
      </c>
      <c r="P34" s="6">
        <f t="shared" ref="P34:P42" si="11">IF(N34="SELL - PUT",IF(H34-O34&gt;0,0,(H34-O34)*K34),IF(N34="BUY - CALL",IF(O34-H34&gt;0,0,(H34-O34)*K34),IF(N34="SELL - CALL",IF(O34-H34&gt;0,0,(O34-H34)*K34),IF(N34="BUY - PUT",IF(H34-O34&gt;0,0,(O34-H34)*K34)))))</f>
        <v>0</v>
      </c>
      <c r="Q34" s="18"/>
      <c r="R34" s="59"/>
      <c r="S34" s="18"/>
      <c r="T34" s="18"/>
    </row>
    <row r="35" spans="1:256" x14ac:dyDescent="0.25">
      <c r="A35" s="18" t="s">
        <v>199</v>
      </c>
      <c r="B35" t="s">
        <v>209</v>
      </c>
      <c r="C35" s="19" t="s">
        <v>27</v>
      </c>
      <c r="D35" t="s">
        <v>19</v>
      </c>
      <c r="E35" t="s">
        <v>20</v>
      </c>
      <c r="F35" s="24">
        <v>36678</v>
      </c>
      <c r="G35" s="25">
        <v>300000</v>
      </c>
      <c r="H35">
        <v>4.72</v>
      </c>
      <c r="I35">
        <v>0.33750000000000002</v>
      </c>
      <c r="J35" s="63">
        <v>4.4059999999999997</v>
      </c>
      <c r="K35">
        <f t="shared" si="6"/>
        <v>300000</v>
      </c>
      <c r="L35" t="str">
        <f t="shared" si="7"/>
        <v>BUY</v>
      </c>
      <c r="M35" t="str">
        <f t="shared" si="8"/>
        <v>CALL</v>
      </c>
      <c r="N35" t="str">
        <f t="shared" si="9"/>
        <v>BUY - CALL</v>
      </c>
      <c r="O35">
        <f t="shared" si="10"/>
        <v>4.7435</v>
      </c>
      <c r="P35" s="6">
        <f t="shared" si="11"/>
        <v>0</v>
      </c>
      <c r="Q35" s="18"/>
      <c r="R35" s="59"/>
      <c r="S35" s="18"/>
      <c r="T35" s="18"/>
    </row>
    <row r="36" spans="1:256" x14ac:dyDescent="0.25">
      <c r="A36" s="18" t="s">
        <v>198</v>
      </c>
      <c r="B36" t="s">
        <v>210</v>
      </c>
      <c r="C36" s="19" t="s">
        <v>208</v>
      </c>
      <c r="D36" t="s">
        <v>19</v>
      </c>
      <c r="E36" t="s">
        <v>20</v>
      </c>
      <c r="F36" s="24">
        <v>36678</v>
      </c>
      <c r="G36" s="25">
        <v>-500000</v>
      </c>
      <c r="H36">
        <v>4.33</v>
      </c>
      <c r="I36">
        <v>0.1</v>
      </c>
      <c r="J36" s="63">
        <v>4.4059999999999997</v>
      </c>
      <c r="K36">
        <f t="shared" si="6"/>
        <v>500000</v>
      </c>
      <c r="L36" t="str">
        <f t="shared" si="7"/>
        <v>SELL</v>
      </c>
      <c r="M36" t="str">
        <f t="shared" si="8"/>
        <v>CALL</v>
      </c>
      <c r="N36" t="str">
        <f t="shared" si="9"/>
        <v>SELL - CALL</v>
      </c>
      <c r="O36">
        <f t="shared" si="10"/>
        <v>4.5059999999999993</v>
      </c>
      <c r="P36" s="6">
        <f t="shared" si="11"/>
        <v>0</v>
      </c>
      <c r="Q36" s="18"/>
      <c r="R36" s="59"/>
      <c r="S36" s="18"/>
      <c r="T36" s="18"/>
    </row>
    <row r="37" spans="1:256" x14ac:dyDescent="0.25">
      <c r="A37" s="18" t="s">
        <v>200</v>
      </c>
      <c r="B37" t="s">
        <v>211</v>
      </c>
      <c r="C37" s="19" t="s">
        <v>208</v>
      </c>
      <c r="D37" t="s">
        <v>19</v>
      </c>
      <c r="E37" t="s">
        <v>20</v>
      </c>
      <c r="F37" s="24">
        <v>36678</v>
      </c>
      <c r="G37" s="25">
        <v>-300000</v>
      </c>
      <c r="H37">
        <v>4.33</v>
      </c>
      <c r="I37">
        <v>4.4999999999999998E-2</v>
      </c>
      <c r="J37" s="63">
        <v>4.4059999999999997</v>
      </c>
      <c r="K37">
        <f t="shared" si="6"/>
        <v>300000</v>
      </c>
      <c r="L37" t="str">
        <f t="shared" si="7"/>
        <v>SELL</v>
      </c>
      <c r="M37" t="str">
        <f t="shared" si="8"/>
        <v>CALL</v>
      </c>
      <c r="N37" t="str">
        <f t="shared" si="9"/>
        <v>SELL - CALL</v>
      </c>
      <c r="O37">
        <f t="shared" si="10"/>
        <v>4.4509999999999996</v>
      </c>
      <c r="P37" s="6">
        <f t="shared" si="11"/>
        <v>0</v>
      </c>
      <c r="Q37" s="18"/>
      <c r="R37" s="59"/>
      <c r="S37" s="18"/>
      <c r="T37" s="18"/>
    </row>
    <row r="38" spans="1:256" x14ac:dyDescent="0.25">
      <c r="A38" s="18" t="s">
        <v>200</v>
      </c>
      <c r="B38" t="s">
        <v>211</v>
      </c>
      <c r="C38" s="19" t="s">
        <v>208</v>
      </c>
      <c r="D38" t="s">
        <v>19</v>
      </c>
      <c r="E38" t="s">
        <v>24</v>
      </c>
      <c r="F38" s="24">
        <v>36678</v>
      </c>
      <c r="G38" s="25">
        <v>-300000</v>
      </c>
      <c r="H38">
        <v>4.33</v>
      </c>
      <c r="I38">
        <v>4.4999999999999998E-2</v>
      </c>
      <c r="J38" s="63">
        <v>4.4059999999999997</v>
      </c>
      <c r="K38">
        <f t="shared" si="6"/>
        <v>300000</v>
      </c>
      <c r="L38" t="str">
        <f t="shared" si="7"/>
        <v>SELL</v>
      </c>
      <c r="M38" t="str">
        <f t="shared" si="8"/>
        <v>PUT</v>
      </c>
      <c r="N38" t="str">
        <f t="shared" si="9"/>
        <v>SELL - PUT</v>
      </c>
      <c r="O38">
        <f t="shared" si="10"/>
        <v>4.4509999999999996</v>
      </c>
      <c r="P38" s="6">
        <f t="shared" si="11"/>
        <v>-36299.999999999869</v>
      </c>
      <c r="Q38" s="18"/>
      <c r="R38" s="59"/>
      <c r="S38" s="18"/>
      <c r="T38" s="18"/>
    </row>
    <row r="39" spans="1:256" x14ac:dyDescent="0.25">
      <c r="A39" s="18" t="s">
        <v>201</v>
      </c>
      <c r="B39" t="s">
        <v>215</v>
      </c>
      <c r="C39" s="19" t="s">
        <v>212</v>
      </c>
      <c r="D39" t="s">
        <v>19</v>
      </c>
      <c r="E39" t="s">
        <v>20</v>
      </c>
      <c r="F39" s="24">
        <v>36678</v>
      </c>
      <c r="G39" s="25">
        <v>300000</v>
      </c>
      <c r="H39">
        <v>4.67</v>
      </c>
      <c r="I39">
        <v>0.30249999999999999</v>
      </c>
      <c r="J39" s="63">
        <v>4.4059999999999997</v>
      </c>
      <c r="K39">
        <f t="shared" si="6"/>
        <v>300000</v>
      </c>
      <c r="L39" t="str">
        <f t="shared" si="7"/>
        <v>BUY</v>
      </c>
      <c r="M39" t="str">
        <f t="shared" si="8"/>
        <v>CALL</v>
      </c>
      <c r="N39" t="str">
        <f t="shared" si="9"/>
        <v>BUY - CALL</v>
      </c>
      <c r="O39">
        <f t="shared" si="10"/>
        <v>4.7084999999999999</v>
      </c>
      <c r="P39" s="6">
        <f t="shared" si="11"/>
        <v>0</v>
      </c>
      <c r="Q39" s="18"/>
      <c r="R39" s="59"/>
      <c r="S39" s="18"/>
      <c r="T39" s="18"/>
    </row>
    <row r="40" spans="1:256" x14ac:dyDescent="0.25">
      <c r="A40" s="18" t="s">
        <v>201</v>
      </c>
      <c r="B40" t="s">
        <v>216</v>
      </c>
      <c r="C40" s="19" t="s">
        <v>18</v>
      </c>
      <c r="D40" t="s">
        <v>19</v>
      </c>
      <c r="E40" t="s">
        <v>24</v>
      </c>
      <c r="F40" s="24">
        <v>36678</v>
      </c>
      <c r="G40" s="25">
        <v>300000</v>
      </c>
      <c r="H40">
        <v>4.53</v>
      </c>
      <c r="I40">
        <v>0.16750000000000001</v>
      </c>
      <c r="J40" s="63">
        <v>4.4059999999999997</v>
      </c>
      <c r="K40">
        <f t="shared" si="6"/>
        <v>300000</v>
      </c>
      <c r="L40" t="str">
        <f t="shared" si="7"/>
        <v>BUY</v>
      </c>
      <c r="M40" t="str">
        <f t="shared" si="8"/>
        <v>PUT</v>
      </c>
      <c r="N40" t="str">
        <f t="shared" si="9"/>
        <v>BUY - PUT</v>
      </c>
      <c r="O40">
        <f t="shared" si="10"/>
        <v>4.5735000000000001</v>
      </c>
      <c r="P40" s="6">
        <f t="shared" si="11"/>
        <v>13049.999999999962</v>
      </c>
      <c r="Q40" s="18"/>
      <c r="R40" s="59"/>
      <c r="S40" s="18"/>
      <c r="T40" s="18"/>
    </row>
    <row r="41" spans="1:256" x14ac:dyDescent="0.25">
      <c r="A41" s="42" t="s">
        <v>115</v>
      </c>
      <c r="B41" t="s">
        <v>213</v>
      </c>
      <c r="C41" s="19" t="s">
        <v>208</v>
      </c>
      <c r="D41" t="s">
        <v>19</v>
      </c>
      <c r="E41" t="s">
        <v>20</v>
      </c>
      <c r="F41" s="24">
        <v>36678</v>
      </c>
      <c r="G41" s="25">
        <v>150000</v>
      </c>
      <c r="H41">
        <v>4.33</v>
      </c>
      <c r="I41">
        <v>0.1</v>
      </c>
      <c r="J41" s="63">
        <v>4.4059999999999997</v>
      </c>
      <c r="K41">
        <f t="shared" si="6"/>
        <v>150000</v>
      </c>
      <c r="L41" t="str">
        <f t="shared" si="7"/>
        <v>BUY</v>
      </c>
      <c r="M41" t="str">
        <f t="shared" si="8"/>
        <v>CALL</v>
      </c>
      <c r="N41" t="str">
        <f t="shared" si="9"/>
        <v>BUY - CALL</v>
      </c>
      <c r="O41">
        <f t="shared" si="10"/>
        <v>4.5059999999999993</v>
      </c>
      <c r="P41" s="6">
        <f t="shared" si="11"/>
        <v>0</v>
      </c>
      <c r="Q41" s="18"/>
      <c r="R41" s="59"/>
      <c r="S41" s="18"/>
      <c r="T41" s="18"/>
    </row>
    <row r="42" spans="1:256" x14ac:dyDescent="0.25">
      <c r="A42" s="18" t="s">
        <v>118</v>
      </c>
      <c r="B42" t="s">
        <v>214</v>
      </c>
      <c r="C42" s="19" t="s">
        <v>27</v>
      </c>
      <c r="D42" t="s">
        <v>19</v>
      </c>
      <c r="E42" t="s">
        <v>24</v>
      </c>
      <c r="F42" s="24">
        <v>36678</v>
      </c>
      <c r="G42" s="25">
        <v>1500000</v>
      </c>
      <c r="H42">
        <v>4.72</v>
      </c>
      <c r="I42">
        <v>0.3</v>
      </c>
      <c r="J42" s="63">
        <v>4.4059999999999997</v>
      </c>
      <c r="K42">
        <f t="shared" si="6"/>
        <v>1500000</v>
      </c>
      <c r="L42" t="str">
        <f t="shared" si="7"/>
        <v>BUY</v>
      </c>
      <c r="M42" t="str">
        <f t="shared" si="8"/>
        <v>PUT</v>
      </c>
      <c r="N42" t="str">
        <f t="shared" si="9"/>
        <v>BUY - PUT</v>
      </c>
      <c r="O42">
        <f t="shared" si="10"/>
        <v>4.7059999999999995</v>
      </c>
      <c r="P42" s="6">
        <f t="shared" si="11"/>
        <v>0</v>
      </c>
      <c r="Q42" s="18"/>
      <c r="R42" s="59"/>
      <c r="S42" s="18"/>
      <c r="T42" s="18"/>
    </row>
    <row r="43" spans="1:256" x14ac:dyDescent="0.25">
      <c r="A43" s="17"/>
      <c r="C43" s="19"/>
      <c r="F43" s="24"/>
      <c r="G43" s="25"/>
      <c r="H43" s="62"/>
      <c r="I43" s="53"/>
      <c r="J43" s="53"/>
      <c r="K43" s="53"/>
      <c r="L43" s="53"/>
      <c r="M43" s="53"/>
      <c r="N43" s="53"/>
      <c r="O43" s="53"/>
      <c r="P43" s="66">
        <f>SUM(P3:P42)</f>
        <v>879449.99999999825</v>
      </c>
      <c r="Q43" s="18"/>
      <c r="R43" s="59"/>
      <c r="S43" s="18"/>
      <c r="T43" s="18"/>
    </row>
    <row r="44" spans="1:256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59"/>
      <c r="S44" s="18"/>
      <c r="T44" s="18"/>
    </row>
    <row r="45" spans="1:256" x14ac:dyDescent="0.25">
      <c r="Q45" s="53"/>
      <c r="R45" s="59"/>
      <c r="S45" s="18"/>
      <c r="T45" s="60"/>
    </row>
    <row r="46" spans="1:256" s="53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 s="18"/>
      <c r="AG46" s="64"/>
      <c r="AW46" s="64"/>
      <c r="BM46" s="64"/>
      <c r="CC46" s="64"/>
      <c r="CS46" s="64"/>
      <c r="DI46" s="64"/>
      <c r="DY46" s="64"/>
      <c r="EO46" s="64"/>
      <c r="FE46" s="64"/>
      <c r="FU46" s="64"/>
      <c r="GK46" s="64"/>
      <c r="HA46" s="64"/>
      <c r="HQ46" s="64"/>
      <c r="IG46" s="64"/>
    </row>
    <row r="47" spans="1:256" s="53" customFormat="1" ht="13.8" thickBot="1" x14ac:dyDescent="0.3">
      <c r="A47" s="1" t="s">
        <v>85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 s="18"/>
      <c r="R47" s="65"/>
      <c r="S47" s="65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5"/>
      <c r="AI47" s="65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5"/>
      <c r="AY47" s="65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5"/>
      <c r="BO47" s="65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5"/>
      <c r="CE47" s="65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5"/>
      <c r="CU47" s="65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5"/>
      <c r="DK47" s="65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1"/>
      <c r="DY47" s="61"/>
      <c r="DZ47" s="65"/>
      <c r="EA47" s="65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1"/>
      <c r="EO47" s="61"/>
      <c r="EP47" s="65"/>
      <c r="EQ47" s="65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1"/>
      <c r="FE47" s="61"/>
      <c r="FF47" s="65"/>
      <c r="FG47" s="65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1"/>
      <c r="FU47" s="61"/>
      <c r="FV47" s="65"/>
      <c r="FW47" s="65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1"/>
      <c r="GK47" s="61"/>
      <c r="GL47" s="65"/>
      <c r="GM47" s="65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1"/>
      <c r="HA47" s="61"/>
      <c r="HB47" s="65"/>
      <c r="HC47" s="65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1"/>
      <c r="HQ47" s="61"/>
      <c r="HR47" s="65"/>
      <c r="HS47" s="65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1"/>
      <c r="IG47" s="61"/>
      <c r="IH47" s="65"/>
      <c r="II47" s="65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  <c r="IU47" s="61"/>
      <c r="IV47" s="61"/>
    </row>
    <row r="48" spans="1:256" s="53" customFormat="1" ht="13.8" thickBot="1" x14ac:dyDescent="0.3">
      <c r="A48" s="2" t="s">
        <v>1</v>
      </c>
      <c r="B48" s="3" t="s">
        <v>2</v>
      </c>
      <c r="C48" s="4" t="s">
        <v>3</v>
      </c>
      <c r="D48" s="2" t="s">
        <v>4</v>
      </c>
      <c r="E48" s="2" t="s">
        <v>5</v>
      </c>
      <c r="F48" s="2" t="s">
        <v>6</v>
      </c>
      <c r="G48" s="2" t="s">
        <v>7</v>
      </c>
      <c r="H48" s="2" t="s">
        <v>8</v>
      </c>
      <c r="I48" s="2" t="s">
        <v>9</v>
      </c>
      <c r="J48" s="2" t="s">
        <v>10</v>
      </c>
      <c r="K48" s="2" t="s">
        <v>11</v>
      </c>
      <c r="L48" s="2" t="s">
        <v>12</v>
      </c>
      <c r="M48" s="2" t="s">
        <v>13</v>
      </c>
      <c r="N48" s="2" t="s">
        <v>14</v>
      </c>
      <c r="O48" s="2" t="s">
        <v>15</v>
      </c>
      <c r="P48" s="58" t="s">
        <v>16</v>
      </c>
      <c r="Q48" s="18"/>
      <c r="X48" s="62"/>
      <c r="AN48" s="62"/>
      <c r="BD48" s="62"/>
      <c r="BT48" s="62"/>
      <c r="CJ48" s="62"/>
      <c r="CZ48" s="62"/>
      <c r="DP48" s="62"/>
      <c r="EF48" s="62"/>
      <c r="EV48" s="62"/>
      <c r="FL48" s="62"/>
      <c r="GB48" s="62"/>
      <c r="GR48" s="62"/>
      <c r="HH48" s="62"/>
      <c r="HX48" s="62"/>
      <c r="IN48" s="62"/>
    </row>
    <row r="49" spans="1:20" s="53" customFormat="1" x14ac:dyDescent="0.25">
      <c r="A49" s="12" t="s">
        <v>86</v>
      </c>
      <c r="B49" t="s">
        <v>77</v>
      </c>
      <c r="C49" t="s">
        <v>78</v>
      </c>
      <c r="D49" s="12" t="s">
        <v>87</v>
      </c>
      <c r="E49"/>
      <c r="F49" t="s">
        <v>19</v>
      </c>
      <c r="G49" t="s">
        <v>24</v>
      </c>
      <c r="H49" s="5">
        <v>36678</v>
      </c>
      <c r="I49">
        <v>-62000</v>
      </c>
      <c r="J49"/>
      <c r="K49"/>
      <c r="L49"/>
      <c r="M49"/>
      <c r="N49">
        <v>2</v>
      </c>
      <c r="O49"/>
      <c r="P49">
        <v>0</v>
      </c>
      <c r="Q49" s="18"/>
    </row>
    <row r="50" spans="1:20" x14ac:dyDescent="0.25">
      <c r="Q50" s="18"/>
      <c r="R50" s="18"/>
      <c r="S50" s="18"/>
      <c r="T50" s="18"/>
    </row>
    <row r="51" spans="1:20" x14ac:dyDescent="0.25">
      <c r="A51" s="8" t="s">
        <v>74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8"/>
      <c r="R51" s="18"/>
      <c r="S51" s="18"/>
      <c r="T51" s="18"/>
    </row>
    <row r="52" spans="1:20" x14ac:dyDescent="0.25">
      <c r="Q52" s="18"/>
      <c r="R52" s="18"/>
      <c r="S52" s="18"/>
      <c r="T52" s="18"/>
    </row>
    <row r="53" spans="1:20" x14ac:dyDescent="0.25">
      <c r="R53" s="18"/>
      <c r="S53" s="18"/>
      <c r="T53" s="18"/>
    </row>
    <row r="54" spans="1:20" x14ac:dyDescent="0.25">
      <c r="R54" s="18"/>
      <c r="S54" s="18"/>
      <c r="T54" s="18"/>
    </row>
    <row r="55" spans="1:20" x14ac:dyDescent="0.25">
      <c r="R55" s="18"/>
      <c r="S55" s="18"/>
      <c r="T55" s="18"/>
    </row>
    <row r="56" spans="1:20" x14ac:dyDescent="0.25">
      <c r="R56" s="18"/>
      <c r="S56" s="18"/>
      <c r="T56" s="18"/>
    </row>
  </sheetData>
  <pageMargins left="0.75" right="0.75" top="1" bottom="1" header="0.5" footer="0.5"/>
  <pageSetup scale="61"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68"/>
  <sheetViews>
    <sheetView topLeftCell="I1" workbookViewId="0">
      <selection activeCell="U1" sqref="U1"/>
    </sheetView>
  </sheetViews>
  <sheetFormatPr defaultRowHeight="13.2" x14ac:dyDescent="0.25"/>
  <cols>
    <col min="1" max="1" width="18.109375" customWidth="1"/>
    <col min="3" max="3" width="13.88671875" customWidth="1"/>
    <col min="4" max="4" width="11.6640625" customWidth="1"/>
    <col min="5" max="5" width="6.33203125" customWidth="1"/>
    <col min="6" max="6" width="7.88671875" customWidth="1"/>
    <col min="7" max="7" width="11.88671875" customWidth="1"/>
    <col min="8" max="8" width="12.109375" customWidth="1"/>
    <col min="9" max="10" width="10.6640625" customWidth="1"/>
    <col min="11" max="11" width="11.44140625" customWidth="1"/>
    <col min="16" max="16" width="11.33203125" bestFit="1" customWidth="1"/>
    <col min="18" max="18" width="16.109375" customWidth="1"/>
    <col min="19" max="19" width="12.88671875" customWidth="1"/>
    <col min="22" max="22" width="14.44140625" customWidth="1"/>
  </cols>
  <sheetData>
    <row r="1" spans="1:16" ht="13.8" thickBot="1" x14ac:dyDescent="0.3">
      <c r="A1" s="1" t="s">
        <v>0</v>
      </c>
    </row>
    <row r="2" spans="1:16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5">
      <c r="A3" s="17" t="s">
        <v>116</v>
      </c>
      <c r="B3" s="20" t="s">
        <v>170</v>
      </c>
      <c r="C3" s="19" t="s">
        <v>18</v>
      </c>
      <c r="D3" s="19" t="s">
        <v>19</v>
      </c>
      <c r="E3" s="24" t="s">
        <v>20</v>
      </c>
      <c r="F3" s="24">
        <v>36708</v>
      </c>
      <c r="G3" s="25">
        <v>600000</v>
      </c>
      <c r="H3" s="19">
        <v>4.5199999999999996</v>
      </c>
      <c r="I3" s="19">
        <v>0.16</v>
      </c>
      <c r="J3" s="63">
        <v>4.3689999999999998</v>
      </c>
      <c r="K3">
        <f>ABS(G3)</f>
        <v>600000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4.5289999999999999</v>
      </c>
      <c r="P3" s="6">
        <f>IF(N3="SELL - PUT",IF(H3-O3&gt;0,0,(H3-O3)*K3),IF(N3="BUY - CALL",IF(O3-H3&gt;0,0,(H3-O3)*K3),IF(N3="SELL - CALL",IF(O3-H3&gt;0,0,(O3-H3)*K3),IF(N3="BUY - PUT",IF(H3-O3&gt;0,0,(O3-H3)*K3)))))</f>
        <v>0</v>
      </c>
    </row>
    <row r="4" spans="1:16" x14ac:dyDescent="0.25">
      <c r="A4" s="18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36708</v>
      </c>
      <c r="G4" s="25">
        <v>310000</v>
      </c>
      <c r="H4" s="19">
        <v>4.5199999999999996</v>
      </c>
      <c r="I4">
        <v>0.16</v>
      </c>
      <c r="J4" s="63">
        <v>4.3689999999999998</v>
      </c>
      <c r="K4">
        <f t="shared" ref="K4:K47" si="0">ABS(G4)</f>
        <v>310000</v>
      </c>
      <c r="L4" t="str">
        <f t="shared" ref="L4:L47" si="1">IF(G4&gt;0,"BUY","SELL")</f>
        <v>BUY</v>
      </c>
      <c r="M4" t="str">
        <f t="shared" ref="M4:M47" si="2">IF(E4="C","CALL","PUT")</f>
        <v>CALL</v>
      </c>
      <c r="N4" t="str">
        <f t="shared" ref="N4:N47" si="3">CONCATENATE(L4," - ",M4)</f>
        <v>BUY - CALL</v>
      </c>
      <c r="O4">
        <f t="shared" ref="O4:O47" si="4">I4+J4</f>
        <v>4.5289999999999999</v>
      </c>
      <c r="P4" s="6">
        <f t="shared" ref="P4:P47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5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36708</v>
      </c>
      <c r="G5" s="25">
        <v>310000</v>
      </c>
      <c r="H5" s="19">
        <v>4.5199999999999996</v>
      </c>
      <c r="I5">
        <v>0.16750000000000001</v>
      </c>
      <c r="J5" s="63">
        <v>4.3689999999999998</v>
      </c>
      <c r="K5">
        <f t="shared" si="0"/>
        <v>310000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4.5365000000000002</v>
      </c>
      <c r="P5" s="6">
        <f t="shared" si="5"/>
        <v>5115.0000000001937</v>
      </c>
    </row>
    <row r="6" spans="1:16" x14ac:dyDescent="0.25">
      <c r="A6" s="18" t="s">
        <v>218</v>
      </c>
      <c r="B6" t="s">
        <v>225</v>
      </c>
      <c r="C6" s="19" t="s">
        <v>229</v>
      </c>
      <c r="D6" t="s">
        <v>19</v>
      </c>
      <c r="E6" t="s">
        <v>20</v>
      </c>
      <c r="F6" s="24">
        <v>36708</v>
      </c>
      <c r="G6" s="25">
        <v>-2000000</v>
      </c>
      <c r="H6">
        <v>4.3600000000000003</v>
      </c>
      <c r="I6">
        <v>-1.7500000000000002E-2</v>
      </c>
      <c r="J6" s="63">
        <v>4.3689999999999998</v>
      </c>
      <c r="K6">
        <f t="shared" si="0"/>
        <v>2000000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4.3514999999999997</v>
      </c>
      <c r="P6" s="6">
        <f t="shared" si="5"/>
        <v>-17000.000000001237</v>
      </c>
    </row>
    <row r="7" spans="1:16" x14ac:dyDescent="0.25">
      <c r="A7" s="18" t="s">
        <v>218</v>
      </c>
      <c r="B7" t="s">
        <v>226</v>
      </c>
      <c r="C7" s="19" t="s">
        <v>229</v>
      </c>
      <c r="D7" t="s">
        <v>19</v>
      </c>
      <c r="E7" t="s">
        <v>24</v>
      </c>
      <c r="F7" s="24">
        <v>36708</v>
      </c>
      <c r="G7" s="25">
        <v>-2000000</v>
      </c>
      <c r="H7">
        <v>4.3600000000000003</v>
      </c>
      <c r="I7">
        <v>-1.7500000000000002E-2</v>
      </c>
      <c r="J7" s="63">
        <v>4.3689999999999998</v>
      </c>
      <c r="K7">
        <f t="shared" si="0"/>
        <v>2000000</v>
      </c>
      <c r="L7" t="str">
        <f t="shared" si="1"/>
        <v>SELL</v>
      </c>
      <c r="M7" t="str">
        <f t="shared" si="2"/>
        <v>PUT</v>
      </c>
      <c r="N7" t="str">
        <f t="shared" si="3"/>
        <v>SELL - PUT</v>
      </c>
      <c r="O7">
        <f t="shared" si="4"/>
        <v>4.3514999999999997</v>
      </c>
      <c r="P7" s="6">
        <f t="shared" si="5"/>
        <v>0</v>
      </c>
    </row>
    <row r="8" spans="1:16" x14ac:dyDescent="0.25">
      <c r="A8" s="18" t="s">
        <v>219</v>
      </c>
      <c r="B8" t="s">
        <v>227</v>
      </c>
      <c r="C8" s="19" t="s">
        <v>229</v>
      </c>
      <c r="D8" t="s">
        <v>19</v>
      </c>
      <c r="E8" t="s">
        <v>20</v>
      </c>
      <c r="F8" s="24">
        <v>36708</v>
      </c>
      <c r="G8" s="25">
        <v>-620000</v>
      </c>
      <c r="H8">
        <v>4.3600000000000003</v>
      </c>
      <c r="I8">
        <v>-1.7500000000000002E-2</v>
      </c>
      <c r="J8" s="63">
        <v>4.3689999999999998</v>
      </c>
      <c r="K8">
        <f t="shared" si="0"/>
        <v>620000</v>
      </c>
      <c r="L8" t="str">
        <f t="shared" si="1"/>
        <v>SELL</v>
      </c>
      <c r="M8" t="str">
        <f t="shared" si="2"/>
        <v>CALL</v>
      </c>
      <c r="N8" t="str">
        <f t="shared" si="3"/>
        <v>SELL - CALL</v>
      </c>
      <c r="O8">
        <f t="shared" si="4"/>
        <v>4.3514999999999997</v>
      </c>
      <c r="P8" s="6">
        <f t="shared" si="5"/>
        <v>-5270.0000000003829</v>
      </c>
    </row>
    <row r="9" spans="1:16" x14ac:dyDescent="0.25">
      <c r="A9" s="18" t="s">
        <v>219</v>
      </c>
      <c r="B9" t="s">
        <v>228</v>
      </c>
      <c r="C9" s="19" t="s">
        <v>229</v>
      </c>
      <c r="D9" t="s">
        <v>19</v>
      </c>
      <c r="E9" t="s">
        <v>24</v>
      </c>
      <c r="F9" s="24">
        <v>36708</v>
      </c>
      <c r="G9" s="25">
        <v>-620000</v>
      </c>
      <c r="H9">
        <v>4.3600000000000003</v>
      </c>
      <c r="I9">
        <v>-1.7500000000000002E-2</v>
      </c>
      <c r="J9" s="63">
        <v>4.3689999999999998</v>
      </c>
      <c r="K9">
        <f t="shared" si="0"/>
        <v>620000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4.3514999999999997</v>
      </c>
      <c r="P9" s="6">
        <f t="shared" si="5"/>
        <v>0</v>
      </c>
    </row>
    <row r="10" spans="1:16" x14ac:dyDescent="0.25">
      <c r="A10" s="42" t="s">
        <v>115</v>
      </c>
      <c r="B10" s="19" t="s">
        <v>203</v>
      </c>
      <c r="C10" s="19" t="s">
        <v>23</v>
      </c>
      <c r="D10" s="19" t="s">
        <v>19</v>
      </c>
      <c r="E10" s="19" t="s">
        <v>24</v>
      </c>
      <c r="F10" s="24">
        <v>36708</v>
      </c>
      <c r="G10" s="25">
        <f>10000*(EOMONTH(F10,0)-F10)+10000</f>
        <v>310000</v>
      </c>
      <c r="H10" s="19">
        <v>3.92</v>
      </c>
      <c r="I10" s="19">
        <v>-0.4</v>
      </c>
      <c r="J10" s="63">
        <v>4.3689999999999998</v>
      </c>
      <c r="K10">
        <f t="shared" si="0"/>
        <v>310000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3.9689999999999999</v>
      </c>
      <c r="P10" s="6">
        <f t="shared" si="5"/>
        <v>15189.999999999978</v>
      </c>
    </row>
    <row r="11" spans="1:16" x14ac:dyDescent="0.25">
      <c r="A11" s="18" t="s">
        <v>174</v>
      </c>
      <c r="B11" t="s">
        <v>175</v>
      </c>
      <c r="C11" s="19" t="s">
        <v>23</v>
      </c>
      <c r="D11" t="s">
        <v>19</v>
      </c>
      <c r="E11" t="s">
        <v>20</v>
      </c>
      <c r="F11" s="24">
        <v>36708</v>
      </c>
      <c r="G11" s="25">
        <v>310000</v>
      </c>
      <c r="H11" s="19">
        <v>3.92</v>
      </c>
      <c r="I11">
        <v>-0.32</v>
      </c>
      <c r="J11" s="63">
        <v>4.3689999999999998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4.0489999999999995</v>
      </c>
      <c r="P11" s="6">
        <f t="shared" si="5"/>
        <v>0</v>
      </c>
    </row>
    <row r="12" spans="1:16" x14ac:dyDescent="0.25">
      <c r="A12" s="18" t="s">
        <v>174</v>
      </c>
      <c r="B12" t="s">
        <v>176</v>
      </c>
      <c r="C12" s="19" t="s">
        <v>23</v>
      </c>
      <c r="D12" t="s">
        <v>19</v>
      </c>
      <c r="E12" t="s">
        <v>24</v>
      </c>
      <c r="F12" s="24">
        <v>36708</v>
      </c>
      <c r="G12" s="25">
        <v>310000</v>
      </c>
      <c r="H12" s="19">
        <v>3.92</v>
      </c>
      <c r="I12">
        <v>-0.32</v>
      </c>
      <c r="J12" s="63">
        <v>4.3689999999999998</v>
      </c>
      <c r="K12">
        <f t="shared" si="0"/>
        <v>310000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4.0489999999999995</v>
      </c>
      <c r="P12" s="6">
        <f t="shared" si="5"/>
        <v>39989.999999999862</v>
      </c>
    </row>
    <row r="13" spans="1:16" x14ac:dyDescent="0.25">
      <c r="A13" s="18" t="s">
        <v>174</v>
      </c>
      <c r="B13" t="s">
        <v>177</v>
      </c>
      <c r="C13" s="19" t="s">
        <v>23</v>
      </c>
      <c r="D13" t="s">
        <v>19</v>
      </c>
      <c r="E13" t="s">
        <v>24</v>
      </c>
      <c r="F13" s="24">
        <v>36708</v>
      </c>
      <c r="G13" s="25">
        <v>620000</v>
      </c>
      <c r="H13" s="19">
        <v>3.92</v>
      </c>
      <c r="I13">
        <v>-0.4</v>
      </c>
      <c r="J13" s="63">
        <v>4.3689999999999998</v>
      </c>
      <c r="K13">
        <f t="shared" si="0"/>
        <v>620000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3.9689999999999999</v>
      </c>
      <c r="P13" s="6">
        <f t="shared" si="5"/>
        <v>30379.999999999956</v>
      </c>
    </row>
    <row r="14" spans="1:16" x14ac:dyDescent="0.25">
      <c r="A14" s="18" t="s">
        <v>115</v>
      </c>
      <c r="B14" t="s">
        <v>178</v>
      </c>
      <c r="C14" s="19" t="s">
        <v>23</v>
      </c>
      <c r="D14" t="s">
        <v>19</v>
      </c>
      <c r="E14" t="s">
        <v>20</v>
      </c>
      <c r="F14" s="24">
        <v>36708</v>
      </c>
      <c r="G14" s="25">
        <v>310000</v>
      </c>
      <c r="H14" s="19">
        <v>3.92</v>
      </c>
      <c r="I14">
        <v>-0.25</v>
      </c>
      <c r="J14" s="63">
        <v>4.3689999999999998</v>
      </c>
      <c r="K14">
        <f t="shared" si="0"/>
        <v>310000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4.1189999999999998</v>
      </c>
      <c r="P14" s="6">
        <f t="shared" si="5"/>
        <v>0</v>
      </c>
    </row>
    <row r="15" spans="1:16" x14ac:dyDescent="0.25">
      <c r="A15" s="18" t="s">
        <v>173</v>
      </c>
      <c r="B15" t="s">
        <v>179</v>
      </c>
      <c r="C15" s="19" t="s">
        <v>23</v>
      </c>
      <c r="D15" t="s">
        <v>19</v>
      </c>
      <c r="E15" t="s">
        <v>20</v>
      </c>
      <c r="F15" s="24">
        <v>36708</v>
      </c>
      <c r="G15" s="25">
        <v>310000</v>
      </c>
      <c r="H15" s="19">
        <v>3.92</v>
      </c>
      <c r="I15">
        <v>-0.3</v>
      </c>
      <c r="J15" s="63">
        <v>4.3689999999999998</v>
      </c>
      <c r="K15">
        <f t="shared" si="0"/>
        <v>310000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4.069</v>
      </c>
      <c r="P15" s="6">
        <f t="shared" si="5"/>
        <v>0</v>
      </c>
    </row>
    <row r="16" spans="1:16" x14ac:dyDescent="0.25">
      <c r="A16" t="s">
        <v>173</v>
      </c>
      <c r="B16" t="s">
        <v>179</v>
      </c>
      <c r="C16" s="19" t="s">
        <v>23</v>
      </c>
      <c r="D16" t="s">
        <v>19</v>
      </c>
      <c r="E16" t="s">
        <v>24</v>
      </c>
      <c r="F16" s="24">
        <v>36708</v>
      </c>
      <c r="G16" s="25">
        <v>310000</v>
      </c>
      <c r="H16" s="19">
        <v>3.92</v>
      </c>
      <c r="I16">
        <v>-0.3</v>
      </c>
      <c r="J16" s="63">
        <v>4.3689999999999998</v>
      </c>
      <c r="K16">
        <f t="shared" si="0"/>
        <v>310000</v>
      </c>
      <c r="L16" t="str">
        <f t="shared" si="1"/>
        <v>BUY</v>
      </c>
      <c r="M16" t="str">
        <f t="shared" si="2"/>
        <v>PUT</v>
      </c>
      <c r="N16" t="str">
        <f t="shared" si="3"/>
        <v>BUY - PUT</v>
      </c>
      <c r="O16">
        <f t="shared" si="4"/>
        <v>4.069</v>
      </c>
      <c r="P16" s="6">
        <f t="shared" si="5"/>
        <v>46190.000000000007</v>
      </c>
    </row>
    <row r="17" spans="1:16" x14ac:dyDescent="0.25">
      <c r="A17" s="17" t="s">
        <v>172</v>
      </c>
      <c r="B17" t="s">
        <v>184</v>
      </c>
      <c r="C17" s="19" t="s">
        <v>23</v>
      </c>
      <c r="D17" t="s">
        <v>19</v>
      </c>
      <c r="E17" t="s">
        <v>20</v>
      </c>
      <c r="F17" s="24">
        <v>36708</v>
      </c>
      <c r="G17" s="25">
        <v>-1000000</v>
      </c>
      <c r="H17" s="19">
        <v>3.92</v>
      </c>
      <c r="I17">
        <v>-0.25</v>
      </c>
      <c r="J17" s="63">
        <v>4.3689999999999998</v>
      </c>
      <c r="K17">
        <f t="shared" si="0"/>
        <v>1000000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4.1189999999999998</v>
      </c>
      <c r="P17" s="6">
        <f t="shared" si="5"/>
        <v>0</v>
      </c>
    </row>
    <row r="18" spans="1:16" x14ac:dyDescent="0.25">
      <c r="A18" s="17" t="s">
        <v>172</v>
      </c>
      <c r="B18" t="s">
        <v>185</v>
      </c>
      <c r="C18" s="19" t="s">
        <v>23</v>
      </c>
      <c r="D18" t="s">
        <v>19</v>
      </c>
      <c r="E18" t="s">
        <v>24</v>
      </c>
      <c r="F18" s="24">
        <v>36708</v>
      </c>
      <c r="G18" s="25">
        <v>1000000</v>
      </c>
      <c r="H18" s="19">
        <v>3.92</v>
      </c>
      <c r="I18">
        <v>-0.4</v>
      </c>
      <c r="J18" s="63">
        <v>4.3689999999999998</v>
      </c>
      <c r="K18">
        <f t="shared" si="0"/>
        <v>1000000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3.9689999999999999</v>
      </c>
      <c r="P18" s="6">
        <f t="shared" si="5"/>
        <v>48999.999999999935</v>
      </c>
    </row>
    <row r="19" spans="1:16" x14ac:dyDescent="0.25">
      <c r="A19" s="17" t="s">
        <v>172</v>
      </c>
      <c r="B19" t="s">
        <v>186</v>
      </c>
      <c r="C19" s="19" t="s">
        <v>23</v>
      </c>
      <c r="D19" t="s">
        <v>19</v>
      </c>
      <c r="E19" t="s">
        <v>20</v>
      </c>
      <c r="F19" s="24">
        <v>36708</v>
      </c>
      <c r="G19" s="25">
        <v>-500000</v>
      </c>
      <c r="H19" s="19">
        <v>3.92</v>
      </c>
      <c r="I19">
        <v>-0.32</v>
      </c>
      <c r="J19" s="63">
        <v>4.3689999999999998</v>
      </c>
      <c r="K19">
        <f t="shared" si="0"/>
        <v>500000</v>
      </c>
      <c r="L19" t="str">
        <f t="shared" si="1"/>
        <v>SELL</v>
      </c>
      <c r="M19" t="str">
        <f t="shared" si="2"/>
        <v>CALL</v>
      </c>
      <c r="N19" t="str">
        <f t="shared" si="3"/>
        <v>SELL - CALL</v>
      </c>
      <c r="O19">
        <f t="shared" si="4"/>
        <v>4.0489999999999995</v>
      </c>
      <c r="P19" s="6">
        <f t="shared" si="5"/>
        <v>0</v>
      </c>
    </row>
    <row r="20" spans="1:16" x14ac:dyDescent="0.25">
      <c r="A20" s="17" t="s">
        <v>172</v>
      </c>
      <c r="B20" t="s">
        <v>187</v>
      </c>
      <c r="C20" s="19" t="s">
        <v>23</v>
      </c>
      <c r="D20" t="s">
        <v>19</v>
      </c>
      <c r="E20" t="s">
        <v>24</v>
      </c>
      <c r="F20" s="24">
        <v>36708</v>
      </c>
      <c r="G20" s="25">
        <v>-500000</v>
      </c>
      <c r="H20" s="19">
        <v>3.92</v>
      </c>
      <c r="I20">
        <v>-0.32</v>
      </c>
      <c r="J20" s="63">
        <v>4.3689999999999998</v>
      </c>
      <c r="K20">
        <f t="shared" si="0"/>
        <v>500000</v>
      </c>
      <c r="L20" t="str">
        <f t="shared" si="1"/>
        <v>SELL</v>
      </c>
      <c r="M20" t="str">
        <f t="shared" si="2"/>
        <v>PUT</v>
      </c>
      <c r="N20" t="str">
        <f t="shared" si="3"/>
        <v>SELL - PUT</v>
      </c>
      <c r="O20">
        <f t="shared" si="4"/>
        <v>4.0489999999999995</v>
      </c>
      <c r="P20" s="6">
        <f t="shared" si="5"/>
        <v>-64499.999999999782</v>
      </c>
    </row>
    <row r="21" spans="1:16" x14ac:dyDescent="0.25">
      <c r="A21" s="17" t="s">
        <v>174</v>
      </c>
      <c r="B21" t="s">
        <v>195</v>
      </c>
      <c r="C21" s="19" t="s">
        <v>23</v>
      </c>
      <c r="D21" t="s">
        <v>19</v>
      </c>
      <c r="E21" t="s">
        <v>20</v>
      </c>
      <c r="F21" s="24">
        <v>36708</v>
      </c>
      <c r="G21" s="25">
        <v>310000</v>
      </c>
      <c r="H21" s="19">
        <v>3.92</v>
      </c>
      <c r="I21">
        <v>-0.27</v>
      </c>
      <c r="J21" s="63">
        <v>4.3689999999999998</v>
      </c>
      <c r="K21">
        <f t="shared" si="0"/>
        <v>310000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4.0990000000000002</v>
      </c>
      <c r="P21" s="6">
        <f t="shared" si="5"/>
        <v>0</v>
      </c>
    </row>
    <row r="22" spans="1:16" x14ac:dyDescent="0.25">
      <c r="A22" s="17" t="s">
        <v>114</v>
      </c>
      <c r="B22" t="s">
        <v>206</v>
      </c>
      <c r="C22" s="19" t="s">
        <v>23</v>
      </c>
      <c r="D22" t="s">
        <v>19</v>
      </c>
      <c r="E22" t="s">
        <v>24</v>
      </c>
      <c r="F22" s="24">
        <v>36708</v>
      </c>
      <c r="G22" s="25">
        <v>500000</v>
      </c>
      <c r="H22" s="19">
        <v>3.92</v>
      </c>
      <c r="I22">
        <v>-0.4</v>
      </c>
      <c r="J22" s="63">
        <v>4.3689999999999998</v>
      </c>
      <c r="K22">
        <f t="shared" si="0"/>
        <v>500000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3.9689999999999999</v>
      </c>
      <c r="P22" s="6">
        <f t="shared" si="5"/>
        <v>24499.999999999967</v>
      </c>
    </row>
    <row r="23" spans="1:16" x14ac:dyDescent="0.25">
      <c r="A23" s="18" t="s">
        <v>201</v>
      </c>
      <c r="B23" t="s">
        <v>215</v>
      </c>
      <c r="C23" s="19" t="s">
        <v>212</v>
      </c>
      <c r="D23" t="s">
        <v>19</v>
      </c>
      <c r="E23" t="s">
        <v>20</v>
      </c>
      <c r="F23" s="24">
        <v>36708</v>
      </c>
      <c r="G23" s="25">
        <v>310000</v>
      </c>
      <c r="H23">
        <v>4.72</v>
      </c>
      <c r="I23">
        <v>0.30249999999999999</v>
      </c>
      <c r="J23" s="63">
        <v>4.3689999999999998</v>
      </c>
      <c r="K23">
        <f t="shared" si="0"/>
        <v>310000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4.6715</v>
      </c>
      <c r="P23" s="6">
        <f t="shared" si="5"/>
        <v>15034.999999999927</v>
      </c>
    </row>
    <row r="24" spans="1:16" x14ac:dyDescent="0.25">
      <c r="A24" s="17" t="s">
        <v>116</v>
      </c>
      <c r="B24" s="20" t="s">
        <v>202</v>
      </c>
      <c r="C24" s="19" t="s">
        <v>27</v>
      </c>
      <c r="D24" s="19" t="s">
        <v>19</v>
      </c>
      <c r="E24" s="24" t="s">
        <v>20</v>
      </c>
      <c r="F24" s="24">
        <v>36708</v>
      </c>
      <c r="G24" s="25">
        <v>500000</v>
      </c>
      <c r="H24">
        <v>4.93</v>
      </c>
      <c r="I24" s="12">
        <v>0.3</v>
      </c>
      <c r="J24" s="63">
        <v>4.3689999999999998</v>
      </c>
      <c r="K24">
        <f t="shared" si="0"/>
        <v>500000</v>
      </c>
      <c r="L24" t="str">
        <f t="shared" si="1"/>
        <v>BUY</v>
      </c>
      <c r="M24" t="str">
        <f t="shared" si="2"/>
        <v>CALL</v>
      </c>
      <c r="N24" t="str">
        <f t="shared" si="3"/>
        <v>BUY - CALL</v>
      </c>
      <c r="O24">
        <f t="shared" si="4"/>
        <v>4.6689999999999996</v>
      </c>
      <c r="P24" s="6">
        <f t="shared" si="5"/>
        <v>130500.00000000006</v>
      </c>
    </row>
    <row r="25" spans="1:16" x14ac:dyDescent="0.25">
      <c r="A25" s="17" t="s">
        <v>172</v>
      </c>
      <c r="B25" s="34" t="s">
        <v>168</v>
      </c>
      <c r="C25" s="19" t="s">
        <v>27</v>
      </c>
      <c r="D25" s="34" t="s">
        <v>19</v>
      </c>
      <c r="E25" s="34" t="s">
        <v>20</v>
      </c>
      <c r="F25" s="46">
        <v>36708</v>
      </c>
      <c r="G25" s="47">
        <v>300000</v>
      </c>
      <c r="H25">
        <v>4.93</v>
      </c>
      <c r="I25" s="18">
        <v>0.25</v>
      </c>
      <c r="J25" s="63">
        <v>4.3689999999999998</v>
      </c>
      <c r="K25">
        <f t="shared" si="0"/>
        <v>300000</v>
      </c>
      <c r="L25" t="str">
        <f t="shared" si="1"/>
        <v>BUY</v>
      </c>
      <c r="M25" t="str">
        <f t="shared" si="2"/>
        <v>CALL</v>
      </c>
      <c r="N25" t="str">
        <f t="shared" si="3"/>
        <v>BUY - CALL</v>
      </c>
      <c r="O25">
        <f t="shared" si="4"/>
        <v>4.6189999999999998</v>
      </c>
      <c r="P25" s="6">
        <f t="shared" si="5"/>
        <v>93299.999999999985</v>
      </c>
    </row>
    <row r="26" spans="1:16" x14ac:dyDescent="0.25">
      <c r="A26" s="18" t="s">
        <v>174</v>
      </c>
      <c r="B26" t="s">
        <v>180</v>
      </c>
      <c r="C26" s="19" t="s">
        <v>27</v>
      </c>
      <c r="D26" t="s">
        <v>19</v>
      </c>
      <c r="E26" t="s">
        <v>20</v>
      </c>
      <c r="F26" s="24">
        <v>36708</v>
      </c>
      <c r="G26" s="25">
        <v>-250000</v>
      </c>
      <c r="H26">
        <v>4.93</v>
      </c>
      <c r="I26">
        <v>0.3</v>
      </c>
      <c r="J26" s="63">
        <v>4.3689999999999998</v>
      </c>
      <c r="K26">
        <f t="shared" si="0"/>
        <v>250000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4.6689999999999996</v>
      </c>
      <c r="P26" s="6">
        <f t="shared" si="5"/>
        <v>-65250.000000000029</v>
      </c>
    </row>
    <row r="27" spans="1:16" x14ac:dyDescent="0.25">
      <c r="A27" s="18" t="s">
        <v>174</v>
      </c>
      <c r="B27" t="s">
        <v>181</v>
      </c>
      <c r="C27" s="19" t="s">
        <v>27</v>
      </c>
      <c r="D27" t="s">
        <v>19</v>
      </c>
      <c r="E27" t="s">
        <v>24</v>
      </c>
      <c r="F27" s="24">
        <v>36708</v>
      </c>
      <c r="G27" s="25">
        <v>-250000</v>
      </c>
      <c r="H27">
        <v>4.93</v>
      </c>
      <c r="I27">
        <v>0.3</v>
      </c>
      <c r="J27" s="63">
        <v>4.3689999999999998</v>
      </c>
      <c r="K27">
        <f t="shared" si="0"/>
        <v>250000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4.6689999999999996</v>
      </c>
      <c r="P27" s="6">
        <f t="shared" si="5"/>
        <v>0</v>
      </c>
    </row>
    <row r="28" spans="1:16" x14ac:dyDescent="0.25">
      <c r="A28" s="17" t="s">
        <v>172</v>
      </c>
      <c r="B28" t="s">
        <v>182</v>
      </c>
      <c r="C28" s="19" t="s">
        <v>27</v>
      </c>
      <c r="D28" t="s">
        <v>19</v>
      </c>
      <c r="E28" t="s">
        <v>20</v>
      </c>
      <c r="F28" s="24">
        <v>36708</v>
      </c>
      <c r="G28" s="25">
        <v>-250000</v>
      </c>
      <c r="H28">
        <v>4.93</v>
      </c>
      <c r="I28">
        <v>0.3</v>
      </c>
      <c r="J28" s="63">
        <v>4.3689999999999998</v>
      </c>
      <c r="K28">
        <f t="shared" si="0"/>
        <v>250000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4.6689999999999996</v>
      </c>
      <c r="P28" s="6">
        <f t="shared" si="5"/>
        <v>-65250.000000000029</v>
      </c>
    </row>
    <row r="29" spans="1:16" x14ac:dyDescent="0.25">
      <c r="A29" s="17" t="s">
        <v>172</v>
      </c>
      <c r="B29" t="s">
        <v>182</v>
      </c>
      <c r="C29" s="19" t="s">
        <v>27</v>
      </c>
      <c r="D29" t="s">
        <v>19</v>
      </c>
      <c r="E29" t="s">
        <v>20</v>
      </c>
      <c r="F29" s="24">
        <v>36708</v>
      </c>
      <c r="G29" s="25">
        <v>-500000</v>
      </c>
      <c r="H29">
        <v>4.93</v>
      </c>
      <c r="I29">
        <v>0.3</v>
      </c>
      <c r="J29" s="63">
        <v>4.3689999999999998</v>
      </c>
      <c r="K29">
        <f t="shared" si="0"/>
        <v>500000</v>
      </c>
      <c r="L29" t="str">
        <f t="shared" si="1"/>
        <v>SELL</v>
      </c>
      <c r="M29" t="str">
        <f t="shared" si="2"/>
        <v>CALL</v>
      </c>
      <c r="N29" t="str">
        <f t="shared" si="3"/>
        <v>SELL - CALL</v>
      </c>
      <c r="O29">
        <f t="shared" si="4"/>
        <v>4.6689999999999996</v>
      </c>
      <c r="P29" s="6">
        <f t="shared" si="5"/>
        <v>-130500.00000000006</v>
      </c>
    </row>
    <row r="30" spans="1:16" x14ac:dyDescent="0.25">
      <c r="A30" s="17" t="s">
        <v>172</v>
      </c>
      <c r="B30" t="s">
        <v>183</v>
      </c>
      <c r="C30" s="19" t="s">
        <v>27</v>
      </c>
      <c r="D30" t="s">
        <v>19</v>
      </c>
      <c r="E30" t="s">
        <v>24</v>
      </c>
      <c r="F30" s="24">
        <v>36708</v>
      </c>
      <c r="G30" s="25">
        <v>-250000</v>
      </c>
      <c r="H30">
        <v>4.93</v>
      </c>
      <c r="I30">
        <v>0.3</v>
      </c>
      <c r="J30" s="63">
        <v>4.3689999999999998</v>
      </c>
      <c r="K30">
        <f t="shared" si="0"/>
        <v>250000</v>
      </c>
      <c r="L30" t="str">
        <f t="shared" si="1"/>
        <v>SELL</v>
      </c>
      <c r="M30" t="str">
        <f t="shared" si="2"/>
        <v>PUT</v>
      </c>
      <c r="N30" t="str">
        <f t="shared" si="3"/>
        <v>SELL - PUT</v>
      </c>
      <c r="O30">
        <f t="shared" si="4"/>
        <v>4.6689999999999996</v>
      </c>
      <c r="P30" s="6">
        <f t="shared" si="5"/>
        <v>0</v>
      </c>
    </row>
    <row r="31" spans="1:16" x14ac:dyDescent="0.25">
      <c r="A31" s="17" t="s">
        <v>172</v>
      </c>
      <c r="B31" t="s">
        <v>183</v>
      </c>
      <c r="C31" s="19" t="s">
        <v>27</v>
      </c>
      <c r="D31" t="s">
        <v>19</v>
      </c>
      <c r="E31" t="s">
        <v>24</v>
      </c>
      <c r="F31" s="24">
        <v>36708</v>
      </c>
      <c r="G31" s="25">
        <v>-500000</v>
      </c>
      <c r="H31">
        <v>4.93</v>
      </c>
      <c r="I31">
        <v>0.3</v>
      </c>
      <c r="J31" s="63">
        <v>4.3689999999999998</v>
      </c>
      <c r="K31">
        <f t="shared" si="0"/>
        <v>500000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4.6689999999999996</v>
      </c>
      <c r="P31" s="6">
        <f t="shared" si="5"/>
        <v>0</v>
      </c>
    </row>
    <row r="32" spans="1:16" x14ac:dyDescent="0.25">
      <c r="A32" s="17" t="s">
        <v>172</v>
      </c>
      <c r="B32" t="s">
        <v>188</v>
      </c>
      <c r="C32" s="19" t="s">
        <v>27</v>
      </c>
      <c r="D32" t="s">
        <v>19</v>
      </c>
      <c r="E32" t="s">
        <v>20</v>
      </c>
      <c r="F32" s="24">
        <v>36708</v>
      </c>
      <c r="G32" s="25">
        <v>-500000</v>
      </c>
      <c r="H32">
        <v>4.93</v>
      </c>
      <c r="I32">
        <v>0.32</v>
      </c>
      <c r="J32" s="63">
        <v>4.3689999999999998</v>
      </c>
      <c r="K32">
        <f t="shared" si="0"/>
        <v>500000</v>
      </c>
      <c r="L32" t="str">
        <f t="shared" si="1"/>
        <v>SELL</v>
      </c>
      <c r="M32" t="str">
        <f t="shared" si="2"/>
        <v>CALL</v>
      </c>
      <c r="N32" t="str">
        <f t="shared" si="3"/>
        <v>SELL - CALL</v>
      </c>
      <c r="O32">
        <f t="shared" si="4"/>
        <v>4.6890000000000001</v>
      </c>
      <c r="P32" s="6">
        <f t="shared" si="5"/>
        <v>-120499.99999999983</v>
      </c>
    </row>
    <row r="33" spans="1:254" x14ac:dyDescent="0.25">
      <c r="A33" s="17" t="s">
        <v>172</v>
      </c>
      <c r="B33" t="s">
        <v>189</v>
      </c>
      <c r="C33" s="19" t="s">
        <v>27</v>
      </c>
      <c r="D33" t="s">
        <v>19</v>
      </c>
      <c r="E33" t="s">
        <v>24</v>
      </c>
      <c r="F33" s="24">
        <v>36708</v>
      </c>
      <c r="G33" s="25">
        <v>-500000</v>
      </c>
      <c r="H33">
        <v>4.93</v>
      </c>
      <c r="I33">
        <v>0.32</v>
      </c>
      <c r="J33" s="63">
        <v>4.3689999999999998</v>
      </c>
      <c r="K33">
        <f t="shared" si="0"/>
        <v>500000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4.6890000000000001</v>
      </c>
      <c r="P33" s="6">
        <f t="shared" si="5"/>
        <v>0</v>
      </c>
    </row>
    <row r="34" spans="1:254" x14ac:dyDescent="0.25">
      <c r="A34" s="17" t="s">
        <v>172</v>
      </c>
      <c r="B34" t="s">
        <v>190</v>
      </c>
      <c r="C34" s="19" t="s">
        <v>27</v>
      </c>
      <c r="D34" t="s">
        <v>19</v>
      </c>
      <c r="E34" t="s">
        <v>20</v>
      </c>
      <c r="F34" s="24">
        <v>36708</v>
      </c>
      <c r="G34" s="25">
        <v>-500000</v>
      </c>
      <c r="H34">
        <v>4.93</v>
      </c>
      <c r="I34">
        <v>0.32</v>
      </c>
      <c r="J34" s="63">
        <v>4.3689999999999998</v>
      </c>
      <c r="K34">
        <f t="shared" si="0"/>
        <v>500000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4.6890000000000001</v>
      </c>
      <c r="P34" s="6">
        <f t="shared" si="5"/>
        <v>-120499.99999999983</v>
      </c>
      <c r="Q34" s="18"/>
      <c r="R34" s="18"/>
    </row>
    <row r="35" spans="1:254" x14ac:dyDescent="0.25">
      <c r="A35" s="17" t="s">
        <v>172</v>
      </c>
      <c r="B35" t="s">
        <v>191</v>
      </c>
      <c r="C35" s="19" t="s">
        <v>27</v>
      </c>
      <c r="D35" t="s">
        <v>19</v>
      </c>
      <c r="E35" t="s">
        <v>24</v>
      </c>
      <c r="F35" s="24">
        <v>36708</v>
      </c>
      <c r="G35" s="25">
        <v>-500000</v>
      </c>
      <c r="H35">
        <v>4.93</v>
      </c>
      <c r="I35">
        <v>0.32</v>
      </c>
      <c r="J35" s="63">
        <v>4.3689999999999998</v>
      </c>
      <c r="K35">
        <f t="shared" si="0"/>
        <v>500000</v>
      </c>
      <c r="L35" t="str">
        <f t="shared" si="1"/>
        <v>SELL</v>
      </c>
      <c r="M35" t="str">
        <f t="shared" si="2"/>
        <v>PUT</v>
      </c>
      <c r="N35" t="str">
        <f t="shared" si="3"/>
        <v>SELL - PUT</v>
      </c>
      <c r="O35">
        <f t="shared" si="4"/>
        <v>4.6890000000000001</v>
      </c>
      <c r="P35" s="6">
        <f t="shared" si="5"/>
        <v>0</v>
      </c>
      <c r="Q35" s="18"/>
      <c r="R35" s="18"/>
    </row>
    <row r="36" spans="1:254" x14ac:dyDescent="0.25">
      <c r="A36" s="17" t="s">
        <v>172</v>
      </c>
      <c r="B36" t="s">
        <v>192</v>
      </c>
      <c r="C36" s="19" t="s">
        <v>27</v>
      </c>
      <c r="D36" t="s">
        <v>19</v>
      </c>
      <c r="E36" t="s">
        <v>24</v>
      </c>
      <c r="F36" s="24">
        <v>36708</v>
      </c>
      <c r="G36" s="25">
        <v>-250000</v>
      </c>
      <c r="H36">
        <v>4.93</v>
      </c>
      <c r="I36">
        <v>0.32</v>
      </c>
      <c r="J36" s="63">
        <v>4.3689999999999998</v>
      </c>
      <c r="K36">
        <f t="shared" si="0"/>
        <v>250000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4.6890000000000001</v>
      </c>
      <c r="P36" s="6">
        <f t="shared" si="5"/>
        <v>0</v>
      </c>
      <c r="Q36" s="18"/>
      <c r="R36" s="18"/>
    </row>
    <row r="37" spans="1:254" x14ac:dyDescent="0.25">
      <c r="A37" s="17" t="s">
        <v>172</v>
      </c>
      <c r="B37" t="s">
        <v>193</v>
      </c>
      <c r="C37" s="19" t="s">
        <v>27</v>
      </c>
      <c r="D37" t="s">
        <v>19</v>
      </c>
      <c r="E37" t="s">
        <v>24</v>
      </c>
      <c r="F37" s="24">
        <v>36708</v>
      </c>
      <c r="G37" s="25">
        <v>-250000</v>
      </c>
      <c r="H37">
        <v>4.93</v>
      </c>
      <c r="I37">
        <v>0.26</v>
      </c>
      <c r="J37" s="63">
        <v>4.3689999999999998</v>
      </c>
      <c r="K37">
        <f t="shared" si="0"/>
        <v>250000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4.6289999999999996</v>
      </c>
      <c r="P37" s="6">
        <f t="shared" si="5"/>
        <v>0</v>
      </c>
      <c r="Q37" s="18"/>
      <c r="R37" s="18"/>
    </row>
    <row r="38" spans="1:254" x14ac:dyDescent="0.25">
      <c r="A38" s="17" t="s">
        <v>198</v>
      </c>
      <c r="B38" t="s">
        <v>204</v>
      </c>
      <c r="C38" s="19" t="s">
        <v>27</v>
      </c>
      <c r="D38" t="s">
        <v>19</v>
      </c>
      <c r="E38" t="s">
        <v>20</v>
      </c>
      <c r="F38" s="24">
        <v>36708</v>
      </c>
      <c r="G38" s="25">
        <v>-1000000</v>
      </c>
      <c r="H38">
        <v>4.93</v>
      </c>
      <c r="I38">
        <v>0.32</v>
      </c>
      <c r="J38" s="63">
        <v>4.3689999999999998</v>
      </c>
      <c r="K38">
        <f t="shared" si="0"/>
        <v>1000000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4.6890000000000001</v>
      </c>
      <c r="P38" s="6">
        <f t="shared" si="5"/>
        <v>-240999.99999999965</v>
      </c>
      <c r="Q38" s="18"/>
      <c r="R38" s="18"/>
    </row>
    <row r="39" spans="1:254" x14ac:dyDescent="0.25">
      <c r="A39" s="17" t="s">
        <v>198</v>
      </c>
      <c r="B39" t="s">
        <v>205</v>
      </c>
      <c r="C39" s="19" t="s">
        <v>27</v>
      </c>
      <c r="D39" t="s">
        <v>19</v>
      </c>
      <c r="E39" t="s">
        <v>24</v>
      </c>
      <c r="F39" s="24">
        <v>36708</v>
      </c>
      <c r="G39" s="25">
        <v>-1000000</v>
      </c>
      <c r="H39">
        <v>4.93</v>
      </c>
      <c r="I39">
        <v>0.32</v>
      </c>
      <c r="J39" s="63">
        <v>4.3689999999999998</v>
      </c>
      <c r="K39">
        <f t="shared" si="0"/>
        <v>1000000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4.6890000000000001</v>
      </c>
      <c r="P39" s="6">
        <f t="shared" si="5"/>
        <v>0</v>
      </c>
      <c r="Q39" s="18"/>
      <c r="R39" s="18"/>
    </row>
    <row r="40" spans="1:254" x14ac:dyDescent="0.25">
      <c r="A40" s="18" t="s">
        <v>199</v>
      </c>
      <c r="B40" t="s">
        <v>209</v>
      </c>
      <c r="C40" s="19" t="s">
        <v>27</v>
      </c>
      <c r="D40" t="s">
        <v>19</v>
      </c>
      <c r="E40" t="s">
        <v>20</v>
      </c>
      <c r="F40" s="24">
        <v>36708</v>
      </c>
      <c r="G40" s="25">
        <v>310000</v>
      </c>
      <c r="H40">
        <v>4.93</v>
      </c>
      <c r="I40">
        <v>0.33750000000000002</v>
      </c>
      <c r="J40" s="63">
        <v>4.3689999999999998</v>
      </c>
      <c r="K40">
        <f t="shared" si="0"/>
        <v>310000</v>
      </c>
      <c r="L40" t="str">
        <f t="shared" si="1"/>
        <v>BUY</v>
      </c>
      <c r="M40" t="str">
        <f t="shared" si="2"/>
        <v>CALL</v>
      </c>
      <c r="N40" t="str">
        <f t="shared" si="3"/>
        <v>BUY - CALL</v>
      </c>
      <c r="O40">
        <f t="shared" si="4"/>
        <v>4.7065000000000001</v>
      </c>
      <c r="P40" s="6">
        <f t="shared" si="5"/>
        <v>69284.999999999869</v>
      </c>
      <c r="Q40" s="18"/>
      <c r="R40" s="18"/>
    </row>
    <row r="41" spans="1:254" x14ac:dyDescent="0.25">
      <c r="A41" s="18" t="s">
        <v>217</v>
      </c>
      <c r="B41" t="s">
        <v>220</v>
      </c>
      <c r="C41" s="19" t="s">
        <v>27</v>
      </c>
      <c r="D41" t="s">
        <v>19</v>
      </c>
      <c r="E41" t="s">
        <v>20</v>
      </c>
      <c r="F41" s="24">
        <v>36708</v>
      </c>
      <c r="G41" s="25">
        <v>-1500000</v>
      </c>
      <c r="H41">
        <v>4.93</v>
      </c>
      <c r="I41">
        <v>0.4</v>
      </c>
      <c r="J41" s="63">
        <v>4.3689999999999998</v>
      </c>
      <c r="K41">
        <f t="shared" si="0"/>
        <v>1500000</v>
      </c>
      <c r="L41" t="str">
        <f t="shared" si="1"/>
        <v>SELL</v>
      </c>
      <c r="M41" t="str">
        <f t="shared" si="2"/>
        <v>CALL</v>
      </c>
      <c r="N41" t="str">
        <f t="shared" si="3"/>
        <v>SELL - CALL</v>
      </c>
      <c r="O41">
        <f t="shared" si="4"/>
        <v>4.7690000000000001</v>
      </c>
      <c r="P41" s="6">
        <f t="shared" si="5"/>
        <v>-241499.99999999939</v>
      </c>
      <c r="Q41" s="18"/>
      <c r="R41" s="18"/>
    </row>
    <row r="42" spans="1:254" x14ac:dyDescent="0.25">
      <c r="A42" s="18" t="s">
        <v>118</v>
      </c>
      <c r="B42" t="s">
        <v>214</v>
      </c>
      <c r="C42" s="19" t="s">
        <v>27</v>
      </c>
      <c r="D42" t="s">
        <v>19</v>
      </c>
      <c r="E42" t="s">
        <v>24</v>
      </c>
      <c r="F42" s="24">
        <v>36708</v>
      </c>
      <c r="G42" s="25">
        <v>1550000</v>
      </c>
      <c r="H42">
        <v>4.93</v>
      </c>
      <c r="I42">
        <v>0.3</v>
      </c>
      <c r="J42" s="63">
        <v>4.3689999999999998</v>
      </c>
      <c r="K42">
        <f t="shared" si="0"/>
        <v>1550000</v>
      </c>
      <c r="L42" t="str">
        <f t="shared" si="1"/>
        <v>BUY</v>
      </c>
      <c r="M42" t="str">
        <f t="shared" si="2"/>
        <v>PUT</v>
      </c>
      <c r="N42" t="str">
        <f t="shared" si="3"/>
        <v>BUY - PUT</v>
      </c>
      <c r="O42">
        <f t="shared" si="4"/>
        <v>4.6689999999999996</v>
      </c>
      <c r="P42" s="6">
        <f t="shared" si="5"/>
        <v>0</v>
      </c>
      <c r="Q42" s="18"/>
      <c r="R42" s="18"/>
    </row>
    <row r="43" spans="1:254" x14ac:dyDescent="0.25">
      <c r="A43" s="17" t="s">
        <v>172</v>
      </c>
      <c r="B43" t="s">
        <v>221</v>
      </c>
      <c r="C43" s="19" t="s">
        <v>27</v>
      </c>
      <c r="D43" t="s">
        <v>19</v>
      </c>
      <c r="E43" t="s">
        <v>24</v>
      </c>
      <c r="F43" s="24">
        <v>36708</v>
      </c>
      <c r="G43" s="25">
        <v>-1000000</v>
      </c>
      <c r="H43">
        <v>4.93</v>
      </c>
      <c r="I43">
        <v>0.5</v>
      </c>
      <c r="J43" s="63">
        <v>4.3689999999999998</v>
      </c>
      <c r="K43">
        <f t="shared" si="0"/>
        <v>1000000</v>
      </c>
      <c r="L43" t="str">
        <f t="shared" si="1"/>
        <v>SELL</v>
      </c>
      <c r="M43" t="str">
        <f t="shared" si="2"/>
        <v>PUT</v>
      </c>
      <c r="N43" t="str">
        <f t="shared" si="3"/>
        <v>SELL - PUT</v>
      </c>
      <c r="O43">
        <f t="shared" si="4"/>
        <v>4.8689999999999998</v>
      </c>
      <c r="P43" s="6">
        <f t="shared" si="5"/>
        <v>0</v>
      </c>
      <c r="Q43" s="18"/>
      <c r="R43" s="18"/>
    </row>
    <row r="44" spans="1:254" x14ac:dyDescent="0.25">
      <c r="A44" s="17" t="s">
        <v>172</v>
      </c>
      <c r="B44" t="s">
        <v>222</v>
      </c>
      <c r="C44" s="19" t="s">
        <v>27</v>
      </c>
      <c r="D44" t="s">
        <v>19</v>
      </c>
      <c r="E44" t="s">
        <v>24</v>
      </c>
      <c r="F44" s="24">
        <v>36708</v>
      </c>
      <c r="G44" s="25">
        <v>1000000</v>
      </c>
      <c r="H44">
        <v>4.93</v>
      </c>
      <c r="I44">
        <v>0.3</v>
      </c>
      <c r="J44" s="63">
        <v>4.3689999999999998</v>
      </c>
      <c r="K44">
        <f t="shared" si="0"/>
        <v>1000000</v>
      </c>
      <c r="L44" t="str">
        <f t="shared" si="1"/>
        <v>BUY</v>
      </c>
      <c r="M44" t="str">
        <f t="shared" si="2"/>
        <v>PUT</v>
      </c>
      <c r="N44" t="str">
        <f t="shared" si="3"/>
        <v>BUY - PUT</v>
      </c>
      <c r="O44">
        <f t="shared" si="4"/>
        <v>4.6689999999999996</v>
      </c>
      <c r="P44" s="6">
        <f t="shared" si="5"/>
        <v>0</v>
      </c>
      <c r="Q44" s="18"/>
      <c r="R44" s="18"/>
    </row>
    <row r="45" spans="1:254" x14ac:dyDescent="0.25">
      <c r="A45" t="s">
        <v>118</v>
      </c>
      <c r="B45" t="s">
        <v>223</v>
      </c>
      <c r="C45" t="s">
        <v>27</v>
      </c>
      <c r="D45" t="s">
        <v>19</v>
      </c>
      <c r="E45" t="s">
        <v>20</v>
      </c>
      <c r="F45" s="24">
        <v>36708</v>
      </c>
      <c r="G45" s="25">
        <v>-620000</v>
      </c>
      <c r="H45">
        <v>4.93</v>
      </c>
      <c r="I45">
        <v>0.5</v>
      </c>
      <c r="J45" s="63">
        <v>4.3689999999999998</v>
      </c>
      <c r="K45">
        <f t="shared" si="0"/>
        <v>620000</v>
      </c>
      <c r="L45" t="str">
        <f t="shared" si="1"/>
        <v>SELL</v>
      </c>
      <c r="M45" t="str">
        <f t="shared" si="2"/>
        <v>CALL</v>
      </c>
      <c r="N45" t="str">
        <f t="shared" si="3"/>
        <v>SELL - CALL</v>
      </c>
      <c r="O45">
        <f t="shared" si="4"/>
        <v>4.8689999999999998</v>
      </c>
      <c r="P45" s="6">
        <f t="shared" si="5"/>
        <v>-37819.999999999964</v>
      </c>
      <c r="Q45" s="53"/>
      <c r="R45" s="60"/>
    </row>
    <row r="46" spans="1:254" s="53" customFormat="1" x14ac:dyDescent="0.25">
      <c r="A46" s="18" t="s">
        <v>172</v>
      </c>
      <c r="B46" t="s">
        <v>224</v>
      </c>
      <c r="C46" s="19" t="s">
        <v>27</v>
      </c>
      <c r="D46" t="s">
        <v>19</v>
      </c>
      <c r="E46" t="s">
        <v>20</v>
      </c>
      <c r="F46" s="24">
        <v>36708</v>
      </c>
      <c r="G46" s="25">
        <v>-2000000</v>
      </c>
      <c r="H46">
        <v>4.93</v>
      </c>
      <c r="I46">
        <v>0.5</v>
      </c>
      <c r="J46" s="63">
        <v>4.3689999999999998</v>
      </c>
      <c r="K46">
        <f t="shared" si="0"/>
        <v>2000000</v>
      </c>
      <c r="L46" t="str">
        <f t="shared" si="1"/>
        <v>SELL</v>
      </c>
      <c r="M46" t="str">
        <f t="shared" si="2"/>
        <v>CALL</v>
      </c>
      <c r="N46" t="str">
        <f t="shared" si="3"/>
        <v>SELL - CALL</v>
      </c>
      <c r="O46">
        <f t="shared" si="4"/>
        <v>4.8689999999999998</v>
      </c>
      <c r="P46" s="6">
        <f t="shared" si="5"/>
        <v>-121999.99999999988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5">
      <c r="A47" s="17" t="s">
        <v>198</v>
      </c>
      <c r="B47" t="s">
        <v>207</v>
      </c>
      <c r="C47" s="19" t="s">
        <v>208</v>
      </c>
      <c r="D47" t="s">
        <v>19</v>
      </c>
      <c r="E47" t="s">
        <v>20</v>
      </c>
      <c r="F47" s="24">
        <v>36708</v>
      </c>
      <c r="G47" s="25">
        <v>-500000</v>
      </c>
      <c r="H47">
        <v>4.91</v>
      </c>
      <c r="I47">
        <v>0.1</v>
      </c>
      <c r="J47" s="63">
        <v>4.3689999999999998</v>
      </c>
      <c r="K47">
        <f t="shared" si="0"/>
        <v>500000</v>
      </c>
      <c r="L47" t="str">
        <f t="shared" si="1"/>
        <v>SELL</v>
      </c>
      <c r="M47" t="str">
        <f t="shared" si="2"/>
        <v>CALL</v>
      </c>
      <c r="N47" t="str">
        <f t="shared" si="3"/>
        <v>SELL - CALL</v>
      </c>
      <c r="O47">
        <f t="shared" si="4"/>
        <v>4.4689999999999994</v>
      </c>
      <c r="P47" s="6">
        <f t="shared" si="5"/>
        <v>-220500.00000000035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5">
      <c r="A48" s="18" t="s">
        <v>198</v>
      </c>
      <c r="B48" t="s">
        <v>210</v>
      </c>
      <c r="C48" s="19" t="s">
        <v>208</v>
      </c>
      <c r="D48" t="s">
        <v>19</v>
      </c>
      <c r="E48" t="s">
        <v>20</v>
      </c>
      <c r="F48" s="24">
        <v>36708</v>
      </c>
      <c r="G48" s="25">
        <v>-500000</v>
      </c>
      <c r="H48">
        <v>4.91</v>
      </c>
      <c r="I48">
        <v>0.1</v>
      </c>
      <c r="J48" s="63">
        <v>4.3689999999999998</v>
      </c>
      <c r="K48">
        <f>ABS(G48)</f>
        <v>500000</v>
      </c>
      <c r="L48" t="str">
        <f>IF(G48&gt;0,"BUY","SELL")</f>
        <v>SELL</v>
      </c>
      <c r="M48" t="str">
        <f>IF(E48="C","CALL","PUT")</f>
        <v>CALL</v>
      </c>
      <c r="N48" t="str">
        <f>CONCATENATE(L48," - ",M48)</f>
        <v>SELL - CALL</v>
      </c>
      <c r="O48">
        <f>I48+J48</f>
        <v>4.4689999999999994</v>
      </c>
      <c r="P48" s="6">
        <f>IF(N48="SELL - PUT",IF(H48-O48&gt;0,0,(H48-O48)*K48),IF(N48="BUY - CALL",IF(O48-H48&gt;0,0,(H48-O48)*K48),IF(N48="SELL - CALL",IF(O48-H48&gt;0,0,(O48-H48)*K48),IF(N48="BUY - PUT",IF(H48-O48&gt;0,0,(O48-H48)*K48)))))</f>
        <v>-220500.00000000035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247" s="53" customFormat="1" x14ac:dyDescent="0.25">
      <c r="A49" s="18" t="s">
        <v>200</v>
      </c>
      <c r="B49" t="s">
        <v>211</v>
      </c>
      <c r="C49" s="19" t="s">
        <v>208</v>
      </c>
      <c r="D49" t="s">
        <v>19</v>
      </c>
      <c r="E49" t="s">
        <v>20</v>
      </c>
      <c r="F49" s="24">
        <v>36708</v>
      </c>
      <c r="G49" s="25">
        <v>-310000</v>
      </c>
      <c r="H49">
        <v>4.91</v>
      </c>
      <c r="I49">
        <v>4.4999999999999998E-2</v>
      </c>
      <c r="J49" s="63">
        <v>4.3689999999999998</v>
      </c>
      <c r="K49">
        <f>ABS(G49)</f>
        <v>310000</v>
      </c>
      <c r="L49" t="str">
        <f>IF(G49&gt;0,"BUY","SELL")</f>
        <v>SELL</v>
      </c>
      <c r="M49" t="str">
        <f>IF(E49="C","CALL","PUT")</f>
        <v>CALL</v>
      </c>
      <c r="N49" t="str">
        <f>CONCATENATE(L49," - ",M49)</f>
        <v>SELL - CALL</v>
      </c>
      <c r="O49">
        <f>I49+J49</f>
        <v>4.4139999999999997</v>
      </c>
      <c r="P49" s="6">
        <f>IF(N49="SELL - PUT",IF(H49-O49&gt;0,0,(H49-O49)*K49),IF(N49="BUY - CALL",IF(O49-H49&gt;0,0,(H49-O49)*K49),IF(N49="SELL - CALL",IF(O49-H49&gt;0,0,(O49-H49)*K49),IF(N49="BUY - PUT",IF(H49-O49&gt;0,0,(O49-H49)*K49)))))</f>
        <v>-153760.00000000015</v>
      </c>
      <c r="Q49" s="18"/>
    </row>
    <row r="50" spans="1:247" x14ac:dyDescent="0.25">
      <c r="A50" s="18" t="s">
        <v>200</v>
      </c>
      <c r="B50" t="s">
        <v>211</v>
      </c>
      <c r="C50" s="19" t="s">
        <v>208</v>
      </c>
      <c r="D50" t="s">
        <v>19</v>
      </c>
      <c r="E50" t="s">
        <v>24</v>
      </c>
      <c r="F50" s="24">
        <v>36708</v>
      </c>
      <c r="G50" s="25">
        <v>-310000</v>
      </c>
      <c r="H50">
        <v>4.91</v>
      </c>
      <c r="I50">
        <v>4.4999999999999998E-2</v>
      </c>
      <c r="J50" s="63">
        <v>4.3689999999999998</v>
      </c>
      <c r="K50">
        <f>ABS(G50)</f>
        <v>310000</v>
      </c>
      <c r="L50" t="str">
        <f>IF(G50&gt;0,"BUY","SELL")</f>
        <v>SELL</v>
      </c>
      <c r="M50" t="str">
        <f>IF(E50="C","CALL","PUT")</f>
        <v>PUT</v>
      </c>
      <c r="N50" t="str">
        <f>CONCATENATE(L50," - ",M50)</f>
        <v>SELL - PUT</v>
      </c>
      <c r="O50">
        <f>I50+J50</f>
        <v>4.4139999999999997</v>
      </c>
      <c r="P50" s="6">
        <f>IF(N50="SELL - PUT",IF(H50-O50&gt;0,0,(H50-O50)*K50),IF(N50="BUY - CALL",IF(O50-H50&gt;0,0,(H50-O50)*K50),IF(N50="SELL - CALL",IF(O50-H50&gt;0,0,(O50-H50)*K50),IF(N50="BUY - PUT",IF(H50-O50&gt;0,0,(O50-H50)*K50)))))</f>
        <v>0</v>
      </c>
      <c r="Q50" s="18"/>
      <c r="R50" s="18"/>
    </row>
    <row r="51" spans="1:247" x14ac:dyDescent="0.25">
      <c r="A51" s="42" t="s">
        <v>115</v>
      </c>
      <c r="B51" t="s">
        <v>213</v>
      </c>
      <c r="C51" s="19" t="s">
        <v>208</v>
      </c>
      <c r="D51" t="s">
        <v>19</v>
      </c>
      <c r="E51" t="s">
        <v>20</v>
      </c>
      <c r="F51" s="24">
        <v>36708</v>
      </c>
      <c r="G51" s="25">
        <v>155000</v>
      </c>
      <c r="H51">
        <v>4.91</v>
      </c>
      <c r="I51">
        <v>0.1</v>
      </c>
      <c r="J51" s="63">
        <v>4.3689999999999998</v>
      </c>
      <c r="K51">
        <f>ABS(G51)</f>
        <v>155000</v>
      </c>
      <c r="L51" t="str">
        <f>IF(G51&gt;0,"BUY","SELL")</f>
        <v>BUY</v>
      </c>
      <c r="M51" t="str">
        <f>IF(E51="C","CALL","PUT")</f>
        <v>CALL</v>
      </c>
      <c r="N51" t="str">
        <f>CONCATENATE(L51," - ",M51)</f>
        <v>BUY - CALL</v>
      </c>
      <c r="O51">
        <f>I51+J51</f>
        <v>4.4689999999999994</v>
      </c>
      <c r="P51" s="6">
        <f>IF(N51="SELL - PUT",IF(H51-O51&gt;0,0,(H51-O51)*K51),IF(N51="BUY - CALL",IF(O51-H51&gt;0,0,(H51-O51)*K51),IF(N51="SELL - CALL",IF(O51-H51&gt;0,0,(O51-H51)*K51),IF(N51="BUY - PUT",IF(H51-O51&gt;0,0,(O51-H51)*K51)))))</f>
        <v>68355.000000000116</v>
      </c>
      <c r="Q51" s="18"/>
      <c r="R51" s="18"/>
    </row>
    <row r="52" spans="1:247" x14ac:dyDescent="0.25">
      <c r="A52" s="79" t="s">
        <v>251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67">
        <f>SUM(P3:P51)</f>
        <v>-1239010.0000000009</v>
      </c>
      <c r="Q52" s="67"/>
      <c r="R52" s="78"/>
    </row>
    <row r="53" spans="1:247" x14ac:dyDescent="0.25">
      <c r="P53" s="56"/>
      <c r="Q53" s="18"/>
      <c r="R53" s="18"/>
    </row>
    <row r="54" spans="1:247" x14ac:dyDescent="0.25">
      <c r="P54" s="56"/>
      <c r="Q54" s="18"/>
      <c r="R54" s="18"/>
    </row>
    <row r="55" spans="1:247" x14ac:dyDescent="0.25">
      <c r="P55" s="56"/>
      <c r="Q55" s="18"/>
      <c r="R55" s="18"/>
    </row>
    <row r="56" spans="1:247" ht="13.8" thickBot="1" x14ac:dyDescent="0.3">
      <c r="A56" s="1" t="s">
        <v>230</v>
      </c>
      <c r="R56" s="18"/>
    </row>
    <row r="57" spans="1:247" s="73" customFormat="1" ht="26.25" customHeight="1" thickBot="1" x14ac:dyDescent="0.3">
      <c r="A57" s="75" t="s">
        <v>1</v>
      </c>
      <c r="B57" s="71" t="s">
        <v>4</v>
      </c>
      <c r="C57" s="72" t="s">
        <v>239</v>
      </c>
      <c r="D57" s="72" t="s">
        <v>240</v>
      </c>
      <c r="E57" s="75" t="s">
        <v>6</v>
      </c>
      <c r="F57" s="75" t="s">
        <v>238</v>
      </c>
      <c r="G57" s="75" t="s">
        <v>8</v>
      </c>
      <c r="H57" s="75" t="s">
        <v>9</v>
      </c>
      <c r="I57" s="75" t="s">
        <v>243</v>
      </c>
      <c r="J57" s="75" t="s">
        <v>241</v>
      </c>
      <c r="K57" s="75" t="s">
        <v>242</v>
      </c>
      <c r="L57" s="75" t="s">
        <v>245</v>
      </c>
      <c r="M57" s="75" t="s">
        <v>246</v>
      </c>
      <c r="N57" s="75" t="s">
        <v>247</v>
      </c>
      <c r="O57" s="75" t="s">
        <v>248</v>
      </c>
      <c r="P57" s="75" t="s">
        <v>249</v>
      </c>
      <c r="Q57" s="76" t="s">
        <v>250</v>
      </c>
      <c r="R57" s="76" t="s">
        <v>16</v>
      </c>
      <c r="W57" s="74"/>
      <c r="AM57" s="74"/>
      <c r="BC57" s="74"/>
      <c r="BS57" s="74"/>
      <c r="CI57" s="74"/>
      <c r="CY57" s="74"/>
      <c r="DO57" s="74"/>
      <c r="EE57" s="74"/>
      <c r="EU57" s="74"/>
      <c r="FK57" s="74"/>
      <c r="GA57" s="74"/>
      <c r="GQ57" s="74"/>
      <c r="HG57" s="74"/>
      <c r="HW57" s="74"/>
      <c r="IM57" s="74"/>
    </row>
    <row r="58" spans="1:247" s="53" customFormat="1" x14ac:dyDescent="0.25">
      <c r="A58" s="17" t="s">
        <v>172</v>
      </c>
      <c r="B58" s="34" t="s">
        <v>231</v>
      </c>
      <c r="C58" s="34"/>
      <c r="D58" s="19" t="s">
        <v>244</v>
      </c>
      <c r="E58" s="34" t="s">
        <v>231</v>
      </c>
      <c r="F58" s="34" t="s">
        <v>208</v>
      </c>
      <c r="G58" s="46" t="s">
        <v>80</v>
      </c>
      <c r="H58" s="47" t="s">
        <v>19</v>
      </c>
      <c r="I58" s="20" t="s">
        <v>20</v>
      </c>
      <c r="J58" s="68">
        <v>36678</v>
      </c>
      <c r="K58" s="68">
        <v>-50000</v>
      </c>
      <c r="L58" s="69">
        <v>0.46</v>
      </c>
      <c r="M58" s="19">
        <v>4.7300000000000004</v>
      </c>
      <c r="N58" s="19">
        <v>3.9449999999999998</v>
      </c>
      <c r="O58" s="70">
        <v>1</v>
      </c>
      <c r="P58" s="24">
        <v>0.51500000000000001</v>
      </c>
      <c r="Q58" s="53">
        <v>1</v>
      </c>
      <c r="R58" s="77">
        <v>-6250</v>
      </c>
    </row>
    <row r="59" spans="1:247" s="53" customFormat="1" x14ac:dyDescent="0.25">
      <c r="A59" s="17" t="s">
        <v>172</v>
      </c>
      <c r="B59" s="34" t="s">
        <v>232</v>
      </c>
      <c r="C59" s="34" t="s">
        <v>172</v>
      </c>
      <c r="D59" s="19" t="s">
        <v>244</v>
      </c>
      <c r="E59" s="34" t="s">
        <v>232</v>
      </c>
      <c r="F59" s="34" t="s">
        <v>208</v>
      </c>
      <c r="G59" s="46" t="s">
        <v>80</v>
      </c>
      <c r="H59" s="47" t="s">
        <v>19</v>
      </c>
      <c r="I59" s="20" t="s">
        <v>20</v>
      </c>
      <c r="J59" s="68">
        <v>36678</v>
      </c>
      <c r="K59" s="68">
        <v>10000</v>
      </c>
      <c r="L59" s="69">
        <v>0.46</v>
      </c>
      <c r="M59" s="19">
        <v>4.7300000000000004</v>
      </c>
      <c r="N59" s="19">
        <v>3.9449999999999998</v>
      </c>
      <c r="O59" s="70">
        <v>1</v>
      </c>
      <c r="P59" s="24">
        <v>0.51500000000000001</v>
      </c>
      <c r="Q59" s="53">
        <v>1</v>
      </c>
      <c r="R59" s="77">
        <v>1250</v>
      </c>
    </row>
    <row r="60" spans="1:247" s="53" customFormat="1" x14ac:dyDescent="0.25">
      <c r="A60" s="17" t="s">
        <v>172</v>
      </c>
      <c r="B60" s="34" t="s">
        <v>233</v>
      </c>
      <c r="C60" s="34" t="s">
        <v>172</v>
      </c>
      <c r="D60" s="19" t="s">
        <v>244</v>
      </c>
      <c r="E60" s="34" t="s">
        <v>233</v>
      </c>
      <c r="F60" s="34" t="s">
        <v>208</v>
      </c>
      <c r="G60" s="46" t="s">
        <v>80</v>
      </c>
      <c r="H60" s="47" t="s">
        <v>19</v>
      </c>
      <c r="I60" s="20" t="s">
        <v>20</v>
      </c>
      <c r="J60" s="68">
        <v>36678</v>
      </c>
      <c r="K60" s="68">
        <v>-333333</v>
      </c>
      <c r="L60" s="69">
        <v>0.46</v>
      </c>
      <c r="M60" s="19">
        <v>4.7300000000000004</v>
      </c>
      <c r="N60" s="19">
        <v>3.9449999999999998</v>
      </c>
      <c r="O60" s="70">
        <v>1</v>
      </c>
      <c r="P60" s="24">
        <v>0.51500000000000001</v>
      </c>
      <c r="Q60" s="53">
        <v>1</v>
      </c>
      <c r="R60" s="77">
        <v>-41666.629999999997</v>
      </c>
    </row>
    <row r="61" spans="1:247" s="53" customFormat="1" x14ac:dyDescent="0.25">
      <c r="A61" s="42" t="s">
        <v>115</v>
      </c>
      <c r="B61" s="34" t="s">
        <v>234</v>
      </c>
      <c r="C61" s="34" t="s">
        <v>115</v>
      </c>
      <c r="D61" s="19" t="s">
        <v>244</v>
      </c>
      <c r="E61" s="34" t="s">
        <v>234</v>
      </c>
      <c r="F61" s="34" t="s">
        <v>208</v>
      </c>
      <c r="G61" s="46" t="s">
        <v>80</v>
      </c>
      <c r="H61" s="47" t="s">
        <v>19</v>
      </c>
      <c r="I61" s="20" t="s">
        <v>20</v>
      </c>
      <c r="J61" s="68">
        <v>36678</v>
      </c>
      <c r="K61" s="68">
        <v>-10000</v>
      </c>
      <c r="L61" s="69">
        <v>0.46</v>
      </c>
      <c r="M61" s="19">
        <v>4.7300000000000004</v>
      </c>
      <c r="N61" s="19">
        <v>3.9449999999999998</v>
      </c>
      <c r="O61" s="70">
        <v>1</v>
      </c>
      <c r="P61" s="24">
        <v>0.51500000000000001</v>
      </c>
      <c r="Q61" s="53">
        <v>1</v>
      </c>
      <c r="R61" s="77">
        <v>-1250</v>
      </c>
    </row>
    <row r="62" spans="1:247" s="53" customFormat="1" x14ac:dyDescent="0.25">
      <c r="A62" s="42" t="s">
        <v>172</v>
      </c>
      <c r="B62" s="34" t="s">
        <v>235</v>
      </c>
      <c r="C62" s="34" t="s">
        <v>172</v>
      </c>
      <c r="D62" s="19" t="s">
        <v>244</v>
      </c>
      <c r="E62" s="34" t="s">
        <v>235</v>
      </c>
      <c r="F62" s="34" t="s">
        <v>208</v>
      </c>
      <c r="G62" s="46" t="s">
        <v>80</v>
      </c>
      <c r="H62" s="47" t="s">
        <v>19</v>
      </c>
      <c r="I62" s="20" t="s">
        <v>20</v>
      </c>
      <c r="J62" s="68">
        <v>36678</v>
      </c>
      <c r="K62" s="68">
        <v>50000</v>
      </c>
      <c r="L62" s="69">
        <v>0.46</v>
      </c>
      <c r="M62" s="19">
        <v>4.7300000000000004</v>
      </c>
      <c r="N62" s="19">
        <v>3.9449999999999998</v>
      </c>
      <c r="O62" s="70">
        <v>1</v>
      </c>
      <c r="P62" s="24">
        <v>0.51500000000000001</v>
      </c>
      <c r="Q62" s="53">
        <v>1</v>
      </c>
      <c r="R62" s="77">
        <v>6250</v>
      </c>
    </row>
    <row r="63" spans="1:247" s="53" customFormat="1" x14ac:dyDescent="0.25">
      <c r="A63" s="42" t="s">
        <v>172</v>
      </c>
      <c r="B63" s="34" t="s">
        <v>236</v>
      </c>
      <c r="C63" s="34" t="s">
        <v>172</v>
      </c>
      <c r="D63" s="19" t="s">
        <v>244</v>
      </c>
      <c r="E63" s="34" t="s">
        <v>236</v>
      </c>
      <c r="F63" s="34" t="s">
        <v>208</v>
      </c>
      <c r="G63" s="46" t="s">
        <v>80</v>
      </c>
      <c r="H63" s="47" t="s">
        <v>19</v>
      </c>
      <c r="I63" s="20" t="s">
        <v>20</v>
      </c>
      <c r="J63" s="68">
        <v>36678</v>
      </c>
      <c r="K63" s="68">
        <v>50000</v>
      </c>
      <c r="L63" s="69">
        <v>0.46</v>
      </c>
      <c r="M63" s="19">
        <v>4.7300000000000004</v>
      </c>
      <c r="N63" s="19">
        <v>3.9449999999999998</v>
      </c>
      <c r="O63" s="70">
        <v>1</v>
      </c>
      <c r="P63" s="24">
        <v>0.51500000000000001</v>
      </c>
      <c r="Q63" s="53">
        <v>1</v>
      </c>
      <c r="R63" s="77">
        <v>6250</v>
      </c>
    </row>
    <row r="64" spans="1:247" s="53" customFormat="1" x14ac:dyDescent="0.25">
      <c r="A64" s="42" t="s">
        <v>172</v>
      </c>
      <c r="B64" s="34" t="s">
        <v>237</v>
      </c>
      <c r="C64" s="34" t="s">
        <v>172</v>
      </c>
      <c r="D64" s="19" t="s">
        <v>244</v>
      </c>
      <c r="E64" s="34" t="s">
        <v>237</v>
      </c>
      <c r="F64" s="34" t="s">
        <v>208</v>
      </c>
      <c r="G64" s="46" t="s">
        <v>80</v>
      </c>
      <c r="H64" s="47" t="s">
        <v>19</v>
      </c>
      <c r="I64" s="20" t="s">
        <v>20</v>
      </c>
      <c r="J64" s="68">
        <v>36678</v>
      </c>
      <c r="K64" s="68">
        <v>-10000</v>
      </c>
      <c r="L64" s="69">
        <v>0.46</v>
      </c>
      <c r="M64" s="19">
        <v>4.7300000000000004</v>
      </c>
      <c r="N64" s="19">
        <v>3.9449999999999998</v>
      </c>
      <c r="O64" s="70">
        <v>1</v>
      </c>
      <c r="P64" s="24">
        <v>0.51500000000000001</v>
      </c>
      <c r="Q64" s="53">
        <v>1</v>
      </c>
      <c r="R64" s="77">
        <v>-1250</v>
      </c>
    </row>
    <row r="65" spans="1:18" s="53" customFormat="1" x14ac:dyDescent="0.25">
      <c r="A65" s="17" t="s">
        <v>172</v>
      </c>
      <c r="B65" s="34" t="s">
        <v>231</v>
      </c>
      <c r="C65" s="34" t="s">
        <v>172</v>
      </c>
      <c r="D65" s="19" t="s">
        <v>244</v>
      </c>
      <c r="E65" s="34" t="s">
        <v>231</v>
      </c>
      <c r="F65" s="34" t="s">
        <v>208</v>
      </c>
      <c r="G65" s="46" t="s">
        <v>80</v>
      </c>
      <c r="H65" s="47" t="s">
        <v>19</v>
      </c>
      <c r="I65" s="20" t="s">
        <v>20</v>
      </c>
      <c r="J65" s="68">
        <v>36678</v>
      </c>
      <c r="K65" s="68">
        <v>-50000</v>
      </c>
      <c r="L65" s="69">
        <v>0.46</v>
      </c>
      <c r="M65" s="19">
        <v>4.7300000000000004</v>
      </c>
      <c r="N65" s="19">
        <v>3.9449999999999998</v>
      </c>
      <c r="O65" s="70">
        <v>1</v>
      </c>
      <c r="P65" s="24">
        <v>0.51500000000000001</v>
      </c>
      <c r="Q65" s="53">
        <v>1</v>
      </c>
      <c r="R65" s="77">
        <v>-4750</v>
      </c>
    </row>
    <row r="66" spans="1:18" s="53" customFormat="1" x14ac:dyDescent="0.25">
      <c r="A66" s="17" t="s">
        <v>172</v>
      </c>
      <c r="B66" s="34" t="s">
        <v>232</v>
      </c>
      <c r="C66" s="34" t="s">
        <v>172</v>
      </c>
      <c r="D66" s="19" t="s">
        <v>244</v>
      </c>
      <c r="E66" s="34" t="s">
        <v>232</v>
      </c>
      <c r="F66" s="34" t="s">
        <v>208</v>
      </c>
      <c r="G66" s="46" t="s">
        <v>80</v>
      </c>
      <c r="H66" s="47" t="s">
        <v>19</v>
      </c>
      <c r="I66" s="20" t="s">
        <v>20</v>
      </c>
      <c r="J66" s="68">
        <v>36678</v>
      </c>
      <c r="K66" s="68">
        <v>10000</v>
      </c>
      <c r="L66" s="69">
        <v>0.46</v>
      </c>
      <c r="M66" s="19">
        <v>4.7300000000000004</v>
      </c>
      <c r="N66" s="19">
        <v>3.9449999999999998</v>
      </c>
      <c r="O66" s="70">
        <v>1</v>
      </c>
      <c r="P66" s="24">
        <v>0.51500000000000001</v>
      </c>
      <c r="Q66" s="53">
        <v>1</v>
      </c>
      <c r="R66" s="77">
        <v>950</v>
      </c>
    </row>
    <row r="67" spans="1:18" s="53" customFormat="1" x14ac:dyDescent="0.25">
      <c r="A67" s="17" t="s">
        <v>172</v>
      </c>
      <c r="B67" s="34" t="s">
        <v>233</v>
      </c>
      <c r="C67" s="34" t="s">
        <v>172</v>
      </c>
      <c r="D67" s="19" t="s">
        <v>244</v>
      </c>
      <c r="E67" s="34" t="s">
        <v>233</v>
      </c>
      <c r="F67" s="34" t="s">
        <v>208</v>
      </c>
      <c r="G67" s="46" t="s">
        <v>80</v>
      </c>
      <c r="H67" s="47" t="s">
        <v>19</v>
      </c>
      <c r="I67" s="20" t="s">
        <v>20</v>
      </c>
      <c r="J67" s="68">
        <v>36678</v>
      </c>
      <c r="K67" s="68">
        <v>-333333</v>
      </c>
      <c r="L67" s="69">
        <v>0.46</v>
      </c>
      <c r="M67" s="19">
        <v>4.7300000000000004</v>
      </c>
      <c r="N67" s="19">
        <v>3.9449999999999998</v>
      </c>
      <c r="O67" s="70">
        <v>1</v>
      </c>
      <c r="P67" s="24">
        <v>0.51500000000000001</v>
      </c>
      <c r="Q67" s="53">
        <v>1</v>
      </c>
      <c r="R67" s="77">
        <v>-31666.639999999999</v>
      </c>
    </row>
    <row r="68" spans="1:18" s="53" customFormat="1" x14ac:dyDescent="0.25">
      <c r="A68" s="42" t="s">
        <v>115</v>
      </c>
      <c r="B68" s="34" t="s">
        <v>234</v>
      </c>
      <c r="C68" s="34" t="s">
        <v>115</v>
      </c>
      <c r="D68" s="19" t="s">
        <v>244</v>
      </c>
      <c r="E68" s="34" t="s">
        <v>234</v>
      </c>
      <c r="F68" s="34" t="s">
        <v>208</v>
      </c>
      <c r="G68" s="46" t="s">
        <v>80</v>
      </c>
      <c r="H68" s="47" t="s">
        <v>19</v>
      </c>
      <c r="I68" s="20" t="s">
        <v>20</v>
      </c>
      <c r="J68" s="68">
        <v>36678</v>
      </c>
      <c r="K68" s="68">
        <v>-10000</v>
      </c>
      <c r="L68" s="69">
        <v>0.46</v>
      </c>
      <c r="M68" s="19">
        <v>4.7300000000000004</v>
      </c>
      <c r="N68" s="19">
        <v>3.9449999999999998</v>
      </c>
      <c r="O68" s="70">
        <v>1</v>
      </c>
      <c r="P68" s="24">
        <v>0.51500000000000001</v>
      </c>
      <c r="Q68" s="53">
        <v>1</v>
      </c>
      <c r="R68" s="77">
        <v>-950</v>
      </c>
    </row>
    <row r="69" spans="1:18" s="53" customFormat="1" x14ac:dyDescent="0.25">
      <c r="A69" s="42" t="s">
        <v>172</v>
      </c>
      <c r="B69" s="34" t="s">
        <v>235</v>
      </c>
      <c r="C69" s="34" t="s">
        <v>172</v>
      </c>
      <c r="D69" s="19" t="s">
        <v>244</v>
      </c>
      <c r="E69" s="34" t="s">
        <v>235</v>
      </c>
      <c r="F69" s="34" t="s">
        <v>208</v>
      </c>
      <c r="G69" s="46" t="s">
        <v>80</v>
      </c>
      <c r="H69" s="47" t="s">
        <v>19</v>
      </c>
      <c r="I69" s="20" t="s">
        <v>20</v>
      </c>
      <c r="J69" s="68">
        <v>36678</v>
      </c>
      <c r="K69" s="68">
        <v>50000</v>
      </c>
      <c r="L69" s="69">
        <v>0.46</v>
      </c>
      <c r="M69" s="19">
        <v>4.7300000000000004</v>
      </c>
      <c r="N69" s="19">
        <v>3.9449999999999998</v>
      </c>
      <c r="O69" s="70">
        <v>1</v>
      </c>
      <c r="P69" s="24">
        <v>0.51500000000000001</v>
      </c>
      <c r="Q69" s="53">
        <v>1</v>
      </c>
      <c r="R69" s="77">
        <v>4750</v>
      </c>
    </row>
    <row r="70" spans="1:18" s="53" customFormat="1" x14ac:dyDescent="0.25">
      <c r="A70" s="42" t="s">
        <v>172</v>
      </c>
      <c r="B70" s="34" t="s">
        <v>236</v>
      </c>
      <c r="C70" s="34" t="s">
        <v>172</v>
      </c>
      <c r="D70" s="19" t="s">
        <v>244</v>
      </c>
      <c r="E70" s="34" t="s">
        <v>236</v>
      </c>
      <c r="F70" s="34" t="s">
        <v>208</v>
      </c>
      <c r="G70" s="46" t="s">
        <v>80</v>
      </c>
      <c r="H70" s="47" t="s">
        <v>19</v>
      </c>
      <c r="I70" s="20" t="s">
        <v>20</v>
      </c>
      <c r="J70" s="68">
        <v>36678</v>
      </c>
      <c r="K70" s="68">
        <v>50000</v>
      </c>
      <c r="L70" s="69">
        <v>0.46</v>
      </c>
      <c r="M70" s="19">
        <v>4.7300000000000004</v>
      </c>
      <c r="N70" s="19">
        <v>3.9449999999999998</v>
      </c>
      <c r="O70" s="70">
        <v>1</v>
      </c>
      <c r="P70" s="24">
        <v>0.51500000000000001</v>
      </c>
      <c r="Q70" s="53">
        <v>1</v>
      </c>
      <c r="R70" s="77">
        <v>4750</v>
      </c>
    </row>
    <row r="71" spans="1:18" s="53" customFormat="1" x14ac:dyDescent="0.25">
      <c r="A71" s="42" t="s">
        <v>172</v>
      </c>
      <c r="B71" s="34" t="s">
        <v>237</v>
      </c>
      <c r="C71" s="34" t="s">
        <v>172</v>
      </c>
      <c r="D71" s="19" t="s">
        <v>244</v>
      </c>
      <c r="E71" s="34" t="s">
        <v>237</v>
      </c>
      <c r="F71" s="34" t="s">
        <v>208</v>
      </c>
      <c r="G71" s="46" t="s">
        <v>80</v>
      </c>
      <c r="H71" s="47" t="s">
        <v>19</v>
      </c>
      <c r="I71" s="20" t="s">
        <v>20</v>
      </c>
      <c r="J71" s="68">
        <v>36678</v>
      </c>
      <c r="K71" s="68">
        <v>-10000</v>
      </c>
      <c r="L71" s="69">
        <v>0.46</v>
      </c>
      <c r="M71" s="19">
        <v>4.7300000000000004</v>
      </c>
      <c r="N71" s="19">
        <v>3.9449999999999998</v>
      </c>
      <c r="O71" s="70">
        <v>1</v>
      </c>
      <c r="P71" s="24">
        <v>0.51500000000000001</v>
      </c>
      <c r="Q71" s="53">
        <v>1</v>
      </c>
      <c r="R71" s="77">
        <v>-950</v>
      </c>
    </row>
    <row r="72" spans="1:18" s="53" customFormat="1" x14ac:dyDescent="0.25">
      <c r="A72" s="17" t="s">
        <v>172</v>
      </c>
      <c r="B72" s="34" t="s">
        <v>231</v>
      </c>
      <c r="C72" s="34" t="s">
        <v>172</v>
      </c>
      <c r="D72" s="19" t="s">
        <v>244</v>
      </c>
      <c r="E72" s="34" t="s">
        <v>231</v>
      </c>
      <c r="F72" s="34" t="s">
        <v>208</v>
      </c>
      <c r="G72" s="46" t="s">
        <v>80</v>
      </c>
      <c r="H72" s="47" t="s">
        <v>19</v>
      </c>
      <c r="I72" s="20" t="s">
        <v>20</v>
      </c>
      <c r="J72" s="68">
        <v>36678</v>
      </c>
      <c r="K72" s="68">
        <v>-50000</v>
      </c>
      <c r="L72" s="69">
        <v>0.46</v>
      </c>
      <c r="M72" s="19">
        <v>4.7300000000000004</v>
      </c>
      <c r="N72" s="19">
        <v>3.9449999999999998</v>
      </c>
      <c r="O72" s="70">
        <v>1</v>
      </c>
      <c r="P72" s="24">
        <v>0.51500000000000001</v>
      </c>
      <c r="Q72" s="53">
        <v>1</v>
      </c>
      <c r="R72" s="77">
        <v>0</v>
      </c>
    </row>
    <row r="73" spans="1:18" s="53" customFormat="1" x14ac:dyDescent="0.25">
      <c r="A73" s="17" t="s">
        <v>172</v>
      </c>
      <c r="B73" s="34" t="s">
        <v>232</v>
      </c>
      <c r="C73" s="34" t="s">
        <v>172</v>
      </c>
      <c r="D73" s="19" t="s">
        <v>244</v>
      </c>
      <c r="E73" s="34" t="s">
        <v>232</v>
      </c>
      <c r="F73" s="34" t="s">
        <v>208</v>
      </c>
      <c r="G73" s="46" t="s">
        <v>80</v>
      </c>
      <c r="H73" s="47" t="s">
        <v>19</v>
      </c>
      <c r="I73" s="20" t="s">
        <v>20</v>
      </c>
      <c r="J73" s="68">
        <v>36678</v>
      </c>
      <c r="K73" s="68">
        <v>10000</v>
      </c>
      <c r="L73" s="69">
        <v>0.46</v>
      </c>
      <c r="M73" s="19">
        <v>4.7300000000000004</v>
      </c>
      <c r="N73" s="19">
        <v>3.9449999999999998</v>
      </c>
      <c r="O73" s="70">
        <v>1</v>
      </c>
      <c r="P73" s="24">
        <v>0.51500000000000001</v>
      </c>
      <c r="Q73" s="53">
        <v>1</v>
      </c>
      <c r="R73" s="77">
        <v>0</v>
      </c>
    </row>
    <row r="74" spans="1:18" s="53" customFormat="1" x14ac:dyDescent="0.25">
      <c r="A74" s="17" t="s">
        <v>172</v>
      </c>
      <c r="B74" s="34" t="s">
        <v>233</v>
      </c>
      <c r="C74" s="34" t="s">
        <v>172</v>
      </c>
      <c r="D74" s="19" t="s">
        <v>244</v>
      </c>
      <c r="E74" s="34" t="s">
        <v>233</v>
      </c>
      <c r="F74" s="34" t="s">
        <v>208</v>
      </c>
      <c r="G74" s="46" t="s">
        <v>80</v>
      </c>
      <c r="H74" s="47" t="s">
        <v>19</v>
      </c>
      <c r="I74" s="20" t="s">
        <v>20</v>
      </c>
      <c r="J74" s="68">
        <v>36678</v>
      </c>
      <c r="K74" s="68">
        <v>-333333</v>
      </c>
      <c r="L74" s="69">
        <v>0.46</v>
      </c>
      <c r="M74" s="19">
        <v>4.7300000000000004</v>
      </c>
      <c r="N74" s="19">
        <v>3.9449999999999998</v>
      </c>
      <c r="O74" s="70">
        <v>1</v>
      </c>
      <c r="P74" s="24">
        <v>0.51500000000000001</v>
      </c>
      <c r="Q74" s="53">
        <v>1</v>
      </c>
      <c r="R74" s="77">
        <v>0</v>
      </c>
    </row>
    <row r="75" spans="1:18" s="53" customFormat="1" x14ac:dyDescent="0.25">
      <c r="A75" s="42" t="s">
        <v>115</v>
      </c>
      <c r="B75" s="34" t="s">
        <v>234</v>
      </c>
      <c r="C75" s="34" t="s">
        <v>115</v>
      </c>
      <c r="D75" s="19" t="s">
        <v>244</v>
      </c>
      <c r="E75" s="34" t="s">
        <v>234</v>
      </c>
      <c r="F75" s="34" t="s">
        <v>208</v>
      </c>
      <c r="G75" s="46" t="s">
        <v>80</v>
      </c>
      <c r="H75" s="47" t="s">
        <v>19</v>
      </c>
      <c r="I75" s="20" t="s">
        <v>20</v>
      </c>
      <c r="J75" s="68">
        <v>36678</v>
      </c>
      <c r="K75" s="68">
        <v>-10000</v>
      </c>
      <c r="L75" s="69">
        <v>0.46</v>
      </c>
      <c r="M75" s="19">
        <v>4.7300000000000004</v>
      </c>
      <c r="N75" s="19">
        <v>3.9449999999999998</v>
      </c>
      <c r="O75" s="70">
        <v>1</v>
      </c>
      <c r="P75" s="24">
        <v>0.51500000000000001</v>
      </c>
      <c r="Q75" s="53">
        <v>1</v>
      </c>
      <c r="R75" s="77">
        <v>0</v>
      </c>
    </row>
    <row r="76" spans="1:18" s="53" customFormat="1" x14ac:dyDescent="0.25">
      <c r="A76" s="42" t="s">
        <v>172</v>
      </c>
      <c r="B76" s="34" t="s">
        <v>235</v>
      </c>
      <c r="C76" s="34" t="s">
        <v>172</v>
      </c>
      <c r="D76" s="19" t="s">
        <v>244</v>
      </c>
      <c r="E76" s="34" t="s">
        <v>235</v>
      </c>
      <c r="F76" s="34" t="s">
        <v>208</v>
      </c>
      <c r="G76" s="46" t="s">
        <v>80</v>
      </c>
      <c r="H76" s="47" t="s">
        <v>19</v>
      </c>
      <c r="I76" s="20" t="s">
        <v>20</v>
      </c>
      <c r="J76" s="68">
        <v>36678</v>
      </c>
      <c r="K76" s="68">
        <v>50000</v>
      </c>
      <c r="L76" s="69">
        <v>0.46</v>
      </c>
      <c r="M76" s="19">
        <v>4.7300000000000004</v>
      </c>
      <c r="N76" s="19">
        <v>3.9449999999999998</v>
      </c>
      <c r="O76" s="70">
        <v>1</v>
      </c>
      <c r="P76" s="24">
        <v>0.51500000000000001</v>
      </c>
      <c r="Q76" s="53">
        <v>1</v>
      </c>
      <c r="R76" s="77">
        <v>0</v>
      </c>
    </row>
    <row r="77" spans="1:18" s="53" customFormat="1" x14ac:dyDescent="0.25">
      <c r="A77" s="42" t="s">
        <v>172</v>
      </c>
      <c r="B77" s="34" t="s">
        <v>236</v>
      </c>
      <c r="C77" s="34" t="s">
        <v>172</v>
      </c>
      <c r="D77" s="19" t="s">
        <v>244</v>
      </c>
      <c r="E77" s="34" t="s">
        <v>236</v>
      </c>
      <c r="F77" s="34" t="s">
        <v>208</v>
      </c>
      <c r="G77" s="46" t="s">
        <v>80</v>
      </c>
      <c r="H77" s="47" t="s">
        <v>19</v>
      </c>
      <c r="I77" s="20" t="s">
        <v>20</v>
      </c>
      <c r="J77" s="68">
        <v>36678</v>
      </c>
      <c r="K77" s="68">
        <v>50000</v>
      </c>
      <c r="L77" s="69">
        <v>0.46</v>
      </c>
      <c r="M77" s="19">
        <v>4.7300000000000004</v>
      </c>
      <c r="N77" s="19">
        <v>3.9449999999999998</v>
      </c>
      <c r="O77" s="70">
        <v>1</v>
      </c>
      <c r="P77" s="24">
        <v>0.51500000000000001</v>
      </c>
      <c r="Q77" s="53">
        <v>1</v>
      </c>
      <c r="R77" s="77">
        <v>0</v>
      </c>
    </row>
    <row r="78" spans="1:18" s="53" customFormat="1" x14ac:dyDescent="0.25">
      <c r="A78" s="42" t="s">
        <v>172</v>
      </c>
      <c r="B78" s="34" t="s">
        <v>237</v>
      </c>
      <c r="C78" s="34" t="s">
        <v>172</v>
      </c>
      <c r="D78" s="19" t="s">
        <v>244</v>
      </c>
      <c r="E78" s="34" t="s">
        <v>237</v>
      </c>
      <c r="F78" s="34" t="s">
        <v>208</v>
      </c>
      <c r="G78" s="46" t="s">
        <v>80</v>
      </c>
      <c r="H78" s="47" t="s">
        <v>19</v>
      </c>
      <c r="I78" s="20" t="s">
        <v>20</v>
      </c>
      <c r="J78" s="68">
        <v>36678</v>
      </c>
      <c r="K78" s="68">
        <v>-10000</v>
      </c>
      <c r="L78" s="69">
        <v>0.46</v>
      </c>
      <c r="M78" s="19">
        <v>4.7300000000000004</v>
      </c>
      <c r="N78" s="19">
        <v>3.9449999999999998</v>
      </c>
      <c r="O78" s="70">
        <v>1</v>
      </c>
      <c r="P78" s="24">
        <v>0.51500000000000001</v>
      </c>
      <c r="Q78" s="53">
        <v>1</v>
      </c>
      <c r="R78" s="77">
        <v>0</v>
      </c>
    </row>
    <row r="79" spans="1:18" s="53" customFormat="1" x14ac:dyDescent="0.25">
      <c r="A79" s="17" t="s">
        <v>172</v>
      </c>
      <c r="B79" s="34" t="s">
        <v>231</v>
      </c>
      <c r="C79" s="34" t="s">
        <v>172</v>
      </c>
      <c r="D79" s="19" t="s">
        <v>244</v>
      </c>
      <c r="E79" s="34" t="s">
        <v>231</v>
      </c>
      <c r="F79" s="34" t="s">
        <v>208</v>
      </c>
      <c r="G79" s="46" t="s">
        <v>80</v>
      </c>
      <c r="H79" s="47" t="s">
        <v>19</v>
      </c>
      <c r="I79" s="20" t="s">
        <v>20</v>
      </c>
      <c r="J79" s="68">
        <v>36678</v>
      </c>
      <c r="K79" s="68">
        <v>-50000</v>
      </c>
      <c r="L79" s="69">
        <v>0.46</v>
      </c>
      <c r="M79" s="19">
        <v>4.7300000000000004</v>
      </c>
      <c r="N79" s="19">
        <v>3.9449999999999998</v>
      </c>
      <c r="O79" s="70">
        <v>1</v>
      </c>
      <c r="P79" s="24">
        <v>0.51500000000000001</v>
      </c>
      <c r="Q79" s="53">
        <v>1</v>
      </c>
      <c r="R79" s="77">
        <v>0</v>
      </c>
    </row>
    <row r="80" spans="1:18" s="53" customFormat="1" x14ac:dyDescent="0.25">
      <c r="A80" s="17" t="s">
        <v>172</v>
      </c>
      <c r="B80" s="34" t="s">
        <v>232</v>
      </c>
      <c r="C80" s="34" t="s">
        <v>172</v>
      </c>
      <c r="D80" s="19" t="s">
        <v>244</v>
      </c>
      <c r="E80" s="34" t="s">
        <v>232</v>
      </c>
      <c r="F80" s="34" t="s">
        <v>208</v>
      </c>
      <c r="G80" s="46" t="s">
        <v>80</v>
      </c>
      <c r="H80" s="47" t="s">
        <v>19</v>
      </c>
      <c r="I80" s="20" t="s">
        <v>20</v>
      </c>
      <c r="J80" s="68">
        <v>36678</v>
      </c>
      <c r="K80" s="68">
        <v>10000</v>
      </c>
      <c r="L80" s="69">
        <v>0.46</v>
      </c>
      <c r="M80" s="19">
        <v>4.7300000000000004</v>
      </c>
      <c r="N80" s="19">
        <v>3.9449999999999998</v>
      </c>
      <c r="O80" s="70">
        <v>1</v>
      </c>
      <c r="P80" s="24">
        <v>0.51500000000000001</v>
      </c>
      <c r="Q80" s="53">
        <v>1</v>
      </c>
      <c r="R80" s="77">
        <v>0</v>
      </c>
    </row>
    <row r="81" spans="1:18" s="53" customFormat="1" x14ac:dyDescent="0.25">
      <c r="A81" s="17" t="s">
        <v>172</v>
      </c>
      <c r="B81" s="34" t="s">
        <v>233</v>
      </c>
      <c r="C81" s="34" t="s">
        <v>172</v>
      </c>
      <c r="D81" s="19" t="s">
        <v>244</v>
      </c>
      <c r="E81" s="34" t="s">
        <v>233</v>
      </c>
      <c r="F81" s="34" t="s">
        <v>208</v>
      </c>
      <c r="G81" s="46" t="s">
        <v>80</v>
      </c>
      <c r="H81" s="47" t="s">
        <v>19</v>
      </c>
      <c r="I81" s="20" t="s">
        <v>20</v>
      </c>
      <c r="J81" s="68">
        <v>36678</v>
      </c>
      <c r="K81" s="68">
        <v>-333333</v>
      </c>
      <c r="L81" s="69">
        <v>0.46</v>
      </c>
      <c r="M81" s="19">
        <v>4.7300000000000004</v>
      </c>
      <c r="N81" s="19">
        <v>3.9449999999999998</v>
      </c>
      <c r="O81" s="70">
        <v>1</v>
      </c>
      <c r="P81" s="24">
        <v>0.51500000000000001</v>
      </c>
      <c r="Q81" s="53">
        <v>1</v>
      </c>
      <c r="R81" s="77">
        <v>0</v>
      </c>
    </row>
    <row r="82" spans="1:18" s="53" customFormat="1" x14ac:dyDescent="0.25">
      <c r="A82" s="42" t="s">
        <v>115</v>
      </c>
      <c r="B82" s="34" t="s">
        <v>234</v>
      </c>
      <c r="C82" s="34" t="s">
        <v>115</v>
      </c>
      <c r="D82" s="19" t="s">
        <v>244</v>
      </c>
      <c r="E82" s="34" t="s">
        <v>234</v>
      </c>
      <c r="F82" s="34" t="s">
        <v>208</v>
      </c>
      <c r="G82" s="46" t="s">
        <v>80</v>
      </c>
      <c r="H82" s="47" t="s">
        <v>19</v>
      </c>
      <c r="I82" s="20" t="s">
        <v>20</v>
      </c>
      <c r="J82" s="68">
        <v>36678</v>
      </c>
      <c r="K82" s="68">
        <v>-10000</v>
      </c>
      <c r="L82" s="69">
        <v>0.46</v>
      </c>
      <c r="M82" s="19">
        <v>4.7300000000000004</v>
      </c>
      <c r="N82" s="19">
        <v>3.9449999999999998</v>
      </c>
      <c r="O82" s="70">
        <v>1</v>
      </c>
      <c r="P82" s="24">
        <v>0.51500000000000001</v>
      </c>
      <c r="Q82" s="53">
        <v>1</v>
      </c>
      <c r="R82" s="77">
        <v>0</v>
      </c>
    </row>
    <row r="83" spans="1:18" s="53" customFormat="1" x14ac:dyDescent="0.25">
      <c r="A83" s="42" t="s">
        <v>172</v>
      </c>
      <c r="B83" s="34" t="s">
        <v>235</v>
      </c>
      <c r="C83" s="34" t="s">
        <v>172</v>
      </c>
      <c r="D83" s="19" t="s">
        <v>244</v>
      </c>
      <c r="E83" s="34" t="s">
        <v>235</v>
      </c>
      <c r="F83" s="34" t="s">
        <v>208</v>
      </c>
      <c r="G83" s="46" t="s">
        <v>80</v>
      </c>
      <c r="H83" s="47" t="s">
        <v>19</v>
      </c>
      <c r="I83" s="20" t="s">
        <v>20</v>
      </c>
      <c r="J83" s="68">
        <v>36678</v>
      </c>
      <c r="K83" s="68">
        <v>50000</v>
      </c>
      <c r="L83" s="69">
        <v>0.46</v>
      </c>
      <c r="M83" s="19">
        <v>4.7300000000000004</v>
      </c>
      <c r="N83" s="19">
        <v>3.9449999999999998</v>
      </c>
      <c r="O83" s="70">
        <v>1</v>
      </c>
      <c r="P83" s="24">
        <v>0.51500000000000001</v>
      </c>
      <c r="Q83" s="53">
        <v>1</v>
      </c>
      <c r="R83" s="77">
        <v>0</v>
      </c>
    </row>
    <row r="84" spans="1:18" s="53" customFormat="1" x14ac:dyDescent="0.25">
      <c r="A84" s="42" t="s">
        <v>172</v>
      </c>
      <c r="B84" s="34" t="s">
        <v>236</v>
      </c>
      <c r="C84" s="34" t="s">
        <v>172</v>
      </c>
      <c r="D84" s="19" t="s">
        <v>244</v>
      </c>
      <c r="E84" s="34" t="s">
        <v>236</v>
      </c>
      <c r="F84" s="34" t="s">
        <v>208</v>
      </c>
      <c r="G84" s="46" t="s">
        <v>80</v>
      </c>
      <c r="H84" s="47" t="s">
        <v>19</v>
      </c>
      <c r="I84" s="20" t="s">
        <v>20</v>
      </c>
      <c r="J84" s="68">
        <v>36678</v>
      </c>
      <c r="K84" s="68">
        <v>50000</v>
      </c>
      <c r="L84" s="69">
        <v>0.46</v>
      </c>
      <c r="M84" s="19">
        <v>4.7300000000000004</v>
      </c>
      <c r="N84" s="19">
        <v>3.9449999999999998</v>
      </c>
      <c r="O84" s="70">
        <v>1</v>
      </c>
      <c r="P84" s="24">
        <v>0.51500000000000001</v>
      </c>
      <c r="Q84" s="53">
        <v>1</v>
      </c>
      <c r="R84" s="77">
        <v>0</v>
      </c>
    </row>
    <row r="85" spans="1:18" s="53" customFormat="1" x14ac:dyDescent="0.25">
      <c r="A85" s="42" t="s">
        <v>172</v>
      </c>
      <c r="B85" s="34" t="s">
        <v>237</v>
      </c>
      <c r="C85" s="34" t="s">
        <v>172</v>
      </c>
      <c r="D85" s="19" t="s">
        <v>244</v>
      </c>
      <c r="E85" s="34" t="s">
        <v>237</v>
      </c>
      <c r="F85" s="34" t="s">
        <v>208</v>
      </c>
      <c r="G85" s="46" t="s">
        <v>80</v>
      </c>
      <c r="H85" s="47" t="s">
        <v>19</v>
      </c>
      <c r="I85" s="20" t="s">
        <v>20</v>
      </c>
      <c r="J85" s="68">
        <v>36678</v>
      </c>
      <c r="K85" s="68">
        <v>-10000</v>
      </c>
      <c r="L85" s="69">
        <v>0.46</v>
      </c>
      <c r="M85" s="19">
        <v>4.7300000000000004</v>
      </c>
      <c r="N85" s="19">
        <v>3.9449999999999998</v>
      </c>
      <c r="O85" s="70">
        <v>1</v>
      </c>
      <c r="P85" s="24">
        <v>0.51500000000000001</v>
      </c>
      <c r="Q85" s="53">
        <v>1</v>
      </c>
      <c r="R85" s="77">
        <v>0</v>
      </c>
    </row>
    <row r="86" spans="1:18" s="53" customFormat="1" x14ac:dyDescent="0.25">
      <c r="A86" s="17" t="s">
        <v>172</v>
      </c>
      <c r="B86" s="34" t="s">
        <v>231</v>
      </c>
      <c r="C86" s="34" t="s">
        <v>172</v>
      </c>
      <c r="D86" s="19" t="s">
        <v>244</v>
      </c>
      <c r="E86" s="34" t="s">
        <v>231</v>
      </c>
      <c r="F86" s="34" t="s">
        <v>208</v>
      </c>
      <c r="G86" s="46" t="s">
        <v>80</v>
      </c>
      <c r="H86" s="47" t="s">
        <v>19</v>
      </c>
      <c r="I86" s="20" t="s">
        <v>20</v>
      </c>
      <c r="J86" s="68">
        <v>36678</v>
      </c>
      <c r="K86" s="68">
        <v>-50000</v>
      </c>
      <c r="L86" s="69">
        <v>0.46</v>
      </c>
      <c r="M86" s="19">
        <v>4.7300000000000004</v>
      </c>
      <c r="N86" s="19">
        <v>3.9449999999999998</v>
      </c>
      <c r="O86" s="70">
        <v>1</v>
      </c>
      <c r="P86" s="24">
        <v>0.51500000000000001</v>
      </c>
      <c r="Q86" s="53">
        <v>1</v>
      </c>
      <c r="R86" s="77">
        <v>0</v>
      </c>
    </row>
    <row r="87" spans="1:18" s="53" customFormat="1" x14ac:dyDescent="0.25">
      <c r="A87" s="17" t="s">
        <v>172</v>
      </c>
      <c r="B87" s="34" t="s">
        <v>232</v>
      </c>
      <c r="C87" s="34" t="s">
        <v>172</v>
      </c>
      <c r="D87" s="19" t="s">
        <v>244</v>
      </c>
      <c r="E87" s="34" t="s">
        <v>232</v>
      </c>
      <c r="F87" s="34" t="s">
        <v>208</v>
      </c>
      <c r="G87" s="46" t="s">
        <v>80</v>
      </c>
      <c r="H87" s="47" t="s">
        <v>19</v>
      </c>
      <c r="I87" s="20" t="s">
        <v>20</v>
      </c>
      <c r="J87" s="68">
        <v>36678</v>
      </c>
      <c r="K87" s="68">
        <v>10000</v>
      </c>
      <c r="L87" s="69">
        <v>0.46</v>
      </c>
      <c r="M87" s="19">
        <v>4.7300000000000004</v>
      </c>
      <c r="N87" s="19">
        <v>3.9449999999999998</v>
      </c>
      <c r="O87" s="70">
        <v>1</v>
      </c>
      <c r="P87" s="24">
        <v>0.51500000000000001</v>
      </c>
      <c r="Q87" s="53">
        <v>1</v>
      </c>
      <c r="R87" s="77">
        <v>0</v>
      </c>
    </row>
    <row r="88" spans="1:18" s="53" customFormat="1" x14ac:dyDescent="0.25">
      <c r="A88" s="17" t="s">
        <v>172</v>
      </c>
      <c r="B88" s="34" t="s">
        <v>233</v>
      </c>
      <c r="C88" s="34" t="s">
        <v>172</v>
      </c>
      <c r="D88" s="19" t="s">
        <v>244</v>
      </c>
      <c r="E88" s="34" t="s">
        <v>233</v>
      </c>
      <c r="F88" s="34" t="s">
        <v>208</v>
      </c>
      <c r="G88" s="46" t="s">
        <v>80</v>
      </c>
      <c r="H88" s="47" t="s">
        <v>19</v>
      </c>
      <c r="I88" s="20" t="s">
        <v>20</v>
      </c>
      <c r="J88" s="68">
        <v>36678</v>
      </c>
      <c r="K88" s="68">
        <v>-333333</v>
      </c>
      <c r="L88" s="69">
        <v>0.46</v>
      </c>
      <c r="M88" s="19">
        <v>4.7300000000000004</v>
      </c>
      <c r="N88" s="19">
        <v>3.9449999999999998</v>
      </c>
      <c r="O88" s="70">
        <v>1</v>
      </c>
      <c r="P88" s="24">
        <v>0.51500000000000001</v>
      </c>
      <c r="Q88" s="53">
        <v>1</v>
      </c>
      <c r="R88" s="77">
        <v>0</v>
      </c>
    </row>
    <row r="89" spans="1:18" s="53" customFormat="1" x14ac:dyDescent="0.25">
      <c r="A89" s="42" t="s">
        <v>115</v>
      </c>
      <c r="B89" s="34" t="s">
        <v>234</v>
      </c>
      <c r="C89" s="34" t="s">
        <v>115</v>
      </c>
      <c r="D89" s="19" t="s">
        <v>244</v>
      </c>
      <c r="E89" s="34" t="s">
        <v>234</v>
      </c>
      <c r="F89" s="34" t="s">
        <v>208</v>
      </c>
      <c r="G89" s="46" t="s">
        <v>80</v>
      </c>
      <c r="H89" s="47" t="s">
        <v>19</v>
      </c>
      <c r="I89" s="20" t="s">
        <v>20</v>
      </c>
      <c r="J89" s="68">
        <v>36678</v>
      </c>
      <c r="K89" s="68">
        <v>-10000</v>
      </c>
      <c r="L89" s="69">
        <v>0.46</v>
      </c>
      <c r="M89" s="19">
        <v>4.7300000000000004</v>
      </c>
      <c r="N89" s="19">
        <v>3.9449999999999998</v>
      </c>
      <c r="O89" s="70">
        <v>1</v>
      </c>
      <c r="P89" s="24">
        <v>0.51500000000000001</v>
      </c>
      <c r="Q89" s="53">
        <v>1</v>
      </c>
      <c r="R89" s="77">
        <v>0</v>
      </c>
    </row>
    <row r="90" spans="1:18" s="53" customFormat="1" x14ac:dyDescent="0.25">
      <c r="A90" s="42" t="s">
        <v>172</v>
      </c>
      <c r="B90" s="34" t="s">
        <v>235</v>
      </c>
      <c r="C90" s="34" t="s">
        <v>172</v>
      </c>
      <c r="D90" s="19" t="s">
        <v>244</v>
      </c>
      <c r="E90" s="34" t="s">
        <v>235</v>
      </c>
      <c r="F90" s="34" t="s">
        <v>208</v>
      </c>
      <c r="G90" s="46" t="s">
        <v>80</v>
      </c>
      <c r="H90" s="47" t="s">
        <v>19</v>
      </c>
      <c r="I90" s="20" t="s">
        <v>20</v>
      </c>
      <c r="J90" s="68">
        <v>36678</v>
      </c>
      <c r="K90" s="68">
        <v>50000</v>
      </c>
      <c r="L90" s="69">
        <v>0.46</v>
      </c>
      <c r="M90" s="19">
        <v>4.7300000000000004</v>
      </c>
      <c r="N90" s="19">
        <v>3.9449999999999998</v>
      </c>
      <c r="O90" s="70">
        <v>1</v>
      </c>
      <c r="P90" s="24">
        <v>0.51500000000000001</v>
      </c>
      <c r="Q90" s="53">
        <v>1</v>
      </c>
      <c r="R90" s="77">
        <v>0</v>
      </c>
    </row>
    <row r="91" spans="1:18" s="53" customFormat="1" x14ac:dyDescent="0.25">
      <c r="A91" s="42" t="s">
        <v>172</v>
      </c>
      <c r="B91" s="34" t="s">
        <v>236</v>
      </c>
      <c r="C91" s="34" t="s">
        <v>172</v>
      </c>
      <c r="D91" s="19" t="s">
        <v>244</v>
      </c>
      <c r="E91" s="34" t="s">
        <v>236</v>
      </c>
      <c r="F91" s="34" t="s">
        <v>208</v>
      </c>
      <c r="G91" s="46" t="s">
        <v>80</v>
      </c>
      <c r="H91" s="47" t="s">
        <v>19</v>
      </c>
      <c r="I91" s="20" t="s">
        <v>20</v>
      </c>
      <c r="J91" s="68">
        <v>36678</v>
      </c>
      <c r="K91" s="68">
        <v>50000</v>
      </c>
      <c r="L91" s="69">
        <v>0.46</v>
      </c>
      <c r="M91" s="19">
        <v>4.7300000000000004</v>
      </c>
      <c r="N91" s="19">
        <v>3.9449999999999998</v>
      </c>
      <c r="O91" s="70">
        <v>1</v>
      </c>
      <c r="P91" s="24">
        <v>0.51500000000000001</v>
      </c>
      <c r="Q91" s="53">
        <v>1</v>
      </c>
      <c r="R91" s="77">
        <v>0</v>
      </c>
    </row>
    <row r="92" spans="1:18" s="53" customFormat="1" x14ac:dyDescent="0.25">
      <c r="A92" s="42" t="s">
        <v>172</v>
      </c>
      <c r="B92" s="34" t="s">
        <v>237</v>
      </c>
      <c r="C92" s="34" t="s">
        <v>172</v>
      </c>
      <c r="D92" s="19" t="s">
        <v>244</v>
      </c>
      <c r="E92" s="34" t="s">
        <v>237</v>
      </c>
      <c r="F92" s="34" t="s">
        <v>208</v>
      </c>
      <c r="G92" s="46" t="s">
        <v>80</v>
      </c>
      <c r="H92" s="47" t="s">
        <v>19</v>
      </c>
      <c r="I92" s="20" t="s">
        <v>20</v>
      </c>
      <c r="J92" s="68">
        <v>36678</v>
      </c>
      <c r="K92" s="68">
        <v>-10000</v>
      </c>
      <c r="L92" s="69">
        <v>0.46</v>
      </c>
      <c r="M92" s="19">
        <v>4.7300000000000004</v>
      </c>
      <c r="N92" s="19">
        <v>3.9449999999999998</v>
      </c>
      <c r="O92" s="70">
        <v>1</v>
      </c>
      <c r="P92" s="24">
        <v>0.51500000000000001</v>
      </c>
      <c r="Q92" s="53">
        <v>1</v>
      </c>
      <c r="R92" s="77">
        <v>0</v>
      </c>
    </row>
    <row r="93" spans="1:18" s="53" customFormat="1" x14ac:dyDescent="0.25">
      <c r="A93" s="17" t="s">
        <v>172</v>
      </c>
      <c r="B93" s="34" t="s">
        <v>231</v>
      </c>
      <c r="C93" s="34" t="s">
        <v>172</v>
      </c>
      <c r="D93" s="19" t="s">
        <v>244</v>
      </c>
      <c r="E93" s="34" t="s">
        <v>231</v>
      </c>
      <c r="F93" s="34" t="s">
        <v>208</v>
      </c>
      <c r="G93" s="46" t="s">
        <v>80</v>
      </c>
      <c r="H93" s="47" t="s">
        <v>19</v>
      </c>
      <c r="I93" s="20" t="s">
        <v>20</v>
      </c>
      <c r="J93" s="68">
        <v>36678</v>
      </c>
      <c r="K93" s="68">
        <v>-50000</v>
      </c>
      <c r="L93" s="69">
        <v>0.46</v>
      </c>
      <c r="M93" s="19">
        <v>4.84</v>
      </c>
      <c r="N93" s="19">
        <v>3.96</v>
      </c>
      <c r="O93" s="70">
        <v>1</v>
      </c>
      <c r="P93" s="24">
        <v>0.51500000000000001</v>
      </c>
      <c r="Q93" s="53">
        <v>1</v>
      </c>
      <c r="R93" s="77">
        <v>-1250</v>
      </c>
    </row>
    <row r="94" spans="1:18" s="53" customFormat="1" x14ac:dyDescent="0.25">
      <c r="A94" s="17" t="s">
        <v>172</v>
      </c>
      <c r="B94" s="34" t="s">
        <v>232</v>
      </c>
      <c r="C94" s="34" t="s">
        <v>172</v>
      </c>
      <c r="D94" s="19" t="s">
        <v>244</v>
      </c>
      <c r="E94" s="34" t="s">
        <v>232</v>
      </c>
      <c r="F94" s="34" t="s">
        <v>208</v>
      </c>
      <c r="G94" s="46" t="s">
        <v>80</v>
      </c>
      <c r="H94" s="47" t="s">
        <v>19</v>
      </c>
      <c r="I94" s="20" t="s">
        <v>20</v>
      </c>
      <c r="J94" s="68">
        <v>36678</v>
      </c>
      <c r="K94" s="68">
        <v>10000</v>
      </c>
      <c r="L94" s="69">
        <v>0.46</v>
      </c>
      <c r="M94" s="19">
        <v>4.84</v>
      </c>
      <c r="N94" s="19">
        <v>3.96</v>
      </c>
      <c r="O94" s="70">
        <v>1</v>
      </c>
      <c r="P94" s="24">
        <v>0.51500000000000001</v>
      </c>
      <c r="Q94" s="53">
        <v>1</v>
      </c>
      <c r="R94" s="77">
        <v>250</v>
      </c>
    </row>
    <row r="95" spans="1:18" s="53" customFormat="1" x14ac:dyDescent="0.25">
      <c r="A95" s="17" t="s">
        <v>172</v>
      </c>
      <c r="B95" s="34" t="s">
        <v>233</v>
      </c>
      <c r="C95" s="34" t="s">
        <v>172</v>
      </c>
      <c r="D95" s="19" t="s">
        <v>244</v>
      </c>
      <c r="E95" s="34" t="s">
        <v>233</v>
      </c>
      <c r="F95" s="34" t="s">
        <v>208</v>
      </c>
      <c r="G95" s="46" t="s">
        <v>80</v>
      </c>
      <c r="H95" s="47" t="s">
        <v>19</v>
      </c>
      <c r="I95" s="20" t="s">
        <v>20</v>
      </c>
      <c r="J95" s="68">
        <v>36678</v>
      </c>
      <c r="K95" s="68">
        <v>-333333</v>
      </c>
      <c r="L95" s="69">
        <v>0.46</v>
      </c>
      <c r="M95" s="19">
        <v>4.84</v>
      </c>
      <c r="N95" s="19">
        <v>3.96</v>
      </c>
      <c r="O95" s="70">
        <v>1</v>
      </c>
      <c r="P95" s="24">
        <v>0.51500000000000001</v>
      </c>
      <c r="Q95" s="53">
        <v>1</v>
      </c>
      <c r="R95" s="77">
        <v>-8333.33</v>
      </c>
    </row>
    <row r="96" spans="1:18" s="53" customFormat="1" x14ac:dyDescent="0.25">
      <c r="A96" s="42" t="s">
        <v>115</v>
      </c>
      <c r="B96" s="34" t="s">
        <v>234</v>
      </c>
      <c r="C96" s="34" t="s">
        <v>115</v>
      </c>
      <c r="D96" s="19" t="s">
        <v>244</v>
      </c>
      <c r="E96" s="34" t="s">
        <v>234</v>
      </c>
      <c r="F96" s="34" t="s">
        <v>208</v>
      </c>
      <c r="G96" s="46" t="s">
        <v>80</v>
      </c>
      <c r="H96" s="47" t="s">
        <v>19</v>
      </c>
      <c r="I96" s="20" t="s">
        <v>20</v>
      </c>
      <c r="J96" s="68">
        <v>36678</v>
      </c>
      <c r="K96" s="68">
        <v>-10000</v>
      </c>
      <c r="L96" s="69">
        <v>0.46</v>
      </c>
      <c r="M96" s="19">
        <v>4.84</v>
      </c>
      <c r="N96" s="19">
        <v>3.96</v>
      </c>
      <c r="O96" s="70">
        <v>1</v>
      </c>
      <c r="P96" s="24">
        <v>0.51500000000000001</v>
      </c>
      <c r="Q96" s="53">
        <v>1</v>
      </c>
      <c r="R96" s="77">
        <v>-250</v>
      </c>
    </row>
    <row r="97" spans="1:18" s="53" customFormat="1" x14ac:dyDescent="0.25">
      <c r="A97" s="42" t="s">
        <v>172</v>
      </c>
      <c r="B97" s="34" t="s">
        <v>235</v>
      </c>
      <c r="C97" s="34" t="s">
        <v>172</v>
      </c>
      <c r="D97" s="19" t="s">
        <v>244</v>
      </c>
      <c r="E97" s="34" t="s">
        <v>235</v>
      </c>
      <c r="F97" s="34" t="s">
        <v>208</v>
      </c>
      <c r="G97" s="46" t="s">
        <v>80</v>
      </c>
      <c r="H97" s="47" t="s">
        <v>19</v>
      </c>
      <c r="I97" s="20" t="s">
        <v>20</v>
      </c>
      <c r="J97" s="68">
        <v>36678</v>
      </c>
      <c r="K97" s="68">
        <v>50000</v>
      </c>
      <c r="L97" s="69">
        <v>0.46</v>
      </c>
      <c r="M97" s="19">
        <v>4.84</v>
      </c>
      <c r="N97" s="19">
        <v>3.96</v>
      </c>
      <c r="O97" s="70">
        <v>1</v>
      </c>
      <c r="P97" s="24">
        <v>0.51500000000000001</v>
      </c>
      <c r="Q97" s="53">
        <v>1</v>
      </c>
      <c r="R97" s="77">
        <v>1250</v>
      </c>
    </row>
    <row r="98" spans="1:18" s="53" customFormat="1" x14ac:dyDescent="0.25">
      <c r="A98" s="42" t="s">
        <v>172</v>
      </c>
      <c r="B98" s="34" t="s">
        <v>236</v>
      </c>
      <c r="C98" s="34" t="s">
        <v>172</v>
      </c>
      <c r="D98" s="19" t="s">
        <v>244</v>
      </c>
      <c r="E98" s="34" t="s">
        <v>236</v>
      </c>
      <c r="F98" s="34" t="s">
        <v>208</v>
      </c>
      <c r="G98" s="46" t="s">
        <v>80</v>
      </c>
      <c r="H98" s="47" t="s">
        <v>19</v>
      </c>
      <c r="I98" s="20" t="s">
        <v>20</v>
      </c>
      <c r="J98" s="68">
        <v>36678</v>
      </c>
      <c r="K98" s="68">
        <v>50000</v>
      </c>
      <c r="L98" s="69">
        <v>0.46</v>
      </c>
      <c r="M98" s="19">
        <v>4.84</v>
      </c>
      <c r="N98" s="19">
        <v>3.96</v>
      </c>
      <c r="O98" s="70">
        <v>1</v>
      </c>
      <c r="P98" s="24">
        <v>0.51500000000000001</v>
      </c>
      <c r="Q98" s="53">
        <v>1</v>
      </c>
      <c r="R98" s="77">
        <v>1250</v>
      </c>
    </row>
    <row r="99" spans="1:18" s="53" customFormat="1" x14ac:dyDescent="0.25">
      <c r="A99" s="42" t="s">
        <v>172</v>
      </c>
      <c r="B99" s="34" t="s">
        <v>237</v>
      </c>
      <c r="C99" s="34" t="s">
        <v>172</v>
      </c>
      <c r="D99" s="19" t="s">
        <v>244</v>
      </c>
      <c r="E99" s="34" t="s">
        <v>237</v>
      </c>
      <c r="F99" s="34" t="s">
        <v>208</v>
      </c>
      <c r="G99" s="46" t="s">
        <v>80</v>
      </c>
      <c r="H99" s="47" t="s">
        <v>19</v>
      </c>
      <c r="I99" s="20" t="s">
        <v>20</v>
      </c>
      <c r="J99" s="68">
        <v>36678</v>
      </c>
      <c r="K99" s="68">
        <v>-10000</v>
      </c>
      <c r="L99" s="69">
        <v>0.46</v>
      </c>
      <c r="M99" s="19">
        <v>4.84</v>
      </c>
      <c r="N99" s="19">
        <v>3.96</v>
      </c>
      <c r="O99" s="70">
        <v>1</v>
      </c>
      <c r="P99" s="24">
        <v>0.51500000000000001</v>
      </c>
      <c r="Q99" s="53">
        <v>1</v>
      </c>
      <c r="R99" s="77">
        <v>-250</v>
      </c>
    </row>
    <row r="100" spans="1:18" s="53" customFormat="1" x14ac:dyDescent="0.25">
      <c r="A100" s="17" t="s">
        <v>172</v>
      </c>
      <c r="B100" s="34" t="s">
        <v>231</v>
      </c>
      <c r="C100" s="34" t="s">
        <v>172</v>
      </c>
      <c r="D100" s="19" t="s">
        <v>244</v>
      </c>
      <c r="E100" s="34" t="s">
        <v>231</v>
      </c>
      <c r="F100" s="34" t="s">
        <v>208</v>
      </c>
      <c r="G100" s="46" t="s">
        <v>80</v>
      </c>
      <c r="H100" s="47" t="s">
        <v>19</v>
      </c>
      <c r="I100" s="20" t="s">
        <v>20</v>
      </c>
      <c r="J100" s="68">
        <v>36678</v>
      </c>
      <c r="K100" s="68">
        <v>-50000</v>
      </c>
      <c r="L100" s="69">
        <v>0.46</v>
      </c>
      <c r="M100" s="19">
        <v>4.51</v>
      </c>
      <c r="N100" s="19">
        <v>3.63</v>
      </c>
      <c r="O100" s="70">
        <v>1</v>
      </c>
      <c r="P100" s="24">
        <v>0.51500000000000001</v>
      </c>
      <c r="Q100" s="53">
        <v>1</v>
      </c>
      <c r="R100" s="77">
        <v>-1000</v>
      </c>
    </row>
    <row r="101" spans="1:18" s="53" customFormat="1" x14ac:dyDescent="0.25">
      <c r="A101" s="17" t="s">
        <v>172</v>
      </c>
      <c r="B101" s="34" t="s">
        <v>232</v>
      </c>
      <c r="C101" s="34" t="s">
        <v>172</v>
      </c>
      <c r="D101" s="19" t="s">
        <v>244</v>
      </c>
      <c r="E101" s="34" t="s">
        <v>232</v>
      </c>
      <c r="F101" s="34" t="s">
        <v>208</v>
      </c>
      <c r="G101" s="46" t="s">
        <v>80</v>
      </c>
      <c r="H101" s="47" t="s">
        <v>19</v>
      </c>
      <c r="I101" s="20" t="s">
        <v>20</v>
      </c>
      <c r="J101" s="68">
        <v>36678</v>
      </c>
      <c r="K101" s="68">
        <v>10000</v>
      </c>
      <c r="L101" s="69">
        <v>0.46</v>
      </c>
      <c r="M101" s="19">
        <v>4.51</v>
      </c>
      <c r="N101" s="19">
        <v>3.63</v>
      </c>
      <c r="O101" s="70">
        <v>1</v>
      </c>
      <c r="P101" s="24">
        <v>0.51500000000000001</v>
      </c>
      <c r="Q101" s="53">
        <v>1</v>
      </c>
      <c r="R101" s="77">
        <v>200</v>
      </c>
    </row>
    <row r="102" spans="1:18" s="53" customFormat="1" x14ac:dyDescent="0.25">
      <c r="A102" s="17" t="s">
        <v>172</v>
      </c>
      <c r="B102" s="34" t="s">
        <v>233</v>
      </c>
      <c r="C102" s="34" t="s">
        <v>172</v>
      </c>
      <c r="D102" s="19" t="s">
        <v>244</v>
      </c>
      <c r="E102" s="34" t="s">
        <v>233</v>
      </c>
      <c r="F102" s="34" t="s">
        <v>208</v>
      </c>
      <c r="G102" s="46" t="s">
        <v>80</v>
      </c>
      <c r="H102" s="47" t="s">
        <v>19</v>
      </c>
      <c r="I102" s="20" t="s">
        <v>20</v>
      </c>
      <c r="J102" s="68">
        <v>36678</v>
      </c>
      <c r="K102" s="68">
        <v>-333333</v>
      </c>
      <c r="L102" s="69">
        <v>0.46</v>
      </c>
      <c r="M102" s="19">
        <v>4.51</v>
      </c>
      <c r="N102" s="19">
        <v>3.63</v>
      </c>
      <c r="O102" s="70">
        <v>1</v>
      </c>
      <c r="P102" s="24">
        <v>0.51500000000000001</v>
      </c>
      <c r="Q102" s="53">
        <v>1</v>
      </c>
      <c r="R102" s="77">
        <v>-6666.66</v>
      </c>
    </row>
    <row r="103" spans="1:18" s="53" customFormat="1" x14ac:dyDescent="0.25">
      <c r="A103" s="42" t="s">
        <v>115</v>
      </c>
      <c r="B103" s="34" t="s">
        <v>234</v>
      </c>
      <c r="C103" s="34" t="s">
        <v>115</v>
      </c>
      <c r="D103" s="19" t="s">
        <v>244</v>
      </c>
      <c r="E103" s="34" t="s">
        <v>234</v>
      </c>
      <c r="F103" s="34" t="s">
        <v>208</v>
      </c>
      <c r="G103" s="46" t="s">
        <v>80</v>
      </c>
      <c r="H103" s="47" t="s">
        <v>19</v>
      </c>
      <c r="I103" s="20" t="s">
        <v>20</v>
      </c>
      <c r="J103" s="68">
        <v>36678</v>
      </c>
      <c r="K103" s="68">
        <v>-10000</v>
      </c>
      <c r="L103" s="69">
        <v>0.46</v>
      </c>
      <c r="M103" s="19">
        <v>4.51</v>
      </c>
      <c r="N103" s="19">
        <v>3.63</v>
      </c>
      <c r="O103" s="70">
        <v>1</v>
      </c>
      <c r="P103" s="24">
        <v>0.51500000000000001</v>
      </c>
      <c r="Q103" s="53">
        <v>1</v>
      </c>
      <c r="R103" s="77">
        <v>-200</v>
      </c>
    </row>
    <row r="104" spans="1:18" s="53" customFormat="1" x14ac:dyDescent="0.25">
      <c r="A104" s="42" t="s">
        <v>172</v>
      </c>
      <c r="B104" s="34" t="s">
        <v>235</v>
      </c>
      <c r="C104" s="34" t="s">
        <v>172</v>
      </c>
      <c r="D104" s="19" t="s">
        <v>244</v>
      </c>
      <c r="E104" s="34" t="s">
        <v>235</v>
      </c>
      <c r="F104" s="34" t="s">
        <v>208</v>
      </c>
      <c r="G104" s="46" t="s">
        <v>80</v>
      </c>
      <c r="H104" s="47" t="s">
        <v>19</v>
      </c>
      <c r="I104" s="20" t="s">
        <v>20</v>
      </c>
      <c r="J104" s="68">
        <v>36678</v>
      </c>
      <c r="K104" s="68">
        <v>50000</v>
      </c>
      <c r="L104" s="69">
        <v>0.46</v>
      </c>
      <c r="M104" s="19">
        <v>4.51</v>
      </c>
      <c r="N104" s="19">
        <v>3.63</v>
      </c>
      <c r="O104" s="70">
        <v>1</v>
      </c>
      <c r="P104" s="24">
        <v>0.51500000000000001</v>
      </c>
      <c r="Q104" s="53">
        <v>1</v>
      </c>
      <c r="R104" s="77">
        <v>1000</v>
      </c>
    </row>
    <row r="105" spans="1:18" s="53" customFormat="1" x14ac:dyDescent="0.25">
      <c r="A105" s="42" t="s">
        <v>172</v>
      </c>
      <c r="B105" s="34" t="s">
        <v>236</v>
      </c>
      <c r="C105" s="34" t="s">
        <v>172</v>
      </c>
      <c r="D105" s="19" t="s">
        <v>244</v>
      </c>
      <c r="E105" s="34" t="s">
        <v>236</v>
      </c>
      <c r="F105" s="34" t="s">
        <v>208</v>
      </c>
      <c r="G105" s="46" t="s">
        <v>80</v>
      </c>
      <c r="H105" s="47" t="s">
        <v>19</v>
      </c>
      <c r="I105" s="20" t="s">
        <v>20</v>
      </c>
      <c r="J105" s="68">
        <v>36678</v>
      </c>
      <c r="K105" s="68">
        <v>50000</v>
      </c>
      <c r="L105" s="69">
        <v>0.46</v>
      </c>
      <c r="M105" s="19">
        <v>4.51</v>
      </c>
      <c r="N105" s="19">
        <v>3.63</v>
      </c>
      <c r="O105" s="70">
        <v>1</v>
      </c>
      <c r="P105" s="24">
        <v>0.51500000000000001</v>
      </c>
      <c r="Q105" s="53">
        <v>1</v>
      </c>
      <c r="R105" s="77">
        <v>1000</v>
      </c>
    </row>
    <row r="106" spans="1:18" s="53" customFormat="1" x14ac:dyDescent="0.25">
      <c r="A106" s="42" t="s">
        <v>172</v>
      </c>
      <c r="B106" s="34" t="s">
        <v>237</v>
      </c>
      <c r="C106" s="34" t="s">
        <v>172</v>
      </c>
      <c r="D106" s="19" t="s">
        <v>244</v>
      </c>
      <c r="E106" s="34" t="s">
        <v>237</v>
      </c>
      <c r="F106" s="34" t="s">
        <v>208</v>
      </c>
      <c r="G106" s="46" t="s">
        <v>80</v>
      </c>
      <c r="H106" s="47" t="s">
        <v>19</v>
      </c>
      <c r="I106" s="20" t="s">
        <v>20</v>
      </c>
      <c r="J106" s="68">
        <v>36678</v>
      </c>
      <c r="K106" s="68">
        <v>-10000</v>
      </c>
      <c r="L106" s="69">
        <v>0.46</v>
      </c>
      <c r="M106" s="19">
        <v>4.51</v>
      </c>
      <c r="N106" s="19">
        <v>3.63</v>
      </c>
      <c r="O106" s="70">
        <v>1</v>
      </c>
      <c r="P106" s="24">
        <v>0.51500000000000001</v>
      </c>
      <c r="Q106" s="53">
        <v>1</v>
      </c>
      <c r="R106" s="77">
        <v>-200</v>
      </c>
    </row>
    <row r="107" spans="1:18" s="53" customFormat="1" x14ac:dyDescent="0.25">
      <c r="A107" s="17" t="s">
        <v>172</v>
      </c>
      <c r="B107" s="34" t="s">
        <v>231</v>
      </c>
      <c r="C107" s="34" t="s">
        <v>172</v>
      </c>
      <c r="D107" s="19" t="s">
        <v>244</v>
      </c>
      <c r="E107" s="34" t="s">
        <v>231</v>
      </c>
      <c r="F107" s="34" t="s">
        <v>208</v>
      </c>
      <c r="G107" s="46" t="s">
        <v>80</v>
      </c>
      <c r="H107" s="47" t="s">
        <v>19</v>
      </c>
      <c r="I107" s="20" t="s">
        <v>20</v>
      </c>
      <c r="J107" s="68">
        <v>36678</v>
      </c>
      <c r="K107" s="68">
        <v>-50000</v>
      </c>
      <c r="L107" s="69">
        <v>0.46</v>
      </c>
      <c r="M107" s="19">
        <v>4.4909999999999997</v>
      </c>
      <c r="N107" s="19">
        <v>3.6509999999999998</v>
      </c>
      <c r="O107" s="70">
        <v>1</v>
      </c>
      <c r="P107" s="24">
        <v>0.51500000000000001</v>
      </c>
      <c r="Q107" s="53">
        <v>1</v>
      </c>
      <c r="R107" s="77">
        <v>-2500</v>
      </c>
    </row>
    <row r="108" spans="1:18" s="53" customFormat="1" x14ac:dyDescent="0.25">
      <c r="A108" s="17" t="s">
        <v>172</v>
      </c>
      <c r="B108" s="34" t="s">
        <v>232</v>
      </c>
      <c r="C108" s="34" t="s">
        <v>172</v>
      </c>
      <c r="D108" s="19" t="s">
        <v>244</v>
      </c>
      <c r="E108" s="34" t="s">
        <v>232</v>
      </c>
      <c r="F108" s="34" t="s">
        <v>208</v>
      </c>
      <c r="G108" s="46" t="s">
        <v>80</v>
      </c>
      <c r="H108" s="47" t="s">
        <v>19</v>
      </c>
      <c r="I108" s="20" t="s">
        <v>20</v>
      </c>
      <c r="J108" s="68">
        <v>36678</v>
      </c>
      <c r="K108" s="68">
        <v>10000</v>
      </c>
      <c r="L108" s="69">
        <v>0.46</v>
      </c>
      <c r="M108" s="19">
        <v>4.4909999999999997</v>
      </c>
      <c r="N108" s="19">
        <v>3.6509999999999998</v>
      </c>
      <c r="O108" s="70">
        <v>1</v>
      </c>
      <c r="P108" s="24">
        <v>0.51500000000000001</v>
      </c>
      <c r="Q108" s="53">
        <v>1</v>
      </c>
      <c r="R108" s="77">
        <v>500</v>
      </c>
    </row>
    <row r="109" spans="1:18" s="53" customFormat="1" x14ac:dyDescent="0.25">
      <c r="A109" s="17" t="s">
        <v>172</v>
      </c>
      <c r="B109" s="34" t="s">
        <v>233</v>
      </c>
      <c r="C109" s="34" t="s">
        <v>172</v>
      </c>
      <c r="D109" s="19" t="s">
        <v>244</v>
      </c>
      <c r="E109" s="34" t="s">
        <v>233</v>
      </c>
      <c r="F109" s="34" t="s">
        <v>208</v>
      </c>
      <c r="G109" s="46" t="s">
        <v>80</v>
      </c>
      <c r="H109" s="47" t="s">
        <v>19</v>
      </c>
      <c r="I109" s="20" t="s">
        <v>20</v>
      </c>
      <c r="J109" s="68">
        <v>36678</v>
      </c>
      <c r="K109" s="68">
        <v>-333333</v>
      </c>
      <c r="L109" s="69">
        <v>0.46</v>
      </c>
      <c r="M109" s="19">
        <v>4.4909999999999997</v>
      </c>
      <c r="N109" s="19">
        <v>3.6509999999999998</v>
      </c>
      <c r="O109" s="70">
        <v>1</v>
      </c>
      <c r="P109" s="24">
        <v>0.51500000000000001</v>
      </c>
      <c r="Q109" s="53">
        <v>1</v>
      </c>
      <c r="R109" s="77">
        <v>-16666.650000000001</v>
      </c>
    </row>
    <row r="110" spans="1:18" s="53" customFormat="1" x14ac:dyDescent="0.25">
      <c r="A110" s="42" t="s">
        <v>115</v>
      </c>
      <c r="B110" s="34" t="s">
        <v>234</v>
      </c>
      <c r="C110" s="34" t="s">
        <v>115</v>
      </c>
      <c r="D110" s="19" t="s">
        <v>244</v>
      </c>
      <c r="E110" s="34" t="s">
        <v>234</v>
      </c>
      <c r="F110" s="34" t="s">
        <v>208</v>
      </c>
      <c r="G110" s="46" t="s">
        <v>80</v>
      </c>
      <c r="H110" s="47" t="s">
        <v>19</v>
      </c>
      <c r="I110" s="20" t="s">
        <v>20</v>
      </c>
      <c r="J110" s="68">
        <v>36678</v>
      </c>
      <c r="K110" s="68">
        <v>-10000</v>
      </c>
      <c r="L110" s="69">
        <v>0.46</v>
      </c>
      <c r="M110" s="19">
        <v>4.4909999999999997</v>
      </c>
      <c r="N110" s="19">
        <v>3.6509999999999998</v>
      </c>
      <c r="O110" s="70">
        <v>1</v>
      </c>
      <c r="P110" s="24">
        <v>0.51500000000000001</v>
      </c>
      <c r="Q110" s="53">
        <v>1</v>
      </c>
      <c r="R110" s="77">
        <v>-500</v>
      </c>
    </row>
    <row r="111" spans="1:18" s="53" customFormat="1" x14ac:dyDescent="0.25">
      <c r="A111" s="42" t="s">
        <v>172</v>
      </c>
      <c r="B111" s="34" t="s">
        <v>235</v>
      </c>
      <c r="C111" s="34" t="s">
        <v>172</v>
      </c>
      <c r="D111" s="19" t="s">
        <v>244</v>
      </c>
      <c r="E111" s="34" t="s">
        <v>235</v>
      </c>
      <c r="F111" s="34" t="s">
        <v>208</v>
      </c>
      <c r="G111" s="46" t="s">
        <v>80</v>
      </c>
      <c r="H111" s="47" t="s">
        <v>19</v>
      </c>
      <c r="I111" s="20" t="s">
        <v>20</v>
      </c>
      <c r="J111" s="68">
        <v>36678</v>
      </c>
      <c r="K111" s="68">
        <v>50000</v>
      </c>
      <c r="L111" s="69">
        <v>0.46</v>
      </c>
      <c r="M111" s="19">
        <v>4.4909999999999997</v>
      </c>
      <c r="N111" s="19">
        <v>3.6509999999999998</v>
      </c>
      <c r="O111" s="70">
        <v>1</v>
      </c>
      <c r="P111" s="24">
        <v>0.51500000000000001</v>
      </c>
      <c r="Q111" s="53">
        <v>1</v>
      </c>
      <c r="R111" s="77">
        <v>2500</v>
      </c>
    </row>
    <row r="112" spans="1:18" s="53" customFormat="1" x14ac:dyDescent="0.25">
      <c r="A112" s="42" t="s">
        <v>172</v>
      </c>
      <c r="B112" s="34" t="s">
        <v>236</v>
      </c>
      <c r="C112" s="34" t="s">
        <v>172</v>
      </c>
      <c r="D112" s="19" t="s">
        <v>244</v>
      </c>
      <c r="E112" s="34" t="s">
        <v>236</v>
      </c>
      <c r="F112" s="34" t="s">
        <v>208</v>
      </c>
      <c r="G112" s="46" t="s">
        <v>80</v>
      </c>
      <c r="H112" s="47" t="s">
        <v>19</v>
      </c>
      <c r="I112" s="20" t="s">
        <v>20</v>
      </c>
      <c r="J112" s="68">
        <v>36678</v>
      </c>
      <c r="K112" s="68">
        <v>50000</v>
      </c>
      <c r="L112" s="69">
        <v>0.46</v>
      </c>
      <c r="M112" s="19">
        <v>4.4909999999999997</v>
      </c>
      <c r="N112" s="19">
        <v>3.6509999999999998</v>
      </c>
      <c r="O112" s="70">
        <v>1</v>
      </c>
      <c r="P112" s="24">
        <v>0.51500000000000001</v>
      </c>
      <c r="Q112" s="53">
        <v>1</v>
      </c>
      <c r="R112" s="77">
        <v>2500</v>
      </c>
    </row>
    <row r="113" spans="1:18" s="53" customFormat="1" x14ac:dyDescent="0.25">
      <c r="A113" s="42" t="s">
        <v>172</v>
      </c>
      <c r="B113" s="34" t="s">
        <v>237</v>
      </c>
      <c r="C113" s="34" t="s">
        <v>172</v>
      </c>
      <c r="D113" s="19" t="s">
        <v>244</v>
      </c>
      <c r="E113" s="34" t="s">
        <v>237</v>
      </c>
      <c r="F113" s="34" t="s">
        <v>208</v>
      </c>
      <c r="G113" s="46" t="s">
        <v>80</v>
      </c>
      <c r="H113" s="47" t="s">
        <v>19</v>
      </c>
      <c r="I113" s="20" t="s">
        <v>20</v>
      </c>
      <c r="J113" s="68">
        <v>36678</v>
      </c>
      <c r="K113" s="68">
        <v>-10000</v>
      </c>
      <c r="L113" s="69">
        <v>0.46</v>
      </c>
      <c r="M113" s="19">
        <v>4.4909999999999997</v>
      </c>
      <c r="N113" s="19">
        <v>3.6509999999999998</v>
      </c>
      <c r="O113" s="70">
        <v>1</v>
      </c>
      <c r="P113" s="24">
        <v>0.51500000000000001</v>
      </c>
      <c r="Q113" s="53">
        <v>1</v>
      </c>
      <c r="R113" s="77">
        <v>-500</v>
      </c>
    </row>
    <row r="114" spans="1:18" s="53" customFormat="1" x14ac:dyDescent="0.25">
      <c r="A114" s="17" t="s">
        <v>172</v>
      </c>
      <c r="B114" s="34" t="s">
        <v>231</v>
      </c>
      <c r="C114" s="34" t="s">
        <v>172</v>
      </c>
      <c r="D114" s="19" t="s">
        <v>244</v>
      </c>
      <c r="E114" s="34" t="s">
        <v>231</v>
      </c>
      <c r="F114" s="34" t="s">
        <v>208</v>
      </c>
      <c r="G114" s="46" t="s">
        <v>80</v>
      </c>
      <c r="H114" s="47" t="s">
        <v>19</v>
      </c>
      <c r="I114" s="20" t="s">
        <v>20</v>
      </c>
      <c r="J114" s="68">
        <v>36678</v>
      </c>
      <c r="K114" s="68">
        <v>-50000</v>
      </c>
      <c r="L114" s="69">
        <v>0.46</v>
      </c>
      <c r="M114" s="19">
        <v>4.4909999999999997</v>
      </c>
      <c r="N114" s="19">
        <v>3.6509999999999998</v>
      </c>
      <c r="O114" s="70">
        <v>1</v>
      </c>
      <c r="P114" s="24">
        <v>0.51500000000000001</v>
      </c>
      <c r="Q114" s="53">
        <v>1</v>
      </c>
      <c r="R114" s="77">
        <v>-9500</v>
      </c>
    </row>
    <row r="115" spans="1:18" s="53" customFormat="1" x14ac:dyDescent="0.25">
      <c r="A115" s="17" t="s">
        <v>172</v>
      </c>
      <c r="B115" s="34" t="s">
        <v>232</v>
      </c>
      <c r="C115" s="34" t="s">
        <v>172</v>
      </c>
      <c r="D115" s="19" t="s">
        <v>244</v>
      </c>
      <c r="E115" s="34" t="s">
        <v>232</v>
      </c>
      <c r="F115" s="34" t="s">
        <v>208</v>
      </c>
      <c r="G115" s="46" t="s">
        <v>80</v>
      </c>
      <c r="H115" s="47" t="s">
        <v>19</v>
      </c>
      <c r="I115" s="20" t="s">
        <v>20</v>
      </c>
      <c r="J115" s="68">
        <v>36678</v>
      </c>
      <c r="K115" s="68">
        <v>10000</v>
      </c>
      <c r="L115" s="69">
        <v>0.46</v>
      </c>
      <c r="M115" s="19">
        <v>4.4909999999999997</v>
      </c>
      <c r="N115" s="19">
        <v>3.6509999999999998</v>
      </c>
      <c r="O115" s="70">
        <v>1</v>
      </c>
      <c r="P115" s="24">
        <v>0.51500000000000001</v>
      </c>
      <c r="Q115" s="53">
        <v>1</v>
      </c>
      <c r="R115" s="77">
        <v>1900</v>
      </c>
    </row>
    <row r="116" spans="1:18" s="53" customFormat="1" x14ac:dyDescent="0.25">
      <c r="A116" s="17" t="s">
        <v>172</v>
      </c>
      <c r="B116" s="34" t="s">
        <v>233</v>
      </c>
      <c r="C116" s="34" t="s">
        <v>172</v>
      </c>
      <c r="D116" s="19" t="s">
        <v>244</v>
      </c>
      <c r="E116" s="34" t="s">
        <v>233</v>
      </c>
      <c r="F116" s="34" t="s">
        <v>208</v>
      </c>
      <c r="G116" s="46" t="s">
        <v>80</v>
      </c>
      <c r="H116" s="47" t="s">
        <v>19</v>
      </c>
      <c r="I116" s="20" t="s">
        <v>20</v>
      </c>
      <c r="J116" s="68">
        <v>36678</v>
      </c>
      <c r="K116" s="68">
        <v>-333333</v>
      </c>
      <c r="L116" s="69">
        <v>0.46</v>
      </c>
      <c r="M116" s="19">
        <v>4.4909999999999997</v>
      </c>
      <c r="N116" s="19">
        <v>3.6509999999999998</v>
      </c>
      <c r="O116" s="70">
        <v>1</v>
      </c>
      <c r="P116" s="24">
        <v>0.51500000000000001</v>
      </c>
      <c r="Q116" s="53">
        <v>1</v>
      </c>
      <c r="R116" s="77">
        <v>-63333.27</v>
      </c>
    </row>
    <row r="117" spans="1:18" s="53" customFormat="1" x14ac:dyDescent="0.25">
      <c r="A117" s="42" t="s">
        <v>115</v>
      </c>
      <c r="B117" s="34" t="s">
        <v>234</v>
      </c>
      <c r="C117" s="34" t="s">
        <v>115</v>
      </c>
      <c r="D117" s="19" t="s">
        <v>244</v>
      </c>
      <c r="E117" s="34" t="s">
        <v>234</v>
      </c>
      <c r="F117" s="34" t="s">
        <v>208</v>
      </c>
      <c r="G117" s="46" t="s">
        <v>80</v>
      </c>
      <c r="H117" s="47" t="s">
        <v>19</v>
      </c>
      <c r="I117" s="20" t="s">
        <v>20</v>
      </c>
      <c r="J117" s="68">
        <v>36678</v>
      </c>
      <c r="K117" s="68">
        <v>-10000</v>
      </c>
      <c r="L117" s="69">
        <v>0.46</v>
      </c>
      <c r="M117" s="19">
        <v>4.4909999999999997</v>
      </c>
      <c r="N117" s="19">
        <v>3.6509999999999998</v>
      </c>
      <c r="O117" s="70">
        <v>1</v>
      </c>
      <c r="P117" s="24">
        <v>0.51500000000000001</v>
      </c>
      <c r="Q117" s="53">
        <v>1</v>
      </c>
      <c r="R117" s="77">
        <v>-1900</v>
      </c>
    </row>
    <row r="118" spans="1:18" s="53" customFormat="1" x14ac:dyDescent="0.25">
      <c r="A118" s="42" t="s">
        <v>172</v>
      </c>
      <c r="B118" s="34" t="s">
        <v>235</v>
      </c>
      <c r="C118" s="34" t="s">
        <v>172</v>
      </c>
      <c r="D118" s="19" t="s">
        <v>244</v>
      </c>
      <c r="E118" s="34" t="s">
        <v>235</v>
      </c>
      <c r="F118" s="34" t="s">
        <v>208</v>
      </c>
      <c r="G118" s="46" t="s">
        <v>80</v>
      </c>
      <c r="H118" s="47" t="s">
        <v>19</v>
      </c>
      <c r="I118" s="20" t="s">
        <v>20</v>
      </c>
      <c r="J118" s="68">
        <v>36678</v>
      </c>
      <c r="K118" s="68">
        <v>50000</v>
      </c>
      <c r="L118" s="69">
        <v>0.46</v>
      </c>
      <c r="M118" s="19">
        <v>4.4909999999999997</v>
      </c>
      <c r="N118" s="19">
        <v>3.6509999999999998</v>
      </c>
      <c r="O118" s="70">
        <v>1</v>
      </c>
      <c r="P118" s="24">
        <v>0.51500000000000001</v>
      </c>
      <c r="Q118" s="53">
        <v>1</v>
      </c>
      <c r="R118" s="77">
        <v>9500</v>
      </c>
    </row>
    <row r="119" spans="1:18" s="53" customFormat="1" x14ac:dyDescent="0.25">
      <c r="A119" s="42" t="s">
        <v>172</v>
      </c>
      <c r="B119" s="34" t="s">
        <v>236</v>
      </c>
      <c r="C119" s="34" t="s">
        <v>172</v>
      </c>
      <c r="D119" s="19" t="s">
        <v>244</v>
      </c>
      <c r="E119" s="34" t="s">
        <v>236</v>
      </c>
      <c r="F119" s="34" t="s">
        <v>208</v>
      </c>
      <c r="G119" s="46" t="s">
        <v>80</v>
      </c>
      <c r="H119" s="47" t="s">
        <v>19</v>
      </c>
      <c r="I119" s="20" t="s">
        <v>20</v>
      </c>
      <c r="J119" s="68">
        <v>36678</v>
      </c>
      <c r="K119" s="68">
        <v>50000</v>
      </c>
      <c r="L119" s="69">
        <v>0.46</v>
      </c>
      <c r="M119" s="19">
        <v>4.4909999999999997</v>
      </c>
      <c r="N119" s="19">
        <v>3.6509999999999998</v>
      </c>
      <c r="O119" s="70">
        <v>1</v>
      </c>
      <c r="P119" s="24">
        <v>0.51500000000000001</v>
      </c>
      <c r="Q119" s="53">
        <v>1</v>
      </c>
      <c r="R119" s="77">
        <v>9500</v>
      </c>
    </row>
    <row r="120" spans="1:18" s="53" customFormat="1" x14ac:dyDescent="0.25">
      <c r="A120" s="42" t="s">
        <v>172</v>
      </c>
      <c r="B120" s="34" t="s">
        <v>237</v>
      </c>
      <c r="C120" s="34" t="s">
        <v>172</v>
      </c>
      <c r="D120" s="19" t="s">
        <v>244</v>
      </c>
      <c r="E120" s="34" t="s">
        <v>237</v>
      </c>
      <c r="F120" s="34" t="s">
        <v>208</v>
      </c>
      <c r="G120" s="46" t="s">
        <v>80</v>
      </c>
      <c r="H120" s="47" t="s">
        <v>19</v>
      </c>
      <c r="I120" s="20" t="s">
        <v>20</v>
      </c>
      <c r="J120" s="68">
        <v>36678</v>
      </c>
      <c r="K120" s="68">
        <v>-10000</v>
      </c>
      <c r="L120" s="69">
        <v>0.46</v>
      </c>
      <c r="M120" s="19">
        <v>4.4909999999999997</v>
      </c>
      <c r="N120" s="19">
        <v>3.6509999999999998</v>
      </c>
      <c r="O120" s="70">
        <v>1</v>
      </c>
      <c r="P120" s="24">
        <v>0.51500000000000001</v>
      </c>
      <c r="Q120" s="53">
        <v>1</v>
      </c>
      <c r="R120" s="77">
        <v>-1900</v>
      </c>
    </row>
    <row r="121" spans="1:18" s="53" customFormat="1" x14ac:dyDescent="0.25">
      <c r="A121" s="17" t="s">
        <v>172</v>
      </c>
      <c r="B121" s="34" t="s">
        <v>231</v>
      </c>
      <c r="C121" s="34" t="s">
        <v>172</v>
      </c>
      <c r="D121" s="19" t="s">
        <v>244</v>
      </c>
      <c r="E121" s="34" t="s">
        <v>231</v>
      </c>
      <c r="F121" s="34" t="s">
        <v>208</v>
      </c>
      <c r="G121" s="46" t="s">
        <v>80</v>
      </c>
      <c r="H121" s="47" t="s">
        <v>19</v>
      </c>
      <c r="I121" s="20" t="s">
        <v>20</v>
      </c>
      <c r="J121" s="68">
        <v>36678</v>
      </c>
      <c r="K121" s="68">
        <v>-50000</v>
      </c>
      <c r="L121" s="69">
        <v>0.46</v>
      </c>
      <c r="M121" s="19">
        <v>4.4909999999999997</v>
      </c>
      <c r="N121" s="19">
        <v>3.6509999999999998</v>
      </c>
      <c r="O121" s="70">
        <v>1</v>
      </c>
      <c r="P121" s="24">
        <v>0.51500000000000001</v>
      </c>
      <c r="Q121" s="53">
        <v>1</v>
      </c>
      <c r="R121" s="77">
        <v>-5500</v>
      </c>
    </row>
    <row r="122" spans="1:18" s="53" customFormat="1" x14ac:dyDescent="0.25">
      <c r="A122" s="17" t="s">
        <v>172</v>
      </c>
      <c r="B122" s="34" t="s">
        <v>232</v>
      </c>
      <c r="C122" s="34" t="s">
        <v>172</v>
      </c>
      <c r="D122" s="19" t="s">
        <v>244</v>
      </c>
      <c r="E122" s="34" t="s">
        <v>232</v>
      </c>
      <c r="F122" s="34" t="s">
        <v>208</v>
      </c>
      <c r="G122" s="46" t="s">
        <v>80</v>
      </c>
      <c r="H122" s="47" t="s">
        <v>19</v>
      </c>
      <c r="I122" s="20" t="s">
        <v>20</v>
      </c>
      <c r="J122" s="68">
        <v>36678</v>
      </c>
      <c r="K122" s="68">
        <v>10000</v>
      </c>
      <c r="L122" s="69">
        <v>0.46</v>
      </c>
      <c r="M122" s="19">
        <v>4.4909999999999997</v>
      </c>
      <c r="N122" s="19">
        <v>3.6509999999999998</v>
      </c>
      <c r="O122" s="70">
        <v>1</v>
      </c>
      <c r="P122" s="24">
        <v>0.51500000000000001</v>
      </c>
      <c r="Q122" s="53">
        <v>1</v>
      </c>
      <c r="R122" s="77">
        <v>1100</v>
      </c>
    </row>
    <row r="123" spans="1:18" s="53" customFormat="1" x14ac:dyDescent="0.25">
      <c r="A123" s="17" t="s">
        <v>172</v>
      </c>
      <c r="B123" s="34" t="s">
        <v>233</v>
      </c>
      <c r="C123" s="34" t="s">
        <v>172</v>
      </c>
      <c r="D123" s="19" t="s">
        <v>244</v>
      </c>
      <c r="E123" s="34" t="s">
        <v>233</v>
      </c>
      <c r="F123" s="34" t="s">
        <v>208</v>
      </c>
      <c r="G123" s="46" t="s">
        <v>80</v>
      </c>
      <c r="H123" s="47" t="s">
        <v>19</v>
      </c>
      <c r="I123" s="20" t="s">
        <v>20</v>
      </c>
      <c r="J123" s="68">
        <v>36678</v>
      </c>
      <c r="K123" s="68">
        <v>-333333</v>
      </c>
      <c r="L123" s="69">
        <v>0.46</v>
      </c>
      <c r="M123" s="19">
        <v>4.4909999999999997</v>
      </c>
      <c r="N123" s="19">
        <v>3.6509999999999998</v>
      </c>
      <c r="O123" s="70">
        <v>1</v>
      </c>
      <c r="P123" s="24">
        <v>0.51500000000000001</v>
      </c>
      <c r="Q123" s="53">
        <v>1</v>
      </c>
      <c r="R123" s="77">
        <v>-36666.629999999997</v>
      </c>
    </row>
    <row r="124" spans="1:18" s="53" customFormat="1" x14ac:dyDescent="0.25">
      <c r="A124" s="42" t="s">
        <v>115</v>
      </c>
      <c r="B124" s="34" t="s">
        <v>234</v>
      </c>
      <c r="C124" s="34" t="s">
        <v>115</v>
      </c>
      <c r="D124" s="19" t="s">
        <v>244</v>
      </c>
      <c r="E124" s="34" t="s">
        <v>234</v>
      </c>
      <c r="F124" s="34" t="s">
        <v>208</v>
      </c>
      <c r="G124" s="46" t="s">
        <v>80</v>
      </c>
      <c r="H124" s="47" t="s">
        <v>19</v>
      </c>
      <c r="I124" s="20" t="s">
        <v>20</v>
      </c>
      <c r="J124" s="68">
        <v>36678</v>
      </c>
      <c r="K124" s="68">
        <v>-10000</v>
      </c>
      <c r="L124" s="69">
        <v>0.46</v>
      </c>
      <c r="M124" s="19">
        <v>4.4909999999999997</v>
      </c>
      <c r="N124" s="19">
        <v>3.6509999999999998</v>
      </c>
      <c r="O124" s="70">
        <v>1</v>
      </c>
      <c r="P124" s="24">
        <v>0.51500000000000001</v>
      </c>
      <c r="Q124" s="53">
        <v>1</v>
      </c>
      <c r="R124" s="77">
        <v>-1100</v>
      </c>
    </row>
    <row r="125" spans="1:18" s="53" customFormat="1" x14ac:dyDescent="0.25">
      <c r="A125" s="42" t="s">
        <v>172</v>
      </c>
      <c r="B125" s="34" t="s">
        <v>235</v>
      </c>
      <c r="C125" s="34" t="s">
        <v>172</v>
      </c>
      <c r="D125" s="19" t="s">
        <v>244</v>
      </c>
      <c r="E125" s="34" t="s">
        <v>235</v>
      </c>
      <c r="F125" s="34" t="s">
        <v>208</v>
      </c>
      <c r="G125" s="46" t="s">
        <v>80</v>
      </c>
      <c r="H125" s="47" t="s">
        <v>19</v>
      </c>
      <c r="I125" s="20" t="s">
        <v>20</v>
      </c>
      <c r="J125" s="68">
        <v>36678</v>
      </c>
      <c r="K125" s="68">
        <v>50000</v>
      </c>
      <c r="L125" s="69">
        <v>0.46</v>
      </c>
      <c r="M125" s="19">
        <v>4.4909999999999997</v>
      </c>
      <c r="N125" s="19">
        <v>3.6509999999999998</v>
      </c>
      <c r="O125" s="70">
        <v>1</v>
      </c>
      <c r="P125" s="24">
        <v>0.51500000000000001</v>
      </c>
      <c r="Q125" s="53">
        <v>1</v>
      </c>
      <c r="R125" s="77">
        <v>5500</v>
      </c>
    </row>
    <row r="126" spans="1:18" s="53" customFormat="1" x14ac:dyDescent="0.25">
      <c r="A126" s="42" t="s">
        <v>172</v>
      </c>
      <c r="B126" s="34" t="s">
        <v>236</v>
      </c>
      <c r="C126" s="34" t="s">
        <v>172</v>
      </c>
      <c r="D126" s="19" t="s">
        <v>244</v>
      </c>
      <c r="E126" s="34" t="s">
        <v>236</v>
      </c>
      <c r="F126" s="34" t="s">
        <v>208</v>
      </c>
      <c r="G126" s="46" t="s">
        <v>80</v>
      </c>
      <c r="H126" s="47" t="s">
        <v>19</v>
      </c>
      <c r="I126" s="20" t="s">
        <v>20</v>
      </c>
      <c r="J126" s="68">
        <v>36678</v>
      </c>
      <c r="K126" s="68">
        <v>50000</v>
      </c>
      <c r="L126" s="69">
        <v>0.46</v>
      </c>
      <c r="M126" s="19">
        <v>4.4909999999999997</v>
      </c>
      <c r="N126" s="19">
        <v>3.6509999999999998</v>
      </c>
      <c r="O126" s="70">
        <v>1</v>
      </c>
      <c r="P126" s="24">
        <v>0.51500000000000001</v>
      </c>
      <c r="Q126" s="53">
        <v>1</v>
      </c>
      <c r="R126" s="77">
        <v>5500</v>
      </c>
    </row>
    <row r="127" spans="1:18" s="53" customFormat="1" x14ac:dyDescent="0.25">
      <c r="A127" s="42" t="s">
        <v>172</v>
      </c>
      <c r="B127" s="34" t="s">
        <v>237</v>
      </c>
      <c r="C127" s="34" t="s">
        <v>172</v>
      </c>
      <c r="D127" s="19" t="s">
        <v>244</v>
      </c>
      <c r="E127" s="34" t="s">
        <v>237</v>
      </c>
      <c r="F127" s="34" t="s">
        <v>208</v>
      </c>
      <c r="G127" s="46" t="s">
        <v>80</v>
      </c>
      <c r="H127" s="47" t="s">
        <v>19</v>
      </c>
      <c r="I127" s="20" t="s">
        <v>20</v>
      </c>
      <c r="J127" s="68">
        <v>36678</v>
      </c>
      <c r="K127" s="68">
        <v>-10000</v>
      </c>
      <c r="L127" s="69">
        <v>0.46</v>
      </c>
      <c r="M127" s="19">
        <v>4.4909999999999997</v>
      </c>
      <c r="N127" s="19">
        <v>3.6509999999999998</v>
      </c>
      <c r="O127" s="70">
        <v>1</v>
      </c>
      <c r="P127" s="24">
        <v>0.51500000000000001</v>
      </c>
      <c r="Q127" s="53">
        <v>1</v>
      </c>
      <c r="R127" s="77">
        <v>-1100</v>
      </c>
    </row>
    <row r="128" spans="1:18" s="53" customFormat="1" x14ac:dyDescent="0.25">
      <c r="A128" s="17" t="s">
        <v>172</v>
      </c>
      <c r="B128" s="34" t="s">
        <v>231</v>
      </c>
      <c r="C128" s="34" t="s">
        <v>172</v>
      </c>
      <c r="D128" s="19" t="s">
        <v>244</v>
      </c>
      <c r="E128" s="34" t="s">
        <v>231</v>
      </c>
      <c r="F128" s="34" t="s">
        <v>208</v>
      </c>
      <c r="G128" s="46" t="s">
        <v>80</v>
      </c>
      <c r="H128" s="47" t="s">
        <v>19</v>
      </c>
      <c r="I128" s="20" t="s">
        <v>20</v>
      </c>
      <c r="J128" s="68">
        <v>36678</v>
      </c>
      <c r="K128" s="68">
        <v>-50000</v>
      </c>
      <c r="L128" s="69">
        <v>0.46</v>
      </c>
      <c r="M128" s="19">
        <v>4.4909999999999997</v>
      </c>
      <c r="N128" s="19">
        <v>3.6509999999999998</v>
      </c>
      <c r="O128" s="70">
        <v>1</v>
      </c>
      <c r="P128" s="24">
        <v>0.51500000000000001</v>
      </c>
      <c r="Q128" s="53">
        <v>1</v>
      </c>
      <c r="R128" s="77">
        <v>-5500</v>
      </c>
    </row>
    <row r="129" spans="1:18" s="53" customFormat="1" x14ac:dyDescent="0.25">
      <c r="A129" s="17" t="s">
        <v>172</v>
      </c>
      <c r="B129" s="34" t="s">
        <v>232</v>
      </c>
      <c r="C129" s="34" t="s">
        <v>172</v>
      </c>
      <c r="D129" s="19" t="s">
        <v>244</v>
      </c>
      <c r="E129" s="34" t="s">
        <v>232</v>
      </c>
      <c r="F129" s="34" t="s">
        <v>208</v>
      </c>
      <c r="G129" s="46" t="s">
        <v>80</v>
      </c>
      <c r="H129" s="47" t="s">
        <v>19</v>
      </c>
      <c r="I129" s="20" t="s">
        <v>20</v>
      </c>
      <c r="J129" s="68">
        <v>36678</v>
      </c>
      <c r="K129" s="68">
        <v>10000</v>
      </c>
      <c r="L129" s="69">
        <v>0.46</v>
      </c>
      <c r="M129" s="19">
        <v>4.4909999999999997</v>
      </c>
      <c r="N129" s="19">
        <v>3.6509999999999998</v>
      </c>
      <c r="O129" s="70">
        <v>1</v>
      </c>
      <c r="P129" s="24">
        <v>0.51500000000000001</v>
      </c>
      <c r="Q129" s="53">
        <v>1</v>
      </c>
      <c r="R129" s="77">
        <v>1100</v>
      </c>
    </row>
    <row r="130" spans="1:18" s="53" customFormat="1" x14ac:dyDescent="0.25">
      <c r="A130" s="17" t="s">
        <v>172</v>
      </c>
      <c r="B130" s="34" t="s">
        <v>233</v>
      </c>
      <c r="C130" s="34" t="s">
        <v>172</v>
      </c>
      <c r="D130" s="19" t="s">
        <v>244</v>
      </c>
      <c r="E130" s="34" t="s">
        <v>233</v>
      </c>
      <c r="F130" s="34" t="s">
        <v>208</v>
      </c>
      <c r="G130" s="46" t="s">
        <v>80</v>
      </c>
      <c r="H130" s="47" t="s">
        <v>19</v>
      </c>
      <c r="I130" s="20" t="s">
        <v>20</v>
      </c>
      <c r="J130" s="68">
        <v>36678</v>
      </c>
      <c r="K130" s="68">
        <v>-333333</v>
      </c>
      <c r="L130" s="69">
        <v>0.46</v>
      </c>
      <c r="M130" s="19">
        <v>4.4909999999999997</v>
      </c>
      <c r="N130" s="19">
        <v>3.6509999999999998</v>
      </c>
      <c r="O130" s="70">
        <v>1</v>
      </c>
      <c r="P130" s="24">
        <v>0.51500000000000001</v>
      </c>
      <c r="Q130" s="53">
        <v>1</v>
      </c>
      <c r="R130" s="77">
        <v>-36666.629999999997</v>
      </c>
    </row>
    <row r="131" spans="1:18" s="53" customFormat="1" x14ac:dyDescent="0.25">
      <c r="A131" s="42" t="s">
        <v>115</v>
      </c>
      <c r="B131" s="34" t="s">
        <v>234</v>
      </c>
      <c r="C131" s="34" t="s">
        <v>115</v>
      </c>
      <c r="D131" s="19" t="s">
        <v>244</v>
      </c>
      <c r="E131" s="34" t="s">
        <v>234</v>
      </c>
      <c r="F131" s="34" t="s">
        <v>208</v>
      </c>
      <c r="G131" s="46" t="s">
        <v>80</v>
      </c>
      <c r="H131" s="47" t="s">
        <v>19</v>
      </c>
      <c r="I131" s="20" t="s">
        <v>20</v>
      </c>
      <c r="J131" s="68">
        <v>36678</v>
      </c>
      <c r="K131" s="68">
        <v>-10000</v>
      </c>
      <c r="L131" s="69">
        <v>0.46</v>
      </c>
      <c r="M131" s="19">
        <v>4.4909999999999997</v>
      </c>
      <c r="N131" s="19">
        <v>3.6509999999999998</v>
      </c>
      <c r="O131" s="70">
        <v>1</v>
      </c>
      <c r="P131" s="24">
        <v>0.51500000000000001</v>
      </c>
      <c r="Q131" s="53">
        <v>1</v>
      </c>
      <c r="R131" s="77">
        <v>-1100</v>
      </c>
    </row>
    <row r="132" spans="1:18" s="53" customFormat="1" x14ac:dyDescent="0.25">
      <c r="A132" s="42" t="s">
        <v>172</v>
      </c>
      <c r="B132" s="34" t="s">
        <v>235</v>
      </c>
      <c r="C132" s="34" t="s">
        <v>172</v>
      </c>
      <c r="D132" s="19" t="s">
        <v>244</v>
      </c>
      <c r="E132" s="34" t="s">
        <v>235</v>
      </c>
      <c r="F132" s="34" t="s">
        <v>208</v>
      </c>
      <c r="G132" s="46" t="s">
        <v>80</v>
      </c>
      <c r="H132" s="47" t="s">
        <v>19</v>
      </c>
      <c r="I132" s="20" t="s">
        <v>20</v>
      </c>
      <c r="J132" s="68">
        <v>36678</v>
      </c>
      <c r="K132" s="68">
        <v>50000</v>
      </c>
      <c r="L132" s="69">
        <v>0.46</v>
      </c>
      <c r="M132" s="19">
        <v>4.4909999999999997</v>
      </c>
      <c r="N132" s="19">
        <v>3.6509999999999998</v>
      </c>
      <c r="O132" s="70">
        <v>1</v>
      </c>
      <c r="P132" s="24">
        <v>0.51500000000000001</v>
      </c>
      <c r="Q132" s="53">
        <v>1</v>
      </c>
      <c r="R132" s="77">
        <v>5500</v>
      </c>
    </row>
    <row r="133" spans="1:18" s="53" customFormat="1" x14ac:dyDescent="0.25">
      <c r="A133" s="42" t="s">
        <v>172</v>
      </c>
      <c r="B133" s="34" t="s">
        <v>236</v>
      </c>
      <c r="C133" s="34" t="s">
        <v>172</v>
      </c>
      <c r="D133" s="19" t="s">
        <v>244</v>
      </c>
      <c r="E133" s="34" t="s">
        <v>236</v>
      </c>
      <c r="F133" s="34" t="s">
        <v>208</v>
      </c>
      <c r="G133" s="46" t="s">
        <v>80</v>
      </c>
      <c r="H133" s="47" t="s">
        <v>19</v>
      </c>
      <c r="I133" s="20" t="s">
        <v>20</v>
      </c>
      <c r="J133" s="68">
        <v>36678</v>
      </c>
      <c r="K133" s="68">
        <v>50000</v>
      </c>
      <c r="L133" s="69">
        <v>0.46</v>
      </c>
      <c r="M133" s="19">
        <v>4.4909999999999997</v>
      </c>
      <c r="N133" s="19">
        <v>3.6509999999999998</v>
      </c>
      <c r="O133" s="70">
        <v>1</v>
      </c>
      <c r="P133" s="24">
        <v>0.51500000000000001</v>
      </c>
      <c r="Q133" s="53">
        <v>1</v>
      </c>
      <c r="R133" s="77">
        <v>5500</v>
      </c>
    </row>
    <row r="134" spans="1:18" s="53" customFormat="1" x14ac:dyDescent="0.25">
      <c r="A134" s="42" t="s">
        <v>172</v>
      </c>
      <c r="B134" s="34" t="s">
        <v>237</v>
      </c>
      <c r="C134" s="34" t="s">
        <v>172</v>
      </c>
      <c r="D134" s="19" t="s">
        <v>244</v>
      </c>
      <c r="E134" s="34" t="s">
        <v>237</v>
      </c>
      <c r="F134" s="34" t="s">
        <v>208</v>
      </c>
      <c r="G134" s="46" t="s">
        <v>80</v>
      </c>
      <c r="H134" s="47" t="s">
        <v>19</v>
      </c>
      <c r="I134" s="20" t="s">
        <v>20</v>
      </c>
      <c r="J134" s="68">
        <v>36678</v>
      </c>
      <c r="K134" s="68">
        <v>-10000</v>
      </c>
      <c r="L134" s="69">
        <v>0.46</v>
      </c>
      <c r="M134" s="19">
        <v>4.4909999999999997</v>
      </c>
      <c r="N134" s="19">
        <v>3.6509999999999998</v>
      </c>
      <c r="O134" s="70">
        <v>1</v>
      </c>
      <c r="P134" s="24">
        <v>0.51500000000000001</v>
      </c>
      <c r="Q134" s="53">
        <v>1</v>
      </c>
      <c r="R134" s="77">
        <v>-1100</v>
      </c>
    </row>
    <row r="135" spans="1:18" s="53" customFormat="1" x14ac:dyDescent="0.25">
      <c r="A135" s="17" t="s">
        <v>172</v>
      </c>
      <c r="B135" s="34" t="s">
        <v>231</v>
      </c>
      <c r="C135" s="34" t="s">
        <v>172</v>
      </c>
      <c r="D135" s="19" t="s">
        <v>244</v>
      </c>
      <c r="E135" s="34" t="s">
        <v>231</v>
      </c>
      <c r="F135" s="34" t="s">
        <v>208</v>
      </c>
      <c r="G135" s="46" t="s">
        <v>80</v>
      </c>
      <c r="H135" s="47" t="s">
        <v>19</v>
      </c>
      <c r="I135" s="20" t="s">
        <v>20</v>
      </c>
      <c r="J135" s="68">
        <v>36678</v>
      </c>
      <c r="K135" s="68">
        <v>-50000</v>
      </c>
      <c r="L135" s="69">
        <v>0.46</v>
      </c>
      <c r="M135" s="19">
        <v>4.4909999999999997</v>
      </c>
      <c r="N135" s="19">
        <v>3.6509999999999998</v>
      </c>
      <c r="O135" s="70">
        <v>1</v>
      </c>
      <c r="P135" s="24">
        <v>0.51500000000000001</v>
      </c>
      <c r="Q135" s="53">
        <v>1</v>
      </c>
      <c r="R135" s="77">
        <v>-5500</v>
      </c>
    </row>
    <row r="136" spans="1:18" s="53" customFormat="1" x14ac:dyDescent="0.25">
      <c r="A136" s="17" t="s">
        <v>172</v>
      </c>
      <c r="B136" s="34" t="s">
        <v>232</v>
      </c>
      <c r="C136" s="34" t="s">
        <v>172</v>
      </c>
      <c r="D136" s="19" t="s">
        <v>244</v>
      </c>
      <c r="E136" s="34" t="s">
        <v>232</v>
      </c>
      <c r="F136" s="34" t="s">
        <v>208</v>
      </c>
      <c r="G136" s="46" t="s">
        <v>80</v>
      </c>
      <c r="H136" s="47" t="s">
        <v>19</v>
      </c>
      <c r="I136" s="20" t="s">
        <v>20</v>
      </c>
      <c r="J136" s="68">
        <v>36678</v>
      </c>
      <c r="K136" s="68">
        <v>10000</v>
      </c>
      <c r="L136" s="69">
        <v>0.46</v>
      </c>
      <c r="M136" s="19">
        <v>4.4909999999999997</v>
      </c>
      <c r="N136" s="19">
        <v>3.6509999999999998</v>
      </c>
      <c r="O136" s="70">
        <v>1</v>
      </c>
      <c r="P136" s="24">
        <v>0.51500000000000001</v>
      </c>
      <c r="Q136" s="53">
        <v>1</v>
      </c>
      <c r="R136" s="77">
        <v>1100</v>
      </c>
    </row>
    <row r="137" spans="1:18" s="53" customFormat="1" x14ac:dyDescent="0.25">
      <c r="A137" s="17" t="s">
        <v>172</v>
      </c>
      <c r="B137" s="34" t="s">
        <v>233</v>
      </c>
      <c r="C137" s="34" t="s">
        <v>172</v>
      </c>
      <c r="D137" s="19" t="s">
        <v>244</v>
      </c>
      <c r="E137" s="34" t="s">
        <v>233</v>
      </c>
      <c r="F137" s="34" t="s">
        <v>208</v>
      </c>
      <c r="G137" s="46" t="s">
        <v>80</v>
      </c>
      <c r="H137" s="47" t="s">
        <v>19</v>
      </c>
      <c r="I137" s="20" t="s">
        <v>20</v>
      </c>
      <c r="J137" s="68">
        <v>36678</v>
      </c>
      <c r="K137" s="68">
        <v>-333333</v>
      </c>
      <c r="L137" s="69">
        <v>0.46</v>
      </c>
      <c r="M137" s="19">
        <v>4.4909999999999997</v>
      </c>
      <c r="N137" s="19">
        <v>3.6509999999999998</v>
      </c>
      <c r="O137" s="70">
        <v>1</v>
      </c>
      <c r="P137" s="24">
        <v>0.51500000000000001</v>
      </c>
      <c r="Q137" s="53">
        <v>1</v>
      </c>
      <c r="R137" s="77">
        <v>-36666.629999999997</v>
      </c>
    </row>
    <row r="138" spans="1:18" s="53" customFormat="1" x14ac:dyDescent="0.25">
      <c r="A138" s="42" t="s">
        <v>115</v>
      </c>
      <c r="B138" s="34" t="s">
        <v>234</v>
      </c>
      <c r="C138" s="34" t="s">
        <v>115</v>
      </c>
      <c r="D138" s="19" t="s">
        <v>244</v>
      </c>
      <c r="E138" s="34" t="s">
        <v>234</v>
      </c>
      <c r="F138" s="34" t="s">
        <v>208</v>
      </c>
      <c r="G138" s="46" t="s">
        <v>80</v>
      </c>
      <c r="H138" s="47" t="s">
        <v>19</v>
      </c>
      <c r="I138" s="20" t="s">
        <v>20</v>
      </c>
      <c r="J138" s="68">
        <v>36678</v>
      </c>
      <c r="K138" s="68">
        <v>-10000</v>
      </c>
      <c r="L138" s="69">
        <v>0.46</v>
      </c>
      <c r="M138" s="19">
        <v>4.4909999999999997</v>
      </c>
      <c r="N138" s="19">
        <v>3.6509999999999998</v>
      </c>
      <c r="O138" s="70">
        <v>1</v>
      </c>
      <c r="P138" s="24">
        <v>0.51500000000000001</v>
      </c>
      <c r="Q138" s="53">
        <v>1</v>
      </c>
      <c r="R138" s="77">
        <v>-1100</v>
      </c>
    </row>
    <row r="139" spans="1:18" s="53" customFormat="1" x14ac:dyDescent="0.25">
      <c r="A139" s="42" t="s">
        <v>172</v>
      </c>
      <c r="B139" s="34" t="s">
        <v>235</v>
      </c>
      <c r="C139" s="34" t="s">
        <v>172</v>
      </c>
      <c r="D139" s="19" t="s">
        <v>244</v>
      </c>
      <c r="E139" s="34" t="s">
        <v>235</v>
      </c>
      <c r="F139" s="34" t="s">
        <v>208</v>
      </c>
      <c r="G139" s="46" t="s">
        <v>80</v>
      </c>
      <c r="H139" s="47" t="s">
        <v>19</v>
      </c>
      <c r="I139" s="20" t="s">
        <v>20</v>
      </c>
      <c r="J139" s="68">
        <v>36678</v>
      </c>
      <c r="K139" s="68">
        <v>50000</v>
      </c>
      <c r="L139" s="69">
        <v>0.46</v>
      </c>
      <c r="M139" s="19">
        <v>4.4909999999999997</v>
      </c>
      <c r="N139" s="19">
        <v>3.6509999999999998</v>
      </c>
      <c r="O139" s="70">
        <v>1</v>
      </c>
      <c r="P139" s="24">
        <v>0.51500000000000001</v>
      </c>
      <c r="Q139" s="53">
        <v>1</v>
      </c>
      <c r="R139" s="77">
        <v>5500</v>
      </c>
    </row>
    <row r="140" spans="1:18" s="53" customFormat="1" x14ac:dyDescent="0.25">
      <c r="A140" s="42" t="s">
        <v>172</v>
      </c>
      <c r="B140" s="34" t="s">
        <v>236</v>
      </c>
      <c r="C140" s="34" t="s">
        <v>172</v>
      </c>
      <c r="D140" s="19" t="s">
        <v>244</v>
      </c>
      <c r="E140" s="34" t="s">
        <v>236</v>
      </c>
      <c r="F140" s="34" t="s">
        <v>208</v>
      </c>
      <c r="G140" s="46" t="s">
        <v>80</v>
      </c>
      <c r="H140" s="47" t="s">
        <v>19</v>
      </c>
      <c r="I140" s="20" t="s">
        <v>20</v>
      </c>
      <c r="J140" s="68">
        <v>36678</v>
      </c>
      <c r="K140" s="68">
        <v>50000</v>
      </c>
      <c r="L140" s="69">
        <v>0.46</v>
      </c>
      <c r="M140" s="19">
        <v>4.4909999999999997</v>
      </c>
      <c r="N140" s="19">
        <v>3.6509999999999998</v>
      </c>
      <c r="O140" s="70">
        <v>1</v>
      </c>
      <c r="P140" s="24">
        <v>0.51500000000000001</v>
      </c>
      <c r="Q140" s="53">
        <v>1</v>
      </c>
      <c r="R140" s="77">
        <v>5500</v>
      </c>
    </row>
    <row r="141" spans="1:18" x14ac:dyDescent="0.25">
      <c r="A141" s="42" t="s">
        <v>172</v>
      </c>
      <c r="B141" s="34" t="s">
        <v>237</v>
      </c>
      <c r="C141" s="34" t="s">
        <v>172</v>
      </c>
      <c r="D141" s="19" t="s">
        <v>244</v>
      </c>
      <c r="E141" s="34" t="s">
        <v>237</v>
      </c>
      <c r="F141" s="34" t="s">
        <v>208</v>
      </c>
      <c r="G141" s="46" t="s">
        <v>80</v>
      </c>
      <c r="H141" s="47" t="s">
        <v>19</v>
      </c>
      <c r="I141" s="20" t="s">
        <v>20</v>
      </c>
      <c r="J141" s="68">
        <v>36678</v>
      </c>
      <c r="K141" s="68">
        <v>-10000</v>
      </c>
      <c r="L141" s="69">
        <v>0.46</v>
      </c>
      <c r="M141" s="19">
        <v>4.4909999999999997</v>
      </c>
      <c r="N141" s="19">
        <v>3.6509999999999998</v>
      </c>
      <c r="O141" s="70">
        <v>1</v>
      </c>
      <c r="P141" s="24">
        <v>0.51500000000000001</v>
      </c>
      <c r="Q141">
        <v>1</v>
      </c>
      <c r="R141" s="77">
        <v>-1100</v>
      </c>
    </row>
    <row r="142" spans="1:18" x14ac:dyDescent="0.25">
      <c r="A142" s="17" t="s">
        <v>172</v>
      </c>
      <c r="B142" s="34" t="s">
        <v>231</v>
      </c>
      <c r="C142" s="34" t="s">
        <v>172</v>
      </c>
      <c r="D142" s="19" t="s">
        <v>244</v>
      </c>
      <c r="E142" s="34" t="s">
        <v>231</v>
      </c>
      <c r="F142" s="34" t="s">
        <v>208</v>
      </c>
      <c r="G142" s="46" t="s">
        <v>80</v>
      </c>
      <c r="H142" s="47" t="s">
        <v>19</v>
      </c>
      <c r="I142" s="20" t="s">
        <v>20</v>
      </c>
      <c r="J142" s="68">
        <v>36678</v>
      </c>
      <c r="K142" s="68">
        <v>-50000</v>
      </c>
      <c r="L142" s="69">
        <v>0.46</v>
      </c>
      <c r="M142" s="19">
        <v>4.4909999999999997</v>
      </c>
      <c r="N142" s="19">
        <v>3.6509999999999998</v>
      </c>
      <c r="O142" s="70">
        <v>1</v>
      </c>
      <c r="P142" s="24">
        <v>0.51500000000000001</v>
      </c>
      <c r="Q142">
        <v>1</v>
      </c>
      <c r="R142" s="77">
        <v>-19500</v>
      </c>
    </row>
    <row r="143" spans="1:18" x14ac:dyDescent="0.25">
      <c r="A143" s="17" t="s">
        <v>172</v>
      </c>
      <c r="B143" s="34" t="s">
        <v>232</v>
      </c>
      <c r="C143" s="34" t="s">
        <v>172</v>
      </c>
      <c r="D143" s="19" t="s">
        <v>244</v>
      </c>
      <c r="E143" s="34" t="s">
        <v>232</v>
      </c>
      <c r="F143" s="34" t="s">
        <v>208</v>
      </c>
      <c r="G143" s="46" t="s">
        <v>80</v>
      </c>
      <c r="H143" s="47" t="s">
        <v>19</v>
      </c>
      <c r="I143" s="20" t="s">
        <v>20</v>
      </c>
      <c r="J143" s="68">
        <v>36678</v>
      </c>
      <c r="K143" s="68">
        <v>10000</v>
      </c>
      <c r="L143" s="69">
        <v>0.46</v>
      </c>
      <c r="M143" s="19">
        <v>4.4909999999999997</v>
      </c>
      <c r="N143" s="19">
        <v>3.6509999999999998</v>
      </c>
      <c r="O143" s="70">
        <v>1</v>
      </c>
      <c r="P143" s="24">
        <v>0.51500000000000001</v>
      </c>
      <c r="Q143">
        <v>1</v>
      </c>
      <c r="R143" s="77">
        <v>3900</v>
      </c>
    </row>
    <row r="144" spans="1:18" x14ac:dyDescent="0.25">
      <c r="A144" s="17" t="s">
        <v>172</v>
      </c>
      <c r="B144" s="34" t="s">
        <v>233</v>
      </c>
      <c r="C144" s="34" t="s">
        <v>172</v>
      </c>
      <c r="D144" s="19" t="s">
        <v>244</v>
      </c>
      <c r="E144" s="34" t="s">
        <v>233</v>
      </c>
      <c r="F144" s="34" t="s">
        <v>208</v>
      </c>
      <c r="G144" s="46" t="s">
        <v>80</v>
      </c>
      <c r="H144" s="47" t="s">
        <v>19</v>
      </c>
      <c r="I144" s="20" t="s">
        <v>20</v>
      </c>
      <c r="J144" s="68">
        <v>36678</v>
      </c>
      <c r="K144" s="68">
        <v>-333333</v>
      </c>
      <c r="L144" s="69">
        <v>0.46</v>
      </c>
      <c r="M144" s="19">
        <v>4.4909999999999997</v>
      </c>
      <c r="N144" s="19">
        <v>3.6509999999999998</v>
      </c>
      <c r="O144" s="70">
        <v>1</v>
      </c>
      <c r="P144" s="24">
        <v>0.51500000000000001</v>
      </c>
      <c r="Q144">
        <v>1</v>
      </c>
      <c r="R144" s="77">
        <v>-129999.87</v>
      </c>
    </row>
    <row r="145" spans="1:18" x14ac:dyDescent="0.25">
      <c r="A145" s="42" t="s">
        <v>115</v>
      </c>
      <c r="B145" s="34" t="s">
        <v>234</v>
      </c>
      <c r="C145" s="34" t="s">
        <v>115</v>
      </c>
      <c r="D145" s="19" t="s">
        <v>244</v>
      </c>
      <c r="E145" s="34" t="s">
        <v>234</v>
      </c>
      <c r="F145" s="34" t="s">
        <v>208</v>
      </c>
      <c r="G145" s="46" t="s">
        <v>80</v>
      </c>
      <c r="H145" s="47" t="s">
        <v>19</v>
      </c>
      <c r="I145" s="20" t="s">
        <v>20</v>
      </c>
      <c r="J145" s="68">
        <v>36678</v>
      </c>
      <c r="K145" s="68">
        <v>-10000</v>
      </c>
      <c r="L145" s="69">
        <v>0.46</v>
      </c>
      <c r="M145" s="19">
        <v>4.4909999999999997</v>
      </c>
      <c r="N145" s="19">
        <v>3.6509999999999998</v>
      </c>
      <c r="O145" s="70">
        <v>1</v>
      </c>
      <c r="P145" s="24">
        <v>0.51500000000000001</v>
      </c>
      <c r="Q145">
        <v>1</v>
      </c>
      <c r="R145" s="77">
        <v>-3900</v>
      </c>
    </row>
    <row r="146" spans="1:18" x14ac:dyDescent="0.25">
      <c r="A146" s="42" t="s">
        <v>172</v>
      </c>
      <c r="B146" s="34" t="s">
        <v>235</v>
      </c>
      <c r="C146" s="34" t="s">
        <v>172</v>
      </c>
      <c r="D146" s="19" t="s">
        <v>244</v>
      </c>
      <c r="E146" s="34" t="s">
        <v>235</v>
      </c>
      <c r="F146" s="34" t="s">
        <v>208</v>
      </c>
      <c r="G146" s="46" t="s">
        <v>80</v>
      </c>
      <c r="H146" s="47" t="s">
        <v>19</v>
      </c>
      <c r="I146" s="20" t="s">
        <v>20</v>
      </c>
      <c r="J146" s="68">
        <v>36678</v>
      </c>
      <c r="K146" s="68">
        <v>50000</v>
      </c>
      <c r="L146" s="69">
        <v>0.46</v>
      </c>
      <c r="M146" s="19">
        <v>4.4909999999999997</v>
      </c>
      <c r="N146" s="19">
        <v>3.6509999999999998</v>
      </c>
      <c r="O146" s="70">
        <v>1</v>
      </c>
      <c r="P146" s="24">
        <v>0.51500000000000001</v>
      </c>
      <c r="Q146">
        <v>1</v>
      </c>
      <c r="R146" s="77">
        <v>19500</v>
      </c>
    </row>
    <row r="147" spans="1:18" x14ac:dyDescent="0.25">
      <c r="A147" s="42" t="s">
        <v>172</v>
      </c>
      <c r="B147" s="34" t="s">
        <v>236</v>
      </c>
      <c r="C147" s="34" t="s">
        <v>172</v>
      </c>
      <c r="D147" s="19" t="s">
        <v>244</v>
      </c>
      <c r="E147" s="34" t="s">
        <v>236</v>
      </c>
      <c r="F147" s="34" t="s">
        <v>208</v>
      </c>
      <c r="G147" s="46" t="s">
        <v>80</v>
      </c>
      <c r="H147" s="47" t="s">
        <v>19</v>
      </c>
      <c r="I147" s="20" t="s">
        <v>20</v>
      </c>
      <c r="J147" s="68">
        <v>36678</v>
      </c>
      <c r="K147" s="68">
        <v>50000</v>
      </c>
      <c r="L147" s="69">
        <v>0.46</v>
      </c>
      <c r="M147" s="19">
        <v>4.4909999999999997</v>
      </c>
      <c r="N147" s="19">
        <v>3.6509999999999998</v>
      </c>
      <c r="O147" s="70">
        <v>1</v>
      </c>
      <c r="P147" s="24">
        <v>0.51500000000000001</v>
      </c>
      <c r="Q147">
        <v>1</v>
      </c>
      <c r="R147" s="77">
        <v>19500</v>
      </c>
    </row>
    <row r="148" spans="1:18" x14ac:dyDescent="0.25">
      <c r="A148" s="42" t="s">
        <v>172</v>
      </c>
      <c r="B148" s="34" t="s">
        <v>237</v>
      </c>
      <c r="C148" s="34" t="s">
        <v>172</v>
      </c>
      <c r="D148" s="19" t="s">
        <v>244</v>
      </c>
      <c r="E148" s="34" t="s">
        <v>237</v>
      </c>
      <c r="F148" s="34" t="s">
        <v>208</v>
      </c>
      <c r="G148" s="46" t="s">
        <v>80</v>
      </c>
      <c r="H148" s="47" t="s">
        <v>19</v>
      </c>
      <c r="I148" s="20" t="s">
        <v>20</v>
      </c>
      <c r="J148" s="68">
        <v>36678</v>
      </c>
      <c r="K148" s="68">
        <v>-10000</v>
      </c>
      <c r="L148" s="69">
        <v>0.46</v>
      </c>
      <c r="M148" s="19">
        <v>4.4909999999999997</v>
      </c>
      <c r="N148" s="19">
        <v>3.6509999999999998</v>
      </c>
      <c r="O148" s="70">
        <v>1</v>
      </c>
      <c r="P148" s="24">
        <v>0.51500000000000001</v>
      </c>
      <c r="Q148">
        <v>1</v>
      </c>
      <c r="R148" s="77">
        <v>-3900</v>
      </c>
    </row>
    <row r="149" spans="1:18" x14ac:dyDescent="0.25">
      <c r="A149" s="17" t="s">
        <v>172</v>
      </c>
      <c r="B149" s="34" t="s">
        <v>231</v>
      </c>
      <c r="C149" s="34" t="s">
        <v>172</v>
      </c>
      <c r="D149" s="19" t="s">
        <v>244</v>
      </c>
      <c r="E149" s="34" t="s">
        <v>231</v>
      </c>
      <c r="F149" s="34" t="s">
        <v>208</v>
      </c>
      <c r="G149" s="46" t="s">
        <v>80</v>
      </c>
      <c r="H149" s="47" t="s">
        <v>19</v>
      </c>
      <c r="I149" s="20" t="s">
        <v>20</v>
      </c>
      <c r="J149" s="68">
        <v>36678</v>
      </c>
      <c r="K149" s="68">
        <v>-50000</v>
      </c>
      <c r="L149" s="69">
        <v>0.46</v>
      </c>
      <c r="M149" s="19">
        <v>4.4909999999999997</v>
      </c>
      <c r="N149" s="19">
        <v>3.6509999999999998</v>
      </c>
      <c r="O149" s="70">
        <v>1</v>
      </c>
      <c r="P149" s="24">
        <v>0.51500000000000001</v>
      </c>
      <c r="Q149">
        <v>1</v>
      </c>
      <c r="R149" s="77">
        <v>-15250</v>
      </c>
    </row>
    <row r="150" spans="1:18" x14ac:dyDescent="0.25">
      <c r="A150" s="17" t="s">
        <v>172</v>
      </c>
      <c r="B150" s="34" t="s">
        <v>232</v>
      </c>
      <c r="C150" s="34" t="s">
        <v>172</v>
      </c>
      <c r="D150" s="19" t="s">
        <v>244</v>
      </c>
      <c r="E150" s="34" t="s">
        <v>232</v>
      </c>
      <c r="F150" s="34" t="s">
        <v>208</v>
      </c>
      <c r="G150" s="46" t="s">
        <v>80</v>
      </c>
      <c r="H150" s="47" t="s">
        <v>19</v>
      </c>
      <c r="I150" s="20" t="s">
        <v>20</v>
      </c>
      <c r="J150" s="68">
        <v>36678</v>
      </c>
      <c r="K150" s="68">
        <v>10000</v>
      </c>
      <c r="L150" s="69">
        <v>0.46</v>
      </c>
      <c r="M150" s="19">
        <v>4.4909999999999997</v>
      </c>
      <c r="N150" s="19">
        <v>3.6509999999999998</v>
      </c>
      <c r="O150" s="70">
        <v>1</v>
      </c>
      <c r="P150" s="24">
        <v>0.51500000000000001</v>
      </c>
      <c r="Q150">
        <v>1</v>
      </c>
      <c r="R150" s="77">
        <v>3050</v>
      </c>
    </row>
    <row r="151" spans="1:18" x14ac:dyDescent="0.25">
      <c r="A151" s="17" t="s">
        <v>172</v>
      </c>
      <c r="B151" s="34" t="s">
        <v>233</v>
      </c>
      <c r="C151" s="34" t="s">
        <v>172</v>
      </c>
      <c r="D151" s="19" t="s">
        <v>244</v>
      </c>
      <c r="E151" s="34" t="s">
        <v>233</v>
      </c>
      <c r="F151" s="34" t="s">
        <v>208</v>
      </c>
      <c r="G151" s="46" t="s">
        <v>80</v>
      </c>
      <c r="H151" s="47" t="s">
        <v>19</v>
      </c>
      <c r="I151" s="20" t="s">
        <v>20</v>
      </c>
      <c r="J151" s="68">
        <v>36678</v>
      </c>
      <c r="K151" s="68">
        <v>-333333</v>
      </c>
      <c r="L151" s="69">
        <v>0.46</v>
      </c>
      <c r="M151" s="19">
        <v>4.4909999999999997</v>
      </c>
      <c r="N151" s="19">
        <v>3.6509999999999998</v>
      </c>
      <c r="O151" s="70">
        <v>1</v>
      </c>
      <c r="P151" s="24">
        <v>0.51500000000000001</v>
      </c>
      <c r="Q151">
        <v>1</v>
      </c>
      <c r="R151" s="77">
        <v>-101666.56499999989</v>
      </c>
    </row>
    <row r="152" spans="1:18" x14ac:dyDescent="0.25">
      <c r="A152" s="42" t="s">
        <v>115</v>
      </c>
      <c r="B152" s="34" t="s">
        <v>234</v>
      </c>
      <c r="C152" s="34" t="s">
        <v>115</v>
      </c>
      <c r="D152" s="19" t="s">
        <v>244</v>
      </c>
      <c r="E152" s="34" t="s">
        <v>234</v>
      </c>
      <c r="F152" s="34" t="s">
        <v>208</v>
      </c>
      <c r="G152" s="46" t="s">
        <v>80</v>
      </c>
      <c r="H152" s="47" t="s">
        <v>19</v>
      </c>
      <c r="I152" s="20" t="s">
        <v>20</v>
      </c>
      <c r="J152" s="68">
        <v>36678</v>
      </c>
      <c r="K152" s="68">
        <v>-10000</v>
      </c>
      <c r="L152" s="69">
        <v>0.46</v>
      </c>
      <c r="M152" s="19">
        <v>4.4909999999999997</v>
      </c>
      <c r="N152" s="19">
        <v>3.6509999999999998</v>
      </c>
      <c r="O152" s="70">
        <v>1</v>
      </c>
      <c r="P152" s="24">
        <v>0.51500000000000001</v>
      </c>
      <c r="Q152">
        <v>1</v>
      </c>
      <c r="R152" s="77">
        <v>-3050</v>
      </c>
    </row>
    <row r="153" spans="1:18" x14ac:dyDescent="0.25">
      <c r="A153" s="42" t="s">
        <v>172</v>
      </c>
      <c r="B153" s="34" t="s">
        <v>235</v>
      </c>
      <c r="C153" s="34" t="s">
        <v>172</v>
      </c>
      <c r="D153" s="19" t="s">
        <v>244</v>
      </c>
      <c r="E153" s="34" t="s">
        <v>235</v>
      </c>
      <c r="F153" s="34" t="s">
        <v>208</v>
      </c>
      <c r="G153" s="46" t="s">
        <v>80</v>
      </c>
      <c r="H153" s="47" t="s">
        <v>19</v>
      </c>
      <c r="I153" s="20" t="s">
        <v>20</v>
      </c>
      <c r="J153" s="68">
        <v>36678</v>
      </c>
      <c r="K153" s="68">
        <v>50000</v>
      </c>
      <c r="L153" s="69">
        <v>0.46</v>
      </c>
      <c r="M153" s="19">
        <v>4.4909999999999997</v>
      </c>
      <c r="N153" s="19">
        <v>3.6509999999999998</v>
      </c>
      <c r="O153" s="70">
        <v>1</v>
      </c>
      <c r="P153" s="24">
        <v>0.51500000000000001</v>
      </c>
      <c r="Q153">
        <v>1</v>
      </c>
      <c r="R153" s="77">
        <v>15250</v>
      </c>
    </row>
    <row r="154" spans="1:18" x14ac:dyDescent="0.25">
      <c r="A154" s="42" t="s">
        <v>172</v>
      </c>
      <c r="B154" s="34" t="s">
        <v>236</v>
      </c>
      <c r="C154" s="34" t="s">
        <v>172</v>
      </c>
      <c r="D154" s="19" t="s">
        <v>244</v>
      </c>
      <c r="E154" s="34" t="s">
        <v>236</v>
      </c>
      <c r="F154" s="34" t="s">
        <v>208</v>
      </c>
      <c r="G154" s="46" t="s">
        <v>80</v>
      </c>
      <c r="H154" s="47" t="s">
        <v>19</v>
      </c>
      <c r="I154" s="20" t="s">
        <v>20</v>
      </c>
      <c r="J154" s="68">
        <v>36678</v>
      </c>
      <c r="K154" s="68">
        <v>50000</v>
      </c>
      <c r="L154" s="69">
        <v>0.46</v>
      </c>
      <c r="M154" s="19">
        <v>4.4909999999999997</v>
      </c>
      <c r="N154" s="19">
        <v>3.6509999999999998</v>
      </c>
      <c r="O154" s="70">
        <v>1</v>
      </c>
      <c r="P154" s="24">
        <v>0.51500000000000001</v>
      </c>
      <c r="Q154">
        <v>1</v>
      </c>
      <c r="R154" s="77">
        <v>15250</v>
      </c>
    </row>
    <row r="155" spans="1:18" x14ac:dyDescent="0.25">
      <c r="A155" s="42" t="s">
        <v>172</v>
      </c>
      <c r="B155" s="34" t="s">
        <v>237</v>
      </c>
      <c r="C155" s="34" t="s">
        <v>172</v>
      </c>
      <c r="D155" s="19" t="s">
        <v>244</v>
      </c>
      <c r="E155" s="34" t="s">
        <v>237</v>
      </c>
      <c r="F155" s="34" t="s">
        <v>208</v>
      </c>
      <c r="G155" s="46" t="s">
        <v>80</v>
      </c>
      <c r="H155" s="47" t="s">
        <v>19</v>
      </c>
      <c r="I155" s="20" t="s">
        <v>20</v>
      </c>
      <c r="J155" s="68">
        <v>36678</v>
      </c>
      <c r="K155" s="68">
        <v>-10000</v>
      </c>
      <c r="L155" s="69">
        <v>0.46</v>
      </c>
      <c r="M155" s="19">
        <v>4.4909999999999997</v>
      </c>
      <c r="N155" s="19">
        <v>3.6509999999999998</v>
      </c>
      <c r="O155" s="70">
        <v>1</v>
      </c>
      <c r="P155" s="24">
        <v>0.51500000000000001</v>
      </c>
      <c r="Q155">
        <v>1</v>
      </c>
      <c r="R155" s="77">
        <v>-3050</v>
      </c>
    </row>
    <row r="156" spans="1:18" x14ac:dyDescent="0.25">
      <c r="A156" s="17" t="s">
        <v>172</v>
      </c>
      <c r="B156" s="34" t="s">
        <v>231</v>
      </c>
      <c r="C156" s="34" t="s">
        <v>172</v>
      </c>
      <c r="D156" s="19" t="s">
        <v>244</v>
      </c>
      <c r="E156" s="34" t="s">
        <v>231</v>
      </c>
      <c r="F156" s="34" t="s">
        <v>208</v>
      </c>
      <c r="G156" s="46" t="s">
        <v>80</v>
      </c>
      <c r="H156" s="47" t="s">
        <v>19</v>
      </c>
      <c r="I156" s="20" t="s">
        <v>20</v>
      </c>
      <c r="J156" s="68">
        <v>36678</v>
      </c>
      <c r="K156" s="68">
        <v>-50000</v>
      </c>
      <c r="L156" s="69">
        <v>0.46</v>
      </c>
      <c r="M156" s="19">
        <v>4.4909999999999997</v>
      </c>
      <c r="N156" s="19">
        <v>3.6509999999999998</v>
      </c>
      <c r="O156" s="70">
        <v>1</v>
      </c>
      <c r="P156" s="24">
        <v>0.51500000000000001</v>
      </c>
      <c r="Q156">
        <v>1</v>
      </c>
      <c r="R156" s="77">
        <v>-16250</v>
      </c>
    </row>
    <row r="157" spans="1:18" x14ac:dyDescent="0.25">
      <c r="A157" s="17" t="s">
        <v>172</v>
      </c>
      <c r="B157" s="34" t="s">
        <v>232</v>
      </c>
      <c r="C157" s="34" t="s">
        <v>172</v>
      </c>
      <c r="D157" s="19" t="s">
        <v>244</v>
      </c>
      <c r="E157" s="34" t="s">
        <v>232</v>
      </c>
      <c r="F157" s="34" t="s">
        <v>208</v>
      </c>
      <c r="G157" s="46" t="s">
        <v>80</v>
      </c>
      <c r="H157" s="47" t="s">
        <v>19</v>
      </c>
      <c r="I157" s="20" t="s">
        <v>20</v>
      </c>
      <c r="J157" s="68">
        <v>36678</v>
      </c>
      <c r="K157" s="68">
        <v>10000</v>
      </c>
      <c r="L157" s="69">
        <v>0.46</v>
      </c>
      <c r="M157" s="19">
        <v>4.4909999999999997</v>
      </c>
      <c r="N157" s="19">
        <v>3.6509999999999998</v>
      </c>
      <c r="O157" s="70">
        <v>1</v>
      </c>
      <c r="P157" s="24">
        <v>0.51500000000000001</v>
      </c>
      <c r="Q157">
        <v>1</v>
      </c>
      <c r="R157" s="77">
        <v>3250</v>
      </c>
    </row>
    <row r="158" spans="1:18" x14ac:dyDescent="0.25">
      <c r="A158" s="17" t="s">
        <v>172</v>
      </c>
      <c r="B158" s="34" t="s">
        <v>233</v>
      </c>
      <c r="C158" s="34" t="s">
        <v>172</v>
      </c>
      <c r="D158" s="19" t="s">
        <v>244</v>
      </c>
      <c r="E158" s="34" t="s">
        <v>233</v>
      </c>
      <c r="F158" s="34" t="s">
        <v>208</v>
      </c>
      <c r="G158" s="46" t="s">
        <v>80</v>
      </c>
      <c r="H158" s="47" t="s">
        <v>19</v>
      </c>
      <c r="I158" s="20" t="s">
        <v>20</v>
      </c>
      <c r="J158" s="68">
        <v>36678</v>
      </c>
      <c r="K158" s="68">
        <v>-333333</v>
      </c>
      <c r="L158" s="69">
        <v>0.46</v>
      </c>
      <c r="M158" s="19">
        <v>4.4909999999999997</v>
      </c>
      <c r="N158" s="19">
        <v>3.6509999999999998</v>
      </c>
      <c r="O158" s="70">
        <v>1</v>
      </c>
      <c r="P158" s="24">
        <v>0.51500000000000001</v>
      </c>
      <c r="Q158">
        <v>1</v>
      </c>
      <c r="R158" s="77">
        <v>-108333.22499999989</v>
      </c>
    </row>
    <row r="159" spans="1:18" x14ac:dyDescent="0.25">
      <c r="A159" s="42" t="s">
        <v>115</v>
      </c>
      <c r="B159" s="34" t="s">
        <v>234</v>
      </c>
      <c r="C159" s="34" t="s">
        <v>115</v>
      </c>
      <c r="D159" s="19" t="s">
        <v>244</v>
      </c>
      <c r="E159" s="34" t="s">
        <v>234</v>
      </c>
      <c r="F159" s="34" t="s">
        <v>208</v>
      </c>
      <c r="G159" s="46" t="s">
        <v>80</v>
      </c>
      <c r="H159" s="47" t="s">
        <v>19</v>
      </c>
      <c r="I159" s="20" t="s">
        <v>20</v>
      </c>
      <c r="J159" s="68">
        <v>36678</v>
      </c>
      <c r="K159" s="68">
        <v>-10000</v>
      </c>
      <c r="L159" s="69">
        <v>0.46</v>
      </c>
      <c r="M159" s="19">
        <v>4.4909999999999997</v>
      </c>
      <c r="N159" s="19">
        <v>3.6509999999999998</v>
      </c>
      <c r="O159" s="70">
        <v>1</v>
      </c>
      <c r="P159" s="24">
        <v>0.51500000000000001</v>
      </c>
      <c r="Q159">
        <v>1</v>
      </c>
      <c r="R159" s="77">
        <v>-3250</v>
      </c>
    </row>
    <row r="160" spans="1:18" x14ac:dyDescent="0.25">
      <c r="A160" s="42" t="s">
        <v>172</v>
      </c>
      <c r="B160" s="34" t="s">
        <v>235</v>
      </c>
      <c r="C160" s="34" t="s">
        <v>172</v>
      </c>
      <c r="D160" s="19" t="s">
        <v>244</v>
      </c>
      <c r="E160" s="34" t="s">
        <v>235</v>
      </c>
      <c r="F160" s="34" t="s">
        <v>208</v>
      </c>
      <c r="G160" s="46" t="s">
        <v>80</v>
      </c>
      <c r="H160" s="47" t="s">
        <v>19</v>
      </c>
      <c r="I160" s="20" t="s">
        <v>20</v>
      </c>
      <c r="J160" s="68">
        <v>36678</v>
      </c>
      <c r="K160" s="68">
        <v>50000</v>
      </c>
      <c r="L160" s="69">
        <v>0.46</v>
      </c>
      <c r="M160" s="19">
        <v>4.4909999999999997</v>
      </c>
      <c r="N160" s="19">
        <v>3.6509999999999998</v>
      </c>
      <c r="O160" s="70">
        <v>1</v>
      </c>
      <c r="P160" s="24">
        <v>0.51500000000000001</v>
      </c>
      <c r="Q160">
        <v>1</v>
      </c>
      <c r="R160" s="77">
        <v>16250</v>
      </c>
    </row>
    <row r="161" spans="1:18" x14ac:dyDescent="0.25">
      <c r="A161" s="42" t="s">
        <v>172</v>
      </c>
      <c r="B161" s="34" t="s">
        <v>236</v>
      </c>
      <c r="C161" s="34" t="s">
        <v>172</v>
      </c>
      <c r="D161" s="19" t="s">
        <v>244</v>
      </c>
      <c r="E161" s="34" t="s">
        <v>236</v>
      </c>
      <c r="F161" s="34" t="s">
        <v>208</v>
      </c>
      <c r="G161" s="46" t="s">
        <v>80</v>
      </c>
      <c r="H161" s="47" t="s">
        <v>19</v>
      </c>
      <c r="I161" s="20" t="s">
        <v>20</v>
      </c>
      <c r="J161" s="68">
        <v>36678</v>
      </c>
      <c r="K161" s="68">
        <v>50000</v>
      </c>
      <c r="L161" s="69">
        <v>0.46</v>
      </c>
      <c r="M161" s="19">
        <v>4.4909999999999997</v>
      </c>
      <c r="N161" s="19">
        <v>3.6509999999999998</v>
      </c>
      <c r="O161" s="70">
        <v>1</v>
      </c>
      <c r="P161" s="24">
        <v>0.51500000000000001</v>
      </c>
      <c r="Q161">
        <v>1</v>
      </c>
      <c r="R161" s="77">
        <v>16250</v>
      </c>
    </row>
    <row r="162" spans="1:18" x14ac:dyDescent="0.25">
      <c r="A162" s="42" t="s">
        <v>172</v>
      </c>
      <c r="B162" s="34" t="s">
        <v>237</v>
      </c>
      <c r="C162" s="34" t="s">
        <v>172</v>
      </c>
      <c r="D162" s="19" t="s">
        <v>244</v>
      </c>
      <c r="E162" s="34" t="s">
        <v>237</v>
      </c>
      <c r="F162" s="34" t="s">
        <v>208</v>
      </c>
      <c r="G162" s="46" t="s">
        <v>80</v>
      </c>
      <c r="H162" s="47" t="s">
        <v>19</v>
      </c>
      <c r="I162" s="20" t="s">
        <v>20</v>
      </c>
      <c r="J162" s="68">
        <v>36678</v>
      </c>
      <c r="K162" s="68">
        <v>-10000</v>
      </c>
      <c r="L162" s="69">
        <v>0.46</v>
      </c>
      <c r="M162" s="19">
        <v>4.4909999999999997</v>
      </c>
      <c r="N162" s="19">
        <v>3.6509999999999998</v>
      </c>
      <c r="O162" s="70">
        <v>1</v>
      </c>
      <c r="P162" s="24">
        <v>0.51500000000000001</v>
      </c>
      <c r="Q162">
        <v>1</v>
      </c>
      <c r="R162" s="77">
        <v>-3250</v>
      </c>
    </row>
    <row r="163" spans="1:18" x14ac:dyDescent="0.25">
      <c r="A163" s="17" t="s">
        <v>172</v>
      </c>
      <c r="B163" s="34" t="s">
        <v>231</v>
      </c>
      <c r="C163" s="34" t="s">
        <v>172</v>
      </c>
      <c r="D163" s="19" t="s">
        <v>244</v>
      </c>
      <c r="E163" s="34" t="s">
        <v>231</v>
      </c>
      <c r="F163" s="34" t="s">
        <v>208</v>
      </c>
      <c r="G163" s="46" t="s">
        <v>80</v>
      </c>
      <c r="H163" s="47" t="s">
        <v>19</v>
      </c>
      <c r="I163" s="20" t="s">
        <v>20</v>
      </c>
      <c r="J163" s="68">
        <v>36678</v>
      </c>
      <c r="K163" s="68">
        <v>-50000</v>
      </c>
      <c r="L163" s="69">
        <v>0.46</v>
      </c>
      <c r="M163" s="19">
        <v>4.4909999999999997</v>
      </c>
      <c r="N163" s="19">
        <v>3.6509999999999998</v>
      </c>
      <c r="O163" s="70">
        <v>1</v>
      </c>
      <c r="P163" s="24">
        <v>0.51500000000000001</v>
      </c>
      <c r="Q163">
        <v>1</v>
      </c>
      <c r="R163" s="77">
        <v>-14250</v>
      </c>
    </row>
    <row r="164" spans="1:18" x14ac:dyDescent="0.25">
      <c r="A164" s="17" t="s">
        <v>172</v>
      </c>
      <c r="B164" s="34" t="s">
        <v>232</v>
      </c>
      <c r="C164" s="34" t="s">
        <v>172</v>
      </c>
      <c r="D164" s="19" t="s">
        <v>244</v>
      </c>
      <c r="E164" s="34" t="s">
        <v>232</v>
      </c>
      <c r="F164" s="34" t="s">
        <v>208</v>
      </c>
      <c r="G164" s="46" t="s">
        <v>80</v>
      </c>
      <c r="H164" s="47" t="s">
        <v>19</v>
      </c>
      <c r="I164" s="20" t="s">
        <v>20</v>
      </c>
      <c r="J164" s="68">
        <v>36678</v>
      </c>
      <c r="K164" s="68">
        <v>10000</v>
      </c>
      <c r="L164" s="69">
        <v>0.46</v>
      </c>
      <c r="M164" s="19">
        <v>4.4909999999999997</v>
      </c>
      <c r="N164" s="19">
        <v>3.6509999999999998</v>
      </c>
      <c r="O164" s="70">
        <v>1</v>
      </c>
      <c r="P164" s="24">
        <v>0.51500000000000001</v>
      </c>
      <c r="Q164">
        <v>1</v>
      </c>
      <c r="R164" s="77">
        <v>2850</v>
      </c>
    </row>
    <row r="165" spans="1:18" x14ac:dyDescent="0.25">
      <c r="A165" s="17" t="s">
        <v>172</v>
      </c>
      <c r="B165" s="34" t="s">
        <v>233</v>
      </c>
      <c r="C165" s="34" t="s">
        <v>172</v>
      </c>
      <c r="D165" s="19" t="s">
        <v>244</v>
      </c>
      <c r="E165" s="34" t="s">
        <v>233</v>
      </c>
      <c r="F165" s="34" t="s">
        <v>208</v>
      </c>
      <c r="G165" s="46" t="s">
        <v>80</v>
      </c>
      <c r="H165" s="47" t="s">
        <v>19</v>
      </c>
      <c r="I165" s="20" t="s">
        <v>20</v>
      </c>
      <c r="J165" s="68">
        <v>36678</v>
      </c>
      <c r="K165" s="68">
        <v>-333333</v>
      </c>
      <c r="L165" s="69">
        <v>0.46</v>
      </c>
      <c r="M165" s="19">
        <v>4.4909999999999997</v>
      </c>
      <c r="N165" s="19">
        <v>3.6509999999999998</v>
      </c>
      <c r="O165" s="70">
        <v>1</v>
      </c>
      <c r="P165" s="24">
        <v>0.51500000000000001</v>
      </c>
      <c r="Q165">
        <v>1</v>
      </c>
      <c r="R165" s="77">
        <v>-94999.905000000028</v>
      </c>
    </row>
    <row r="166" spans="1:18" x14ac:dyDescent="0.25">
      <c r="A166" s="42" t="s">
        <v>115</v>
      </c>
      <c r="B166" s="34" t="s">
        <v>234</v>
      </c>
      <c r="C166" s="34" t="s">
        <v>115</v>
      </c>
      <c r="D166" s="19" t="s">
        <v>244</v>
      </c>
      <c r="E166" s="34" t="s">
        <v>234</v>
      </c>
      <c r="F166" s="34" t="s">
        <v>208</v>
      </c>
      <c r="G166" s="46" t="s">
        <v>80</v>
      </c>
      <c r="H166" s="47" t="s">
        <v>19</v>
      </c>
      <c r="I166" s="20" t="s">
        <v>20</v>
      </c>
      <c r="J166" s="68">
        <v>36678</v>
      </c>
      <c r="K166" s="68">
        <v>-10000</v>
      </c>
      <c r="L166" s="69">
        <v>0.46</v>
      </c>
      <c r="M166" s="19">
        <v>4.4909999999999997</v>
      </c>
      <c r="N166" s="19">
        <v>3.6509999999999998</v>
      </c>
      <c r="O166" s="70">
        <v>1</v>
      </c>
      <c r="P166" s="24">
        <v>0.51500000000000001</v>
      </c>
      <c r="Q166">
        <v>1</v>
      </c>
      <c r="R166" s="77">
        <v>-2850</v>
      </c>
    </row>
    <row r="167" spans="1:18" x14ac:dyDescent="0.25">
      <c r="A167" s="42" t="s">
        <v>172</v>
      </c>
      <c r="B167" s="34" t="s">
        <v>235</v>
      </c>
      <c r="C167" s="34" t="s">
        <v>172</v>
      </c>
      <c r="D167" s="19" t="s">
        <v>244</v>
      </c>
      <c r="E167" s="34" t="s">
        <v>235</v>
      </c>
      <c r="F167" s="34" t="s">
        <v>208</v>
      </c>
      <c r="G167" s="46" t="s">
        <v>80</v>
      </c>
      <c r="H167" s="47" t="s">
        <v>19</v>
      </c>
      <c r="I167" s="20" t="s">
        <v>20</v>
      </c>
      <c r="J167" s="68">
        <v>36678</v>
      </c>
      <c r="K167" s="68">
        <v>50000</v>
      </c>
      <c r="L167" s="69">
        <v>0.46</v>
      </c>
      <c r="M167" s="19">
        <v>4.4909999999999997</v>
      </c>
      <c r="N167" s="19">
        <v>3.6509999999999998</v>
      </c>
      <c r="O167" s="70">
        <v>1</v>
      </c>
      <c r="P167" s="24">
        <v>0.51500000000000001</v>
      </c>
      <c r="Q167">
        <v>1</v>
      </c>
      <c r="R167" s="77">
        <v>14250</v>
      </c>
    </row>
    <row r="168" spans="1:18" x14ac:dyDescent="0.25">
      <c r="A168" s="42" t="s">
        <v>172</v>
      </c>
      <c r="B168" s="34" t="s">
        <v>236</v>
      </c>
      <c r="C168" s="34" t="s">
        <v>172</v>
      </c>
      <c r="D168" s="19" t="s">
        <v>244</v>
      </c>
      <c r="E168" s="34" t="s">
        <v>236</v>
      </c>
      <c r="F168" s="34" t="s">
        <v>208</v>
      </c>
      <c r="G168" s="46" t="s">
        <v>80</v>
      </c>
      <c r="H168" s="47" t="s">
        <v>19</v>
      </c>
      <c r="I168" s="20" t="s">
        <v>20</v>
      </c>
      <c r="J168" s="68">
        <v>36678</v>
      </c>
      <c r="K168" s="68">
        <v>50000</v>
      </c>
      <c r="L168" s="69">
        <v>0.46</v>
      </c>
      <c r="M168" s="19">
        <v>4.4909999999999997</v>
      </c>
      <c r="N168" s="19">
        <v>3.6509999999999998</v>
      </c>
      <c r="O168" s="70">
        <v>1</v>
      </c>
      <c r="P168" s="24">
        <v>0.51500000000000001</v>
      </c>
      <c r="Q168">
        <v>1</v>
      </c>
      <c r="R168" s="77">
        <v>14250</v>
      </c>
    </row>
    <row r="169" spans="1:18" x14ac:dyDescent="0.25">
      <c r="A169" s="42" t="s">
        <v>172</v>
      </c>
      <c r="B169" s="34" t="s">
        <v>237</v>
      </c>
      <c r="C169" s="34" t="s">
        <v>172</v>
      </c>
      <c r="D169" s="19" t="s">
        <v>244</v>
      </c>
      <c r="E169" s="34" t="s">
        <v>237</v>
      </c>
      <c r="F169" s="34" t="s">
        <v>208</v>
      </c>
      <c r="G169" s="46" t="s">
        <v>80</v>
      </c>
      <c r="H169" s="47" t="s">
        <v>19</v>
      </c>
      <c r="I169" s="20" t="s">
        <v>20</v>
      </c>
      <c r="J169" s="68">
        <v>36678</v>
      </c>
      <c r="K169" s="68">
        <v>-10000</v>
      </c>
      <c r="L169" s="69">
        <v>0.46</v>
      </c>
      <c r="M169" s="19">
        <v>4.4909999999999997</v>
      </c>
      <c r="N169" s="19">
        <v>3.6509999999999998</v>
      </c>
      <c r="O169" s="70">
        <v>1</v>
      </c>
      <c r="P169" s="24">
        <v>0.51500000000000001</v>
      </c>
      <c r="Q169">
        <v>1</v>
      </c>
      <c r="R169" s="77">
        <v>-2850</v>
      </c>
    </row>
    <row r="170" spans="1:18" x14ac:dyDescent="0.25">
      <c r="A170" s="17" t="s">
        <v>172</v>
      </c>
      <c r="B170" s="34" t="s">
        <v>231</v>
      </c>
      <c r="C170" s="34" t="s">
        <v>172</v>
      </c>
      <c r="D170" s="19" t="s">
        <v>244</v>
      </c>
      <c r="E170" s="34" t="s">
        <v>231</v>
      </c>
      <c r="F170" s="34" t="s">
        <v>208</v>
      </c>
      <c r="G170" s="46" t="s">
        <v>80</v>
      </c>
      <c r="H170" s="47" t="s">
        <v>19</v>
      </c>
      <c r="I170" s="20" t="s">
        <v>20</v>
      </c>
      <c r="J170" s="68">
        <v>36678</v>
      </c>
      <c r="K170" s="68">
        <v>-50000</v>
      </c>
      <c r="L170" s="69">
        <v>0.46</v>
      </c>
      <c r="M170" s="19">
        <v>4.4909999999999997</v>
      </c>
      <c r="N170" s="19">
        <v>3.6509999999999998</v>
      </c>
      <c r="O170" s="70">
        <v>1</v>
      </c>
      <c r="P170" s="24">
        <v>0.51500000000000001</v>
      </c>
      <c r="Q170">
        <v>1</v>
      </c>
      <c r="R170" s="77">
        <v>-11000</v>
      </c>
    </row>
    <row r="171" spans="1:18" x14ac:dyDescent="0.25">
      <c r="A171" s="17" t="s">
        <v>172</v>
      </c>
      <c r="B171" s="34" t="s">
        <v>232</v>
      </c>
      <c r="C171" s="34" t="s">
        <v>172</v>
      </c>
      <c r="D171" s="19" t="s">
        <v>244</v>
      </c>
      <c r="E171" s="34" t="s">
        <v>232</v>
      </c>
      <c r="F171" s="34" t="s">
        <v>208</v>
      </c>
      <c r="G171" s="46" t="s">
        <v>80</v>
      </c>
      <c r="H171" s="47" t="s">
        <v>19</v>
      </c>
      <c r="I171" s="20" t="s">
        <v>20</v>
      </c>
      <c r="J171" s="68">
        <v>36678</v>
      </c>
      <c r="K171" s="68">
        <v>10000</v>
      </c>
      <c r="L171" s="69">
        <v>0.46</v>
      </c>
      <c r="M171" s="19">
        <v>4.4909999999999997</v>
      </c>
      <c r="N171" s="19">
        <v>3.6509999999999998</v>
      </c>
      <c r="O171" s="70">
        <v>1</v>
      </c>
      <c r="P171" s="24">
        <v>0.51500000000000001</v>
      </c>
      <c r="Q171">
        <v>1</v>
      </c>
      <c r="R171" s="77">
        <v>2200</v>
      </c>
    </row>
    <row r="172" spans="1:18" x14ac:dyDescent="0.25">
      <c r="A172" s="17" t="s">
        <v>172</v>
      </c>
      <c r="B172" s="34" t="s">
        <v>233</v>
      </c>
      <c r="C172" s="34" t="s">
        <v>172</v>
      </c>
      <c r="D172" s="19" t="s">
        <v>244</v>
      </c>
      <c r="E172" s="34" t="s">
        <v>233</v>
      </c>
      <c r="F172" s="34" t="s">
        <v>208</v>
      </c>
      <c r="G172" s="46" t="s">
        <v>80</v>
      </c>
      <c r="H172" s="47" t="s">
        <v>19</v>
      </c>
      <c r="I172" s="20" t="s">
        <v>20</v>
      </c>
      <c r="J172" s="68">
        <v>36678</v>
      </c>
      <c r="K172" s="68">
        <v>-333333</v>
      </c>
      <c r="L172" s="69">
        <v>0.46</v>
      </c>
      <c r="M172" s="19">
        <v>4.4909999999999997</v>
      </c>
      <c r="N172" s="19">
        <v>3.6509999999999998</v>
      </c>
      <c r="O172" s="70">
        <v>1</v>
      </c>
      <c r="P172" s="24">
        <v>0.51500000000000001</v>
      </c>
      <c r="Q172">
        <v>1</v>
      </c>
      <c r="R172" s="77">
        <v>-73333.259999999893</v>
      </c>
    </row>
    <row r="173" spans="1:18" x14ac:dyDescent="0.25">
      <c r="A173" s="42" t="s">
        <v>115</v>
      </c>
      <c r="B173" s="34" t="s">
        <v>234</v>
      </c>
      <c r="C173" s="34" t="s">
        <v>115</v>
      </c>
      <c r="D173" s="19" t="s">
        <v>244</v>
      </c>
      <c r="E173" s="34" t="s">
        <v>234</v>
      </c>
      <c r="F173" s="34" t="s">
        <v>208</v>
      </c>
      <c r="G173" s="46" t="s">
        <v>80</v>
      </c>
      <c r="H173" s="47" t="s">
        <v>19</v>
      </c>
      <c r="I173" s="20" t="s">
        <v>20</v>
      </c>
      <c r="J173" s="68">
        <v>36678</v>
      </c>
      <c r="K173" s="68">
        <v>-10000</v>
      </c>
      <c r="L173" s="69">
        <v>0.46</v>
      </c>
      <c r="M173" s="19">
        <v>4.4909999999999997</v>
      </c>
      <c r="N173" s="19">
        <v>3.6509999999999998</v>
      </c>
      <c r="O173" s="70">
        <v>1</v>
      </c>
      <c r="P173" s="24">
        <v>0.51500000000000001</v>
      </c>
      <c r="Q173">
        <v>1</v>
      </c>
      <c r="R173" s="77">
        <v>-2200</v>
      </c>
    </row>
    <row r="174" spans="1:18" x14ac:dyDescent="0.25">
      <c r="A174" s="42" t="s">
        <v>172</v>
      </c>
      <c r="B174" s="34" t="s">
        <v>235</v>
      </c>
      <c r="C174" s="34" t="s">
        <v>172</v>
      </c>
      <c r="D174" s="19" t="s">
        <v>244</v>
      </c>
      <c r="E174" s="34" t="s">
        <v>235</v>
      </c>
      <c r="F174" s="34" t="s">
        <v>208</v>
      </c>
      <c r="G174" s="46" t="s">
        <v>80</v>
      </c>
      <c r="H174" s="47" t="s">
        <v>19</v>
      </c>
      <c r="I174" s="20" t="s">
        <v>20</v>
      </c>
      <c r="J174" s="68">
        <v>36678</v>
      </c>
      <c r="K174" s="68">
        <v>50000</v>
      </c>
      <c r="L174" s="69">
        <v>0.46</v>
      </c>
      <c r="M174" s="19">
        <v>4.4909999999999997</v>
      </c>
      <c r="N174" s="19">
        <v>3.6509999999999998</v>
      </c>
      <c r="O174" s="70">
        <v>1</v>
      </c>
      <c r="P174" s="24">
        <v>0.51500000000000001</v>
      </c>
      <c r="Q174">
        <v>1</v>
      </c>
      <c r="R174" s="77">
        <v>11000</v>
      </c>
    </row>
    <row r="175" spans="1:18" x14ac:dyDescent="0.25">
      <c r="A175" s="42" t="s">
        <v>172</v>
      </c>
      <c r="B175" s="34" t="s">
        <v>236</v>
      </c>
      <c r="C175" s="34" t="s">
        <v>172</v>
      </c>
      <c r="D175" s="19" t="s">
        <v>244</v>
      </c>
      <c r="E175" s="34" t="s">
        <v>236</v>
      </c>
      <c r="F175" s="34" t="s">
        <v>208</v>
      </c>
      <c r="G175" s="46" t="s">
        <v>80</v>
      </c>
      <c r="H175" s="47" t="s">
        <v>19</v>
      </c>
      <c r="I175" s="20" t="s">
        <v>20</v>
      </c>
      <c r="J175" s="68">
        <v>36678</v>
      </c>
      <c r="K175" s="68">
        <v>50000</v>
      </c>
      <c r="L175" s="69">
        <v>0.46</v>
      </c>
      <c r="M175" s="19">
        <v>4.4909999999999997</v>
      </c>
      <c r="N175" s="19">
        <v>3.6509999999999998</v>
      </c>
      <c r="O175" s="70">
        <v>1</v>
      </c>
      <c r="P175" s="24">
        <v>0.51500000000000001</v>
      </c>
      <c r="Q175">
        <v>1</v>
      </c>
      <c r="R175" s="77">
        <v>11000</v>
      </c>
    </row>
    <row r="176" spans="1:18" x14ac:dyDescent="0.25">
      <c r="A176" s="42" t="s">
        <v>172</v>
      </c>
      <c r="B176" s="34" t="s">
        <v>237</v>
      </c>
      <c r="C176" s="34" t="s">
        <v>172</v>
      </c>
      <c r="D176" s="19" t="s">
        <v>244</v>
      </c>
      <c r="E176" s="34" t="s">
        <v>237</v>
      </c>
      <c r="F176" s="34" t="s">
        <v>208</v>
      </c>
      <c r="G176" s="46" t="s">
        <v>80</v>
      </c>
      <c r="H176" s="47" t="s">
        <v>19</v>
      </c>
      <c r="I176" s="20" t="s">
        <v>20</v>
      </c>
      <c r="J176" s="68">
        <v>36678</v>
      </c>
      <c r="K176" s="68">
        <v>-10000</v>
      </c>
      <c r="L176" s="69">
        <v>0.46</v>
      </c>
      <c r="M176" s="19">
        <v>4.4909999999999997</v>
      </c>
      <c r="N176" s="19">
        <v>3.6509999999999998</v>
      </c>
      <c r="O176" s="70">
        <v>1</v>
      </c>
      <c r="P176" s="24">
        <v>0.51500000000000001</v>
      </c>
      <c r="Q176">
        <v>1</v>
      </c>
      <c r="R176" s="77">
        <v>-2200</v>
      </c>
    </row>
    <row r="177" spans="1:18" x14ac:dyDescent="0.25">
      <c r="A177" s="17" t="s">
        <v>172</v>
      </c>
      <c r="B177" s="34" t="s">
        <v>231</v>
      </c>
      <c r="C177" s="34" t="s">
        <v>172</v>
      </c>
      <c r="D177" s="19" t="s">
        <v>244</v>
      </c>
      <c r="E177" s="34" t="s">
        <v>231</v>
      </c>
      <c r="F177" s="34" t="s">
        <v>208</v>
      </c>
      <c r="G177" s="46" t="s">
        <v>80</v>
      </c>
      <c r="H177" s="47" t="s">
        <v>19</v>
      </c>
      <c r="I177" s="20" t="s">
        <v>20</v>
      </c>
      <c r="J177" s="68">
        <v>36678</v>
      </c>
      <c r="K177" s="68">
        <v>-50000</v>
      </c>
      <c r="L177" s="69">
        <v>0.46</v>
      </c>
      <c r="M177" s="19">
        <v>4.4909999999999997</v>
      </c>
      <c r="N177" s="19">
        <v>3.6509999999999998</v>
      </c>
      <c r="O177" s="70">
        <v>1</v>
      </c>
      <c r="P177" s="24">
        <v>0.51500000000000001</v>
      </c>
      <c r="Q177">
        <v>1</v>
      </c>
      <c r="R177" s="77">
        <v>-11000</v>
      </c>
    </row>
    <row r="178" spans="1:18" x14ac:dyDescent="0.25">
      <c r="A178" s="17" t="s">
        <v>172</v>
      </c>
      <c r="B178" s="34" t="s">
        <v>232</v>
      </c>
      <c r="C178" s="34" t="s">
        <v>172</v>
      </c>
      <c r="D178" s="19" t="s">
        <v>244</v>
      </c>
      <c r="E178" s="34" t="s">
        <v>232</v>
      </c>
      <c r="F178" s="34" t="s">
        <v>208</v>
      </c>
      <c r="G178" s="46" t="s">
        <v>80</v>
      </c>
      <c r="H178" s="47" t="s">
        <v>19</v>
      </c>
      <c r="I178" s="20" t="s">
        <v>20</v>
      </c>
      <c r="J178" s="68">
        <v>36678</v>
      </c>
      <c r="K178" s="68">
        <v>10000</v>
      </c>
      <c r="L178" s="69">
        <v>0.46</v>
      </c>
      <c r="M178" s="19">
        <v>4.4909999999999997</v>
      </c>
      <c r="N178" s="19">
        <v>3.6509999999999998</v>
      </c>
      <c r="O178" s="70">
        <v>1</v>
      </c>
      <c r="P178" s="24">
        <v>0.51500000000000001</v>
      </c>
      <c r="Q178">
        <v>1</v>
      </c>
      <c r="R178" s="77">
        <v>2200</v>
      </c>
    </row>
    <row r="179" spans="1:18" x14ac:dyDescent="0.25">
      <c r="A179" s="17" t="s">
        <v>172</v>
      </c>
      <c r="B179" s="34" t="s">
        <v>233</v>
      </c>
      <c r="C179" s="34" t="s">
        <v>172</v>
      </c>
      <c r="D179" s="19" t="s">
        <v>244</v>
      </c>
      <c r="E179" s="34" t="s">
        <v>233</v>
      </c>
      <c r="F179" s="34" t="s">
        <v>208</v>
      </c>
      <c r="G179" s="46" t="s">
        <v>80</v>
      </c>
      <c r="H179" s="47" t="s">
        <v>19</v>
      </c>
      <c r="I179" s="20" t="s">
        <v>20</v>
      </c>
      <c r="J179" s="68">
        <v>36678</v>
      </c>
      <c r="K179" s="68">
        <v>-333333</v>
      </c>
      <c r="L179" s="69">
        <v>0.46</v>
      </c>
      <c r="M179" s="19">
        <v>4.4909999999999997</v>
      </c>
      <c r="N179" s="19">
        <v>3.6509999999999998</v>
      </c>
      <c r="O179" s="70">
        <v>1</v>
      </c>
      <c r="P179" s="24">
        <v>0.51500000000000001</v>
      </c>
      <c r="Q179">
        <v>1</v>
      </c>
      <c r="R179" s="77">
        <v>-73333.259999999893</v>
      </c>
    </row>
    <row r="180" spans="1:18" x14ac:dyDescent="0.25">
      <c r="A180" s="42" t="s">
        <v>115</v>
      </c>
      <c r="B180" s="34" t="s">
        <v>234</v>
      </c>
      <c r="C180" s="34" t="s">
        <v>115</v>
      </c>
      <c r="D180" s="19" t="s">
        <v>244</v>
      </c>
      <c r="E180" s="34" t="s">
        <v>234</v>
      </c>
      <c r="F180" s="34" t="s">
        <v>208</v>
      </c>
      <c r="G180" s="46" t="s">
        <v>80</v>
      </c>
      <c r="H180" s="47" t="s">
        <v>19</v>
      </c>
      <c r="I180" s="20" t="s">
        <v>20</v>
      </c>
      <c r="J180" s="68">
        <v>36678</v>
      </c>
      <c r="K180" s="68">
        <v>-10000</v>
      </c>
      <c r="L180" s="69">
        <v>0.46</v>
      </c>
      <c r="M180" s="19">
        <v>4.4909999999999997</v>
      </c>
      <c r="N180" s="19">
        <v>3.6509999999999998</v>
      </c>
      <c r="O180" s="70">
        <v>1</v>
      </c>
      <c r="P180" s="24">
        <v>0.51500000000000001</v>
      </c>
      <c r="Q180">
        <v>1</v>
      </c>
      <c r="R180" s="77">
        <v>-2200</v>
      </c>
    </row>
    <row r="181" spans="1:18" x14ac:dyDescent="0.25">
      <c r="A181" s="42" t="s">
        <v>172</v>
      </c>
      <c r="B181" s="34" t="s">
        <v>235</v>
      </c>
      <c r="C181" s="34" t="s">
        <v>172</v>
      </c>
      <c r="D181" s="19" t="s">
        <v>244</v>
      </c>
      <c r="E181" s="34" t="s">
        <v>235</v>
      </c>
      <c r="F181" s="34" t="s">
        <v>208</v>
      </c>
      <c r="G181" s="46" t="s">
        <v>80</v>
      </c>
      <c r="H181" s="47" t="s">
        <v>19</v>
      </c>
      <c r="I181" s="20" t="s">
        <v>20</v>
      </c>
      <c r="J181" s="68">
        <v>36678</v>
      </c>
      <c r="K181" s="68">
        <v>50000</v>
      </c>
      <c r="L181" s="69">
        <v>0.46</v>
      </c>
      <c r="M181" s="19">
        <v>4.4909999999999997</v>
      </c>
      <c r="N181" s="19">
        <v>3.6509999999999998</v>
      </c>
      <c r="O181" s="70">
        <v>1</v>
      </c>
      <c r="P181" s="24">
        <v>0.51500000000000001</v>
      </c>
      <c r="Q181">
        <v>1</v>
      </c>
      <c r="R181" s="77">
        <v>11000</v>
      </c>
    </row>
    <row r="182" spans="1:18" x14ac:dyDescent="0.25">
      <c r="A182" s="42" t="s">
        <v>172</v>
      </c>
      <c r="B182" s="34" t="s">
        <v>236</v>
      </c>
      <c r="C182" s="34" t="s">
        <v>172</v>
      </c>
      <c r="D182" s="19" t="s">
        <v>244</v>
      </c>
      <c r="E182" s="34" t="s">
        <v>236</v>
      </c>
      <c r="F182" s="34" t="s">
        <v>208</v>
      </c>
      <c r="G182" s="46" t="s">
        <v>80</v>
      </c>
      <c r="H182" s="47" t="s">
        <v>19</v>
      </c>
      <c r="I182" s="20" t="s">
        <v>20</v>
      </c>
      <c r="J182" s="68">
        <v>36678</v>
      </c>
      <c r="K182" s="68">
        <v>50000</v>
      </c>
      <c r="L182" s="69">
        <v>0.46</v>
      </c>
      <c r="M182" s="19">
        <v>4.4909999999999997</v>
      </c>
      <c r="N182" s="19">
        <v>3.6509999999999998</v>
      </c>
      <c r="O182" s="70">
        <v>1</v>
      </c>
      <c r="P182" s="24">
        <v>0.51500000000000001</v>
      </c>
      <c r="Q182">
        <v>1</v>
      </c>
      <c r="R182" s="77">
        <v>11000</v>
      </c>
    </row>
    <row r="183" spans="1:18" x14ac:dyDescent="0.25">
      <c r="A183" s="42" t="s">
        <v>172</v>
      </c>
      <c r="B183" s="34" t="s">
        <v>237</v>
      </c>
      <c r="C183" s="34" t="s">
        <v>172</v>
      </c>
      <c r="D183" s="19" t="s">
        <v>244</v>
      </c>
      <c r="E183" s="34" t="s">
        <v>237</v>
      </c>
      <c r="F183" s="34" t="s">
        <v>208</v>
      </c>
      <c r="G183" s="46" t="s">
        <v>80</v>
      </c>
      <c r="H183" s="47" t="s">
        <v>19</v>
      </c>
      <c r="I183" s="20" t="s">
        <v>20</v>
      </c>
      <c r="J183" s="68">
        <v>36678</v>
      </c>
      <c r="K183" s="68">
        <v>-10000</v>
      </c>
      <c r="L183" s="69">
        <v>0.46</v>
      </c>
      <c r="M183" s="19">
        <v>4.4909999999999997</v>
      </c>
      <c r="N183" s="19">
        <v>3.6509999999999998</v>
      </c>
      <c r="O183" s="70">
        <v>1</v>
      </c>
      <c r="P183" s="24">
        <v>0.51500000000000001</v>
      </c>
      <c r="Q183">
        <v>1</v>
      </c>
      <c r="R183" s="77">
        <v>-2200</v>
      </c>
    </row>
    <row r="184" spans="1:18" x14ac:dyDescent="0.25">
      <c r="A184" s="17" t="s">
        <v>172</v>
      </c>
      <c r="B184" s="34" t="s">
        <v>231</v>
      </c>
      <c r="C184" s="34" t="s">
        <v>172</v>
      </c>
      <c r="D184" s="19" t="s">
        <v>244</v>
      </c>
      <c r="E184" s="34" t="s">
        <v>231</v>
      </c>
      <c r="F184" s="34" t="s">
        <v>208</v>
      </c>
      <c r="G184" s="46" t="s">
        <v>80</v>
      </c>
      <c r="H184" s="47" t="s">
        <v>19</v>
      </c>
      <c r="I184" s="20" t="s">
        <v>20</v>
      </c>
      <c r="J184" s="68">
        <v>36678</v>
      </c>
      <c r="K184" s="68">
        <v>-50000</v>
      </c>
      <c r="L184" s="69">
        <v>0.46</v>
      </c>
      <c r="M184" s="19">
        <v>4.4909999999999997</v>
      </c>
      <c r="N184" s="19">
        <v>3.6509999999999998</v>
      </c>
      <c r="O184" s="70">
        <v>1</v>
      </c>
      <c r="P184" s="24">
        <v>0.51500000000000001</v>
      </c>
      <c r="Q184">
        <v>1</v>
      </c>
      <c r="R184" s="77">
        <v>-11000</v>
      </c>
    </row>
    <row r="185" spans="1:18" x14ac:dyDescent="0.25">
      <c r="A185" s="17" t="s">
        <v>172</v>
      </c>
      <c r="B185" s="34" t="s">
        <v>232</v>
      </c>
      <c r="C185" s="34" t="s">
        <v>172</v>
      </c>
      <c r="D185" s="19" t="s">
        <v>244</v>
      </c>
      <c r="E185" s="34" t="s">
        <v>232</v>
      </c>
      <c r="F185" s="34" t="s">
        <v>208</v>
      </c>
      <c r="G185" s="46" t="s">
        <v>80</v>
      </c>
      <c r="H185" s="47" t="s">
        <v>19</v>
      </c>
      <c r="I185" s="20" t="s">
        <v>20</v>
      </c>
      <c r="J185" s="68">
        <v>36678</v>
      </c>
      <c r="K185" s="68">
        <v>10000</v>
      </c>
      <c r="L185" s="69">
        <v>0.46</v>
      </c>
      <c r="M185" s="19">
        <v>4.4909999999999997</v>
      </c>
      <c r="N185" s="19">
        <v>3.6509999999999998</v>
      </c>
      <c r="O185" s="70">
        <v>1</v>
      </c>
      <c r="P185" s="24">
        <v>0.51500000000000001</v>
      </c>
      <c r="Q185">
        <v>1</v>
      </c>
      <c r="R185" s="77">
        <v>2200</v>
      </c>
    </row>
    <row r="186" spans="1:18" x14ac:dyDescent="0.25">
      <c r="A186" s="17" t="s">
        <v>172</v>
      </c>
      <c r="B186" s="34" t="s">
        <v>233</v>
      </c>
      <c r="C186" s="34" t="s">
        <v>172</v>
      </c>
      <c r="D186" s="19" t="s">
        <v>244</v>
      </c>
      <c r="E186" s="34" t="s">
        <v>233</v>
      </c>
      <c r="F186" s="34" t="s">
        <v>208</v>
      </c>
      <c r="G186" s="46" t="s">
        <v>80</v>
      </c>
      <c r="H186" s="47" t="s">
        <v>19</v>
      </c>
      <c r="I186" s="20" t="s">
        <v>20</v>
      </c>
      <c r="J186" s="68">
        <v>36678</v>
      </c>
      <c r="K186" s="68">
        <v>-333333</v>
      </c>
      <c r="L186" s="69">
        <v>0.46</v>
      </c>
      <c r="M186" s="19">
        <v>4.4909999999999997</v>
      </c>
      <c r="N186" s="19">
        <v>3.6509999999999998</v>
      </c>
      <c r="O186" s="70">
        <v>1</v>
      </c>
      <c r="P186" s="24">
        <v>0.51500000000000001</v>
      </c>
      <c r="Q186">
        <v>1</v>
      </c>
      <c r="R186" s="77">
        <v>-73333.259999999893</v>
      </c>
    </row>
    <row r="187" spans="1:18" x14ac:dyDescent="0.25">
      <c r="A187" s="42" t="s">
        <v>115</v>
      </c>
      <c r="B187" s="34" t="s">
        <v>234</v>
      </c>
      <c r="C187" s="34" t="s">
        <v>115</v>
      </c>
      <c r="D187" s="19" t="s">
        <v>244</v>
      </c>
      <c r="E187" s="34" t="s">
        <v>234</v>
      </c>
      <c r="F187" s="34" t="s">
        <v>208</v>
      </c>
      <c r="G187" s="46" t="s">
        <v>80</v>
      </c>
      <c r="H187" s="47" t="s">
        <v>19</v>
      </c>
      <c r="I187" s="20" t="s">
        <v>20</v>
      </c>
      <c r="J187" s="68">
        <v>36678</v>
      </c>
      <c r="K187" s="68">
        <v>-10000</v>
      </c>
      <c r="L187" s="69">
        <v>0.46</v>
      </c>
      <c r="M187" s="19">
        <v>4.4909999999999997</v>
      </c>
      <c r="N187" s="19">
        <v>3.6509999999999998</v>
      </c>
      <c r="O187" s="70">
        <v>1</v>
      </c>
      <c r="P187" s="24">
        <v>0.51500000000000001</v>
      </c>
      <c r="Q187">
        <v>1</v>
      </c>
      <c r="R187" s="77">
        <v>-2200</v>
      </c>
    </row>
    <row r="188" spans="1:18" x14ac:dyDescent="0.25">
      <c r="A188" s="42" t="s">
        <v>172</v>
      </c>
      <c r="B188" s="34" t="s">
        <v>235</v>
      </c>
      <c r="C188" s="34" t="s">
        <v>172</v>
      </c>
      <c r="D188" s="19" t="s">
        <v>244</v>
      </c>
      <c r="E188" s="34" t="s">
        <v>235</v>
      </c>
      <c r="F188" s="34" t="s">
        <v>208</v>
      </c>
      <c r="G188" s="46" t="s">
        <v>80</v>
      </c>
      <c r="H188" s="47" t="s">
        <v>19</v>
      </c>
      <c r="I188" s="20" t="s">
        <v>20</v>
      </c>
      <c r="J188" s="68">
        <v>36678</v>
      </c>
      <c r="K188" s="68">
        <v>50000</v>
      </c>
      <c r="L188" s="69">
        <v>0.46</v>
      </c>
      <c r="M188" s="19">
        <v>4.4909999999999997</v>
      </c>
      <c r="N188" s="19">
        <v>3.6509999999999998</v>
      </c>
      <c r="O188" s="70">
        <v>1</v>
      </c>
      <c r="P188" s="24">
        <v>0.51500000000000001</v>
      </c>
      <c r="Q188">
        <v>1</v>
      </c>
      <c r="R188" s="77">
        <v>11000</v>
      </c>
    </row>
    <row r="189" spans="1:18" x14ac:dyDescent="0.25">
      <c r="A189" s="42" t="s">
        <v>172</v>
      </c>
      <c r="B189" s="34" t="s">
        <v>236</v>
      </c>
      <c r="C189" s="34" t="s">
        <v>172</v>
      </c>
      <c r="D189" s="19" t="s">
        <v>244</v>
      </c>
      <c r="E189" s="34" t="s">
        <v>236</v>
      </c>
      <c r="F189" s="34" t="s">
        <v>208</v>
      </c>
      <c r="G189" s="46" t="s">
        <v>80</v>
      </c>
      <c r="H189" s="47" t="s">
        <v>19</v>
      </c>
      <c r="I189" s="20" t="s">
        <v>20</v>
      </c>
      <c r="J189" s="68">
        <v>36678</v>
      </c>
      <c r="K189" s="68">
        <v>50000</v>
      </c>
      <c r="L189" s="69">
        <v>0.46</v>
      </c>
      <c r="M189" s="19">
        <v>4.4909999999999997</v>
      </c>
      <c r="N189" s="19">
        <v>3.6509999999999998</v>
      </c>
      <c r="O189" s="70">
        <v>1</v>
      </c>
      <c r="P189" s="24">
        <v>0.51500000000000001</v>
      </c>
      <c r="Q189">
        <v>1</v>
      </c>
      <c r="R189" s="77">
        <v>11000</v>
      </c>
    </row>
    <row r="190" spans="1:18" x14ac:dyDescent="0.25">
      <c r="A190" s="42" t="s">
        <v>172</v>
      </c>
      <c r="B190" s="34" t="s">
        <v>237</v>
      </c>
      <c r="C190" s="34" t="s">
        <v>172</v>
      </c>
      <c r="D190" s="19" t="s">
        <v>244</v>
      </c>
      <c r="E190" s="34" t="s">
        <v>237</v>
      </c>
      <c r="F190" s="34" t="s">
        <v>208</v>
      </c>
      <c r="G190" s="46" t="s">
        <v>80</v>
      </c>
      <c r="H190" s="47" t="s">
        <v>19</v>
      </c>
      <c r="I190" s="20" t="s">
        <v>20</v>
      </c>
      <c r="J190" s="68">
        <v>36678</v>
      </c>
      <c r="K190" s="68">
        <v>-10000</v>
      </c>
      <c r="L190" s="69">
        <v>0.46</v>
      </c>
      <c r="M190" s="19">
        <v>4.4909999999999997</v>
      </c>
      <c r="N190" s="19">
        <v>3.6509999999999998</v>
      </c>
      <c r="O190" s="70">
        <v>1</v>
      </c>
      <c r="P190" s="24">
        <v>0.51500000000000001</v>
      </c>
      <c r="Q190">
        <v>1</v>
      </c>
      <c r="R190" s="77">
        <v>-2200</v>
      </c>
    </row>
    <row r="191" spans="1:18" x14ac:dyDescent="0.25">
      <c r="A191" s="17" t="s">
        <v>172</v>
      </c>
      <c r="B191" s="34" t="s">
        <v>231</v>
      </c>
      <c r="C191" s="34" t="s">
        <v>172</v>
      </c>
      <c r="D191" s="19" t="s">
        <v>244</v>
      </c>
      <c r="E191" s="34" t="s">
        <v>231</v>
      </c>
      <c r="F191" s="34" t="s">
        <v>208</v>
      </c>
      <c r="G191" s="46" t="s">
        <v>80</v>
      </c>
      <c r="H191" s="47" t="s">
        <v>19</v>
      </c>
      <c r="I191" s="20" t="s">
        <v>20</v>
      </c>
      <c r="J191" s="68">
        <v>36678</v>
      </c>
      <c r="K191" s="68">
        <v>-50000</v>
      </c>
      <c r="L191" s="69">
        <v>0.46</v>
      </c>
      <c r="M191" s="19">
        <v>4.4909999999999997</v>
      </c>
      <c r="N191" s="19">
        <v>3.6509999999999998</v>
      </c>
      <c r="O191" s="70">
        <v>1</v>
      </c>
      <c r="P191" s="24">
        <v>0.51500000000000001</v>
      </c>
      <c r="Q191">
        <v>1</v>
      </c>
      <c r="R191" s="77">
        <v>-11750</v>
      </c>
    </row>
    <row r="192" spans="1:18" x14ac:dyDescent="0.25">
      <c r="A192" s="17" t="s">
        <v>172</v>
      </c>
      <c r="B192" s="34" t="s">
        <v>232</v>
      </c>
      <c r="C192" s="34" t="s">
        <v>172</v>
      </c>
      <c r="D192" s="19" t="s">
        <v>244</v>
      </c>
      <c r="E192" s="34" t="s">
        <v>232</v>
      </c>
      <c r="F192" s="34" t="s">
        <v>208</v>
      </c>
      <c r="G192" s="46" t="s">
        <v>80</v>
      </c>
      <c r="H192" s="47" t="s">
        <v>19</v>
      </c>
      <c r="I192" s="20" t="s">
        <v>20</v>
      </c>
      <c r="J192" s="68">
        <v>36678</v>
      </c>
      <c r="K192" s="68">
        <v>10000</v>
      </c>
      <c r="L192" s="69">
        <v>0.46</v>
      </c>
      <c r="M192" s="19">
        <v>4.4909999999999997</v>
      </c>
      <c r="N192" s="19">
        <v>3.6509999999999998</v>
      </c>
      <c r="O192" s="70">
        <v>1</v>
      </c>
      <c r="P192" s="24">
        <v>0.51500000000000001</v>
      </c>
      <c r="Q192">
        <v>1</v>
      </c>
      <c r="R192" s="77">
        <v>2349.9999999999936</v>
      </c>
    </row>
    <row r="193" spans="1:18" x14ac:dyDescent="0.25">
      <c r="A193" s="17" t="s">
        <v>172</v>
      </c>
      <c r="B193" s="34" t="s">
        <v>233</v>
      </c>
      <c r="C193" s="34" t="s">
        <v>172</v>
      </c>
      <c r="D193" s="19" t="s">
        <v>244</v>
      </c>
      <c r="E193" s="34" t="s">
        <v>233</v>
      </c>
      <c r="F193" s="34" t="s">
        <v>208</v>
      </c>
      <c r="G193" s="46" t="s">
        <v>80</v>
      </c>
      <c r="H193" s="47" t="s">
        <v>19</v>
      </c>
      <c r="I193" s="20" t="s">
        <v>20</v>
      </c>
      <c r="J193" s="68">
        <v>36678</v>
      </c>
      <c r="K193" s="68">
        <v>-333333</v>
      </c>
      <c r="L193" s="69">
        <v>0.46</v>
      </c>
      <c r="M193" s="19">
        <v>4.4909999999999997</v>
      </c>
      <c r="N193" s="19">
        <v>3.6509999999999998</v>
      </c>
      <c r="O193" s="70">
        <v>1</v>
      </c>
      <c r="P193" s="24">
        <v>0.51500000000000001</v>
      </c>
      <c r="Q193">
        <v>1</v>
      </c>
      <c r="R193" s="77">
        <v>-78333.254999999786</v>
      </c>
    </row>
    <row r="194" spans="1:18" x14ac:dyDescent="0.25">
      <c r="A194" s="42" t="s">
        <v>115</v>
      </c>
      <c r="B194" s="34" t="s">
        <v>234</v>
      </c>
      <c r="C194" s="34" t="s">
        <v>115</v>
      </c>
      <c r="D194" s="19" t="s">
        <v>244</v>
      </c>
      <c r="E194" s="34" t="s">
        <v>234</v>
      </c>
      <c r="F194" s="34" t="s">
        <v>208</v>
      </c>
      <c r="G194" s="46" t="s">
        <v>80</v>
      </c>
      <c r="H194" s="47" t="s">
        <v>19</v>
      </c>
      <c r="I194" s="20" t="s">
        <v>20</v>
      </c>
      <c r="J194" s="68">
        <v>36678</v>
      </c>
      <c r="K194" s="68">
        <v>-10000</v>
      </c>
      <c r="L194" s="69">
        <v>0.46</v>
      </c>
      <c r="M194" s="19">
        <v>4.4909999999999997</v>
      </c>
      <c r="N194" s="19">
        <v>3.6509999999999998</v>
      </c>
      <c r="O194" s="70">
        <v>1</v>
      </c>
      <c r="P194" s="24">
        <v>0.51500000000000001</v>
      </c>
      <c r="Q194">
        <v>1</v>
      </c>
      <c r="R194" s="77">
        <v>-2349.9999999999936</v>
      </c>
    </row>
    <row r="195" spans="1:18" x14ac:dyDescent="0.25">
      <c r="A195" s="42" t="s">
        <v>172</v>
      </c>
      <c r="B195" s="34" t="s">
        <v>235</v>
      </c>
      <c r="C195" s="34" t="s">
        <v>172</v>
      </c>
      <c r="D195" s="19" t="s">
        <v>244</v>
      </c>
      <c r="E195" s="34" t="s">
        <v>235</v>
      </c>
      <c r="F195" s="34" t="s">
        <v>208</v>
      </c>
      <c r="G195" s="46" t="s">
        <v>80</v>
      </c>
      <c r="H195" s="47" t="s">
        <v>19</v>
      </c>
      <c r="I195" s="20" t="s">
        <v>20</v>
      </c>
      <c r="J195" s="68">
        <v>36678</v>
      </c>
      <c r="K195" s="68">
        <v>50000</v>
      </c>
      <c r="L195" s="69">
        <v>0.46</v>
      </c>
      <c r="M195" s="19">
        <v>4.4909999999999997</v>
      </c>
      <c r="N195" s="19">
        <v>3.6509999999999998</v>
      </c>
      <c r="O195" s="70">
        <v>1</v>
      </c>
      <c r="P195" s="24">
        <v>0.51500000000000001</v>
      </c>
      <c r="Q195">
        <v>1</v>
      </c>
      <c r="R195" s="77">
        <v>11750</v>
      </c>
    </row>
    <row r="196" spans="1:18" x14ac:dyDescent="0.25">
      <c r="A196" s="42" t="s">
        <v>172</v>
      </c>
      <c r="B196" s="34" t="s">
        <v>236</v>
      </c>
      <c r="C196" s="34" t="s">
        <v>172</v>
      </c>
      <c r="D196" s="19" t="s">
        <v>244</v>
      </c>
      <c r="E196" s="34" t="s">
        <v>236</v>
      </c>
      <c r="F196" s="34" t="s">
        <v>208</v>
      </c>
      <c r="G196" s="46" t="s">
        <v>80</v>
      </c>
      <c r="H196" s="47" t="s">
        <v>19</v>
      </c>
      <c r="I196" s="20" t="s">
        <v>20</v>
      </c>
      <c r="J196" s="68">
        <v>36678</v>
      </c>
      <c r="K196" s="68">
        <v>50000</v>
      </c>
      <c r="L196" s="69">
        <v>0.46</v>
      </c>
      <c r="M196" s="19">
        <v>4.4909999999999997</v>
      </c>
      <c r="N196" s="19">
        <v>3.6509999999999998</v>
      </c>
      <c r="O196" s="70">
        <v>1</v>
      </c>
      <c r="P196" s="24">
        <v>0.51500000000000001</v>
      </c>
      <c r="Q196">
        <v>1</v>
      </c>
      <c r="R196" s="77">
        <v>11750</v>
      </c>
    </row>
    <row r="197" spans="1:18" x14ac:dyDescent="0.25">
      <c r="A197" s="42" t="s">
        <v>172</v>
      </c>
      <c r="B197" s="34" t="s">
        <v>237</v>
      </c>
      <c r="C197" s="34" t="s">
        <v>172</v>
      </c>
      <c r="D197" s="19" t="s">
        <v>244</v>
      </c>
      <c r="E197" s="34" t="s">
        <v>237</v>
      </c>
      <c r="F197" s="34" t="s">
        <v>208</v>
      </c>
      <c r="G197" s="46" t="s">
        <v>80</v>
      </c>
      <c r="H197" s="47" t="s">
        <v>19</v>
      </c>
      <c r="I197" s="20" t="s">
        <v>20</v>
      </c>
      <c r="J197" s="68">
        <v>36678</v>
      </c>
      <c r="K197" s="68">
        <v>-10000</v>
      </c>
      <c r="L197" s="69">
        <v>0.46</v>
      </c>
      <c r="M197" s="19">
        <v>4.4909999999999997</v>
      </c>
      <c r="N197" s="19">
        <v>3.6509999999999998</v>
      </c>
      <c r="O197" s="70">
        <v>1</v>
      </c>
      <c r="P197" s="24">
        <v>0.51500000000000001</v>
      </c>
      <c r="Q197">
        <v>1</v>
      </c>
      <c r="R197" s="77">
        <v>-2349.9999999999936</v>
      </c>
    </row>
    <row r="198" spans="1:18" x14ac:dyDescent="0.25">
      <c r="A198" s="17" t="s">
        <v>172</v>
      </c>
      <c r="B198" s="34" t="s">
        <v>231</v>
      </c>
      <c r="C198" s="34" t="s">
        <v>172</v>
      </c>
      <c r="D198" s="19" t="s">
        <v>244</v>
      </c>
      <c r="E198" s="34" t="s">
        <v>231</v>
      </c>
      <c r="F198" s="34" t="s">
        <v>208</v>
      </c>
      <c r="G198" s="46" t="s">
        <v>80</v>
      </c>
      <c r="H198" s="47" t="s">
        <v>19</v>
      </c>
      <c r="I198" s="20" t="s">
        <v>20</v>
      </c>
      <c r="J198" s="68">
        <v>36678</v>
      </c>
      <c r="K198" s="68">
        <v>-50000</v>
      </c>
      <c r="L198" s="69">
        <v>0.46</v>
      </c>
      <c r="M198" s="19">
        <v>4.4909999999999997</v>
      </c>
      <c r="N198" s="19">
        <v>3.6509999999999998</v>
      </c>
      <c r="O198" s="70">
        <v>1</v>
      </c>
      <c r="P198" s="24">
        <v>0.51500000000000001</v>
      </c>
      <c r="Q198">
        <v>1</v>
      </c>
      <c r="R198" s="77">
        <v>-10250</v>
      </c>
    </row>
    <row r="199" spans="1:18" x14ac:dyDescent="0.25">
      <c r="A199" s="17" t="s">
        <v>172</v>
      </c>
      <c r="B199" s="34" t="s">
        <v>232</v>
      </c>
      <c r="C199" s="34" t="s">
        <v>172</v>
      </c>
      <c r="D199" s="19" t="s">
        <v>244</v>
      </c>
      <c r="E199" s="34" t="s">
        <v>232</v>
      </c>
      <c r="F199" s="34" t="s">
        <v>208</v>
      </c>
      <c r="G199" s="46" t="s">
        <v>80</v>
      </c>
      <c r="H199" s="47" t="s">
        <v>19</v>
      </c>
      <c r="I199" s="20" t="s">
        <v>20</v>
      </c>
      <c r="J199" s="68">
        <v>36678</v>
      </c>
      <c r="K199" s="68">
        <v>10000</v>
      </c>
      <c r="L199" s="69">
        <v>0.46</v>
      </c>
      <c r="M199" s="19">
        <v>4.4909999999999997</v>
      </c>
      <c r="N199" s="19">
        <v>3.6509999999999998</v>
      </c>
      <c r="O199" s="70">
        <v>1</v>
      </c>
      <c r="P199" s="24">
        <v>0.51500000000000001</v>
      </c>
      <c r="Q199">
        <v>1</v>
      </c>
      <c r="R199" s="77">
        <v>2050</v>
      </c>
    </row>
    <row r="200" spans="1:18" x14ac:dyDescent="0.25">
      <c r="A200" s="17" t="s">
        <v>172</v>
      </c>
      <c r="B200" s="34" t="s">
        <v>233</v>
      </c>
      <c r="C200" s="34" t="s">
        <v>172</v>
      </c>
      <c r="D200" s="19" t="s">
        <v>244</v>
      </c>
      <c r="E200" s="34" t="s">
        <v>233</v>
      </c>
      <c r="F200" s="34" t="s">
        <v>208</v>
      </c>
      <c r="G200" s="46" t="s">
        <v>80</v>
      </c>
      <c r="H200" s="47" t="s">
        <v>19</v>
      </c>
      <c r="I200" s="20" t="s">
        <v>20</v>
      </c>
      <c r="J200" s="68">
        <v>36678</v>
      </c>
      <c r="K200" s="68">
        <v>-333333</v>
      </c>
      <c r="L200" s="69">
        <v>0.46</v>
      </c>
      <c r="M200" s="19">
        <v>4.4909999999999997</v>
      </c>
      <c r="N200" s="19">
        <v>3.6509999999999998</v>
      </c>
      <c r="O200" s="70">
        <v>1</v>
      </c>
      <c r="P200" s="24">
        <v>0.51500000000000001</v>
      </c>
      <c r="Q200">
        <v>1</v>
      </c>
      <c r="R200" s="77">
        <v>-68333.264999999999</v>
      </c>
    </row>
    <row r="201" spans="1:18" x14ac:dyDescent="0.25">
      <c r="A201" s="42" t="s">
        <v>115</v>
      </c>
      <c r="B201" s="34" t="s">
        <v>234</v>
      </c>
      <c r="C201" s="34" t="s">
        <v>115</v>
      </c>
      <c r="D201" s="19" t="s">
        <v>244</v>
      </c>
      <c r="E201" s="34" t="s">
        <v>234</v>
      </c>
      <c r="F201" s="34" t="s">
        <v>208</v>
      </c>
      <c r="G201" s="46" t="s">
        <v>80</v>
      </c>
      <c r="H201" s="47" t="s">
        <v>19</v>
      </c>
      <c r="I201" s="20" t="s">
        <v>20</v>
      </c>
      <c r="J201" s="68">
        <v>36678</v>
      </c>
      <c r="K201" s="68">
        <v>-10000</v>
      </c>
      <c r="L201" s="69">
        <v>0.46</v>
      </c>
      <c r="M201" s="19">
        <v>4.4909999999999997</v>
      </c>
      <c r="N201" s="19">
        <v>3.6509999999999998</v>
      </c>
      <c r="O201" s="70">
        <v>1</v>
      </c>
      <c r="P201" s="24">
        <v>0.51500000000000001</v>
      </c>
      <c r="Q201">
        <v>1</v>
      </c>
      <c r="R201" s="77">
        <v>-2050</v>
      </c>
    </row>
    <row r="202" spans="1:18" x14ac:dyDescent="0.25">
      <c r="A202" s="42" t="s">
        <v>172</v>
      </c>
      <c r="B202" s="34" t="s">
        <v>235</v>
      </c>
      <c r="C202" s="34" t="s">
        <v>172</v>
      </c>
      <c r="D202" s="19" t="s">
        <v>244</v>
      </c>
      <c r="E202" s="34" t="s">
        <v>235</v>
      </c>
      <c r="F202" s="34" t="s">
        <v>208</v>
      </c>
      <c r="G202" s="46" t="s">
        <v>80</v>
      </c>
      <c r="H202" s="47" t="s">
        <v>19</v>
      </c>
      <c r="I202" s="20" t="s">
        <v>20</v>
      </c>
      <c r="J202" s="68">
        <v>36678</v>
      </c>
      <c r="K202" s="68">
        <v>50000</v>
      </c>
      <c r="L202" s="69">
        <v>0.46</v>
      </c>
      <c r="M202" s="19">
        <v>4.4909999999999997</v>
      </c>
      <c r="N202" s="19">
        <v>3.6509999999999998</v>
      </c>
      <c r="O202" s="70">
        <v>1</v>
      </c>
      <c r="P202" s="24">
        <v>0.51500000000000001</v>
      </c>
      <c r="Q202">
        <v>1</v>
      </c>
      <c r="R202" s="77">
        <v>10250</v>
      </c>
    </row>
    <row r="203" spans="1:18" x14ac:dyDescent="0.25">
      <c r="A203" s="42" t="s">
        <v>172</v>
      </c>
      <c r="B203" s="34" t="s">
        <v>236</v>
      </c>
      <c r="C203" s="34" t="s">
        <v>172</v>
      </c>
      <c r="D203" s="19" t="s">
        <v>244</v>
      </c>
      <c r="E203" s="34" t="s">
        <v>236</v>
      </c>
      <c r="F203" s="34" t="s">
        <v>208</v>
      </c>
      <c r="G203" s="46" t="s">
        <v>80</v>
      </c>
      <c r="H203" s="47" t="s">
        <v>19</v>
      </c>
      <c r="I203" s="20" t="s">
        <v>20</v>
      </c>
      <c r="J203" s="68">
        <v>36678</v>
      </c>
      <c r="K203" s="68">
        <v>50000</v>
      </c>
      <c r="L203" s="69">
        <v>0.46</v>
      </c>
      <c r="M203" s="19">
        <v>4.4909999999999997</v>
      </c>
      <c r="N203" s="19">
        <v>3.6509999999999998</v>
      </c>
      <c r="O203" s="70">
        <v>1</v>
      </c>
      <c r="P203" s="24">
        <v>0.51500000000000001</v>
      </c>
      <c r="Q203">
        <v>1</v>
      </c>
      <c r="R203" s="77">
        <v>10250</v>
      </c>
    </row>
    <row r="204" spans="1:18" x14ac:dyDescent="0.25">
      <c r="A204" s="42" t="s">
        <v>172</v>
      </c>
      <c r="B204" s="34" t="s">
        <v>237</v>
      </c>
      <c r="C204" s="34" t="s">
        <v>172</v>
      </c>
      <c r="D204" s="19" t="s">
        <v>244</v>
      </c>
      <c r="E204" s="34" t="s">
        <v>237</v>
      </c>
      <c r="F204" s="34" t="s">
        <v>208</v>
      </c>
      <c r="G204" s="46" t="s">
        <v>80</v>
      </c>
      <c r="H204" s="47" t="s">
        <v>19</v>
      </c>
      <c r="I204" s="20" t="s">
        <v>20</v>
      </c>
      <c r="J204" s="68">
        <v>36678</v>
      </c>
      <c r="K204" s="68">
        <v>-10000</v>
      </c>
      <c r="L204" s="69">
        <v>0.46</v>
      </c>
      <c r="M204" s="19">
        <v>4.4909999999999997</v>
      </c>
      <c r="N204" s="19">
        <v>3.6509999999999998</v>
      </c>
      <c r="O204" s="70">
        <v>1</v>
      </c>
      <c r="P204" s="24">
        <v>0.51500000000000001</v>
      </c>
      <c r="Q204">
        <v>1</v>
      </c>
      <c r="R204" s="77">
        <v>-2050</v>
      </c>
    </row>
    <row r="205" spans="1:18" x14ac:dyDescent="0.25">
      <c r="A205" s="17" t="s">
        <v>172</v>
      </c>
      <c r="B205" s="34" t="s">
        <v>231</v>
      </c>
      <c r="C205" s="34" t="s">
        <v>172</v>
      </c>
      <c r="D205" s="19" t="s">
        <v>244</v>
      </c>
      <c r="E205" s="34" t="s">
        <v>231</v>
      </c>
      <c r="F205" s="34" t="s">
        <v>208</v>
      </c>
      <c r="G205" s="46" t="s">
        <v>80</v>
      </c>
      <c r="H205" s="47" t="s">
        <v>19</v>
      </c>
      <c r="I205" s="20" t="s">
        <v>20</v>
      </c>
      <c r="J205" s="68">
        <v>36678</v>
      </c>
      <c r="K205" s="68">
        <v>-50000</v>
      </c>
      <c r="L205" s="69">
        <v>0.46</v>
      </c>
      <c r="M205" s="19">
        <v>4.4909999999999997</v>
      </c>
      <c r="N205" s="19">
        <v>3.6509999999999998</v>
      </c>
      <c r="O205" s="70">
        <v>1</v>
      </c>
      <c r="P205" s="24">
        <v>0.51500000000000001</v>
      </c>
      <c r="Q205">
        <v>1</v>
      </c>
      <c r="R205" s="77">
        <v>-8499.9999999999945</v>
      </c>
    </row>
    <row r="206" spans="1:18" x14ac:dyDescent="0.25">
      <c r="A206" s="17" t="s">
        <v>172</v>
      </c>
      <c r="B206" s="34" t="s">
        <v>232</v>
      </c>
      <c r="C206" s="34" t="s">
        <v>172</v>
      </c>
      <c r="D206" s="19" t="s">
        <v>244</v>
      </c>
      <c r="E206" s="34" t="s">
        <v>232</v>
      </c>
      <c r="F206" s="34" t="s">
        <v>208</v>
      </c>
      <c r="G206" s="46" t="s">
        <v>80</v>
      </c>
      <c r="H206" s="47" t="s">
        <v>19</v>
      </c>
      <c r="I206" s="20" t="s">
        <v>20</v>
      </c>
      <c r="J206" s="68">
        <v>36678</v>
      </c>
      <c r="K206" s="68">
        <v>10000</v>
      </c>
      <c r="L206" s="69">
        <v>0.46</v>
      </c>
      <c r="M206" s="19">
        <v>4.4909999999999997</v>
      </c>
      <c r="N206" s="19">
        <v>3.6509999999999998</v>
      </c>
      <c r="O206" s="70">
        <v>1</v>
      </c>
      <c r="P206" s="24">
        <v>0.51500000000000001</v>
      </c>
      <c r="Q206">
        <v>1</v>
      </c>
      <c r="R206" s="77">
        <v>1700</v>
      </c>
    </row>
    <row r="207" spans="1:18" x14ac:dyDescent="0.25">
      <c r="A207" s="17" t="s">
        <v>172</v>
      </c>
      <c r="B207" s="34" t="s">
        <v>233</v>
      </c>
      <c r="C207" s="34" t="s">
        <v>172</v>
      </c>
      <c r="D207" s="19" t="s">
        <v>244</v>
      </c>
      <c r="E207" s="34" t="s">
        <v>233</v>
      </c>
      <c r="F207" s="34" t="s">
        <v>208</v>
      </c>
      <c r="G207" s="46" t="s">
        <v>80</v>
      </c>
      <c r="H207" s="47" t="s">
        <v>19</v>
      </c>
      <c r="I207" s="20" t="s">
        <v>20</v>
      </c>
      <c r="J207" s="68">
        <v>36678</v>
      </c>
      <c r="K207" s="68">
        <v>-333333</v>
      </c>
      <c r="L207" s="69">
        <v>0.46</v>
      </c>
      <c r="M207" s="19">
        <v>4.4909999999999997</v>
      </c>
      <c r="N207" s="19">
        <v>3.6509999999999998</v>
      </c>
      <c r="O207" s="70">
        <v>1</v>
      </c>
      <c r="P207" s="24">
        <v>0.51500000000000001</v>
      </c>
      <c r="Q207">
        <v>1</v>
      </c>
      <c r="R207" s="77">
        <v>-56666.61</v>
      </c>
    </row>
    <row r="208" spans="1:18" x14ac:dyDescent="0.25">
      <c r="A208" s="42" t="s">
        <v>115</v>
      </c>
      <c r="B208" s="34" t="s">
        <v>234</v>
      </c>
      <c r="C208" s="34" t="s">
        <v>115</v>
      </c>
      <c r="D208" s="19" t="s">
        <v>244</v>
      </c>
      <c r="E208" s="34" t="s">
        <v>234</v>
      </c>
      <c r="F208" s="34" t="s">
        <v>208</v>
      </c>
      <c r="G208" s="46" t="s">
        <v>80</v>
      </c>
      <c r="H208" s="47" t="s">
        <v>19</v>
      </c>
      <c r="I208" s="20" t="s">
        <v>20</v>
      </c>
      <c r="J208" s="68">
        <v>36678</v>
      </c>
      <c r="K208" s="68">
        <v>-10000</v>
      </c>
      <c r="L208" s="69">
        <v>0.46</v>
      </c>
      <c r="M208" s="19">
        <v>4.4909999999999997</v>
      </c>
      <c r="N208" s="19">
        <v>3.6509999999999998</v>
      </c>
      <c r="O208" s="70">
        <v>1</v>
      </c>
      <c r="P208" s="24">
        <v>0.51500000000000001</v>
      </c>
      <c r="Q208">
        <v>1</v>
      </c>
      <c r="R208" s="77">
        <v>-1700</v>
      </c>
    </row>
    <row r="209" spans="1:18" x14ac:dyDescent="0.25">
      <c r="A209" s="42" t="s">
        <v>172</v>
      </c>
      <c r="B209" s="34" t="s">
        <v>235</v>
      </c>
      <c r="C209" s="34" t="s">
        <v>172</v>
      </c>
      <c r="D209" s="19" t="s">
        <v>244</v>
      </c>
      <c r="E209" s="34" t="s">
        <v>235</v>
      </c>
      <c r="F209" s="34" t="s">
        <v>208</v>
      </c>
      <c r="G209" s="46" t="s">
        <v>80</v>
      </c>
      <c r="H209" s="47" t="s">
        <v>19</v>
      </c>
      <c r="I209" s="20" t="s">
        <v>20</v>
      </c>
      <c r="J209" s="68">
        <v>36678</v>
      </c>
      <c r="K209" s="68">
        <v>50000</v>
      </c>
      <c r="L209" s="69">
        <v>0.46</v>
      </c>
      <c r="M209" s="19">
        <v>4.4909999999999997</v>
      </c>
      <c r="N209" s="19">
        <v>3.6509999999999998</v>
      </c>
      <c r="O209" s="70">
        <v>1</v>
      </c>
      <c r="P209" s="24">
        <v>0.51500000000000001</v>
      </c>
      <c r="Q209">
        <v>1</v>
      </c>
      <c r="R209" s="77">
        <v>8499.9999999999945</v>
      </c>
    </row>
    <row r="210" spans="1:18" x14ac:dyDescent="0.25">
      <c r="A210" s="42" t="s">
        <v>172</v>
      </c>
      <c r="B210" s="34" t="s">
        <v>236</v>
      </c>
      <c r="C210" s="34" t="s">
        <v>172</v>
      </c>
      <c r="D210" s="19" t="s">
        <v>244</v>
      </c>
      <c r="E210" s="34" t="s">
        <v>236</v>
      </c>
      <c r="F210" s="34" t="s">
        <v>208</v>
      </c>
      <c r="G210" s="46" t="s">
        <v>80</v>
      </c>
      <c r="H210" s="47" t="s">
        <v>19</v>
      </c>
      <c r="I210" s="20" t="s">
        <v>20</v>
      </c>
      <c r="J210" s="68">
        <v>36678</v>
      </c>
      <c r="K210" s="68">
        <v>50000</v>
      </c>
      <c r="L210" s="69">
        <v>0.46</v>
      </c>
      <c r="M210" s="19">
        <v>4.4909999999999997</v>
      </c>
      <c r="N210" s="19">
        <v>3.6509999999999998</v>
      </c>
      <c r="O210" s="70">
        <v>1</v>
      </c>
      <c r="P210" s="24">
        <v>0.51500000000000001</v>
      </c>
      <c r="Q210">
        <v>1</v>
      </c>
      <c r="R210" s="77">
        <v>8499.9999999999945</v>
      </c>
    </row>
    <row r="211" spans="1:18" x14ac:dyDescent="0.25">
      <c r="A211" s="42" t="s">
        <v>172</v>
      </c>
      <c r="B211" s="34" t="s">
        <v>237</v>
      </c>
      <c r="C211" s="34" t="s">
        <v>172</v>
      </c>
      <c r="D211" s="19" t="s">
        <v>244</v>
      </c>
      <c r="E211" s="34" t="s">
        <v>237</v>
      </c>
      <c r="F211" s="34" t="s">
        <v>208</v>
      </c>
      <c r="G211" s="46" t="s">
        <v>80</v>
      </c>
      <c r="H211" s="47" t="s">
        <v>19</v>
      </c>
      <c r="I211" s="20" t="s">
        <v>20</v>
      </c>
      <c r="J211" s="68">
        <v>36678</v>
      </c>
      <c r="K211" s="68">
        <v>-10000</v>
      </c>
      <c r="L211" s="69">
        <v>0.46</v>
      </c>
      <c r="M211" s="19">
        <v>4.4909999999999997</v>
      </c>
      <c r="N211" s="19">
        <v>3.6509999999999998</v>
      </c>
      <c r="O211" s="70">
        <v>1</v>
      </c>
      <c r="P211" s="24">
        <v>0.51500000000000001</v>
      </c>
      <c r="Q211">
        <v>1</v>
      </c>
      <c r="R211" s="77">
        <v>-1700</v>
      </c>
    </row>
    <row r="212" spans="1:18" x14ac:dyDescent="0.25">
      <c r="A212" s="17" t="s">
        <v>172</v>
      </c>
      <c r="B212" s="34" t="s">
        <v>231</v>
      </c>
      <c r="C212" s="34" t="s">
        <v>172</v>
      </c>
      <c r="D212" s="19" t="s">
        <v>244</v>
      </c>
      <c r="E212" s="34" t="s">
        <v>231</v>
      </c>
      <c r="F212" s="34" t="s">
        <v>208</v>
      </c>
      <c r="G212" s="46" t="s">
        <v>80</v>
      </c>
      <c r="H212" s="47" t="s">
        <v>19</v>
      </c>
      <c r="I212" s="20" t="s">
        <v>20</v>
      </c>
      <c r="J212" s="68">
        <v>36678</v>
      </c>
      <c r="K212" s="68">
        <v>-50000</v>
      </c>
      <c r="L212" s="69">
        <v>0.46</v>
      </c>
      <c r="M212" s="19">
        <v>4.4909999999999997</v>
      </c>
      <c r="N212" s="19">
        <v>3.6509999999999998</v>
      </c>
      <c r="O212" s="70">
        <v>1</v>
      </c>
      <c r="P212" s="24">
        <v>0.51500000000000001</v>
      </c>
      <c r="Q212">
        <v>1</v>
      </c>
      <c r="R212" s="77">
        <v>-14500</v>
      </c>
    </row>
    <row r="213" spans="1:18" x14ac:dyDescent="0.25">
      <c r="A213" s="17" t="s">
        <v>172</v>
      </c>
      <c r="B213" s="34" t="s">
        <v>232</v>
      </c>
      <c r="C213" s="34" t="s">
        <v>172</v>
      </c>
      <c r="D213" s="19" t="s">
        <v>244</v>
      </c>
      <c r="E213" s="34" t="s">
        <v>232</v>
      </c>
      <c r="F213" s="34" t="s">
        <v>208</v>
      </c>
      <c r="G213" s="46" t="s">
        <v>80</v>
      </c>
      <c r="H213" s="47" t="s">
        <v>19</v>
      </c>
      <c r="I213" s="20" t="s">
        <v>20</v>
      </c>
      <c r="J213" s="68">
        <v>36678</v>
      </c>
      <c r="K213" s="68">
        <v>10000</v>
      </c>
      <c r="L213" s="69">
        <v>0.46</v>
      </c>
      <c r="M213" s="19">
        <v>4.4909999999999997</v>
      </c>
      <c r="N213" s="19">
        <v>3.6509999999999998</v>
      </c>
      <c r="O213" s="70">
        <v>1</v>
      </c>
      <c r="P213" s="24">
        <v>0.51500000000000001</v>
      </c>
      <c r="Q213">
        <v>1</v>
      </c>
      <c r="R213" s="77">
        <v>2900</v>
      </c>
    </row>
    <row r="214" spans="1:18" x14ac:dyDescent="0.25">
      <c r="A214" s="17" t="s">
        <v>172</v>
      </c>
      <c r="B214" s="34" t="s">
        <v>233</v>
      </c>
      <c r="C214" s="34" t="s">
        <v>172</v>
      </c>
      <c r="D214" s="19" t="s">
        <v>244</v>
      </c>
      <c r="E214" s="34" t="s">
        <v>233</v>
      </c>
      <c r="F214" s="34" t="s">
        <v>208</v>
      </c>
      <c r="G214" s="46" t="s">
        <v>80</v>
      </c>
      <c r="H214" s="47" t="s">
        <v>19</v>
      </c>
      <c r="I214" s="20" t="s">
        <v>20</v>
      </c>
      <c r="J214" s="68">
        <v>36678</v>
      </c>
      <c r="K214" s="68">
        <v>-333333</v>
      </c>
      <c r="L214" s="69">
        <v>0.46</v>
      </c>
      <c r="M214" s="19">
        <v>4.4909999999999997</v>
      </c>
      <c r="N214" s="19">
        <v>3.6509999999999998</v>
      </c>
      <c r="O214" s="70">
        <v>1</v>
      </c>
      <c r="P214" s="24">
        <v>0.51500000000000001</v>
      </c>
      <c r="Q214">
        <v>1</v>
      </c>
      <c r="R214" s="77">
        <v>-96666.57</v>
      </c>
    </row>
    <row r="215" spans="1:18" x14ac:dyDescent="0.25">
      <c r="A215" s="42" t="s">
        <v>115</v>
      </c>
      <c r="B215" s="34" t="s">
        <v>234</v>
      </c>
      <c r="C215" s="34" t="s">
        <v>115</v>
      </c>
      <c r="D215" s="19" t="s">
        <v>244</v>
      </c>
      <c r="E215" s="34" t="s">
        <v>234</v>
      </c>
      <c r="F215" s="34" t="s">
        <v>208</v>
      </c>
      <c r="G215" s="46" t="s">
        <v>80</v>
      </c>
      <c r="H215" s="47" t="s">
        <v>19</v>
      </c>
      <c r="I215" s="20" t="s">
        <v>20</v>
      </c>
      <c r="J215" s="68">
        <v>36678</v>
      </c>
      <c r="K215" s="68">
        <v>-10000</v>
      </c>
      <c r="L215" s="69">
        <v>0.46</v>
      </c>
      <c r="M215" s="19">
        <v>4.4909999999999997</v>
      </c>
      <c r="N215" s="19">
        <v>3.6509999999999998</v>
      </c>
      <c r="O215" s="70">
        <v>1</v>
      </c>
      <c r="P215" s="24">
        <v>0.51500000000000001</v>
      </c>
      <c r="Q215">
        <v>1</v>
      </c>
      <c r="R215" s="77">
        <v>-2900</v>
      </c>
    </row>
    <row r="216" spans="1:18" x14ac:dyDescent="0.25">
      <c r="A216" s="42" t="s">
        <v>172</v>
      </c>
      <c r="B216" s="34" t="s">
        <v>235</v>
      </c>
      <c r="C216" s="34" t="s">
        <v>172</v>
      </c>
      <c r="D216" s="19" t="s">
        <v>244</v>
      </c>
      <c r="E216" s="34" t="s">
        <v>235</v>
      </c>
      <c r="F216" s="34" t="s">
        <v>208</v>
      </c>
      <c r="G216" s="46" t="s">
        <v>80</v>
      </c>
      <c r="H216" s="47" t="s">
        <v>19</v>
      </c>
      <c r="I216" s="20" t="s">
        <v>20</v>
      </c>
      <c r="J216" s="68">
        <v>36678</v>
      </c>
      <c r="K216" s="68">
        <v>50000</v>
      </c>
      <c r="L216" s="69">
        <v>0.46</v>
      </c>
      <c r="M216" s="19">
        <v>4.4909999999999997</v>
      </c>
      <c r="N216" s="19">
        <v>3.6509999999999998</v>
      </c>
      <c r="O216" s="70">
        <v>1</v>
      </c>
      <c r="P216" s="24">
        <v>0.51500000000000001</v>
      </c>
      <c r="Q216">
        <v>1</v>
      </c>
      <c r="R216" s="77">
        <v>14500</v>
      </c>
    </row>
    <row r="217" spans="1:18" x14ac:dyDescent="0.25">
      <c r="A217" s="42" t="s">
        <v>172</v>
      </c>
      <c r="B217" s="34" t="s">
        <v>236</v>
      </c>
      <c r="C217" s="34" t="s">
        <v>172</v>
      </c>
      <c r="D217" s="19" t="s">
        <v>244</v>
      </c>
      <c r="E217" s="34" t="s">
        <v>236</v>
      </c>
      <c r="F217" s="34" t="s">
        <v>208</v>
      </c>
      <c r="G217" s="46" t="s">
        <v>80</v>
      </c>
      <c r="H217" s="47" t="s">
        <v>19</v>
      </c>
      <c r="I217" s="20" t="s">
        <v>20</v>
      </c>
      <c r="J217" s="68">
        <v>36678</v>
      </c>
      <c r="K217" s="68">
        <v>50000</v>
      </c>
      <c r="L217" s="69">
        <v>0.46</v>
      </c>
      <c r="M217" s="19">
        <v>4.4909999999999997</v>
      </c>
      <c r="N217" s="19">
        <v>3.6509999999999998</v>
      </c>
      <c r="O217" s="70">
        <v>1</v>
      </c>
      <c r="P217" s="24">
        <v>0.51500000000000001</v>
      </c>
      <c r="Q217">
        <v>1</v>
      </c>
      <c r="R217" s="77">
        <v>14500</v>
      </c>
    </row>
    <row r="218" spans="1:18" x14ac:dyDescent="0.25">
      <c r="A218" s="42" t="s">
        <v>172</v>
      </c>
      <c r="B218" s="34" t="s">
        <v>237</v>
      </c>
      <c r="C218" s="34" t="s">
        <v>172</v>
      </c>
      <c r="D218" s="19" t="s">
        <v>244</v>
      </c>
      <c r="E218" s="34" t="s">
        <v>237</v>
      </c>
      <c r="F218" s="34" t="s">
        <v>208</v>
      </c>
      <c r="G218" s="46" t="s">
        <v>80</v>
      </c>
      <c r="H218" s="47" t="s">
        <v>19</v>
      </c>
      <c r="I218" s="20" t="s">
        <v>20</v>
      </c>
      <c r="J218" s="68">
        <v>36678</v>
      </c>
      <c r="K218" s="68">
        <v>-10000</v>
      </c>
      <c r="L218" s="69">
        <v>0.46</v>
      </c>
      <c r="M218" s="19">
        <v>4.4909999999999997</v>
      </c>
      <c r="N218" s="19">
        <v>3.6509999999999998</v>
      </c>
      <c r="O218" s="70">
        <v>1</v>
      </c>
      <c r="P218" s="24">
        <v>0.51500000000000001</v>
      </c>
      <c r="Q218">
        <v>1</v>
      </c>
      <c r="R218" s="77">
        <v>2900</v>
      </c>
    </row>
    <row r="219" spans="1:18" x14ac:dyDescent="0.25">
      <c r="A219" s="17" t="s">
        <v>172</v>
      </c>
      <c r="B219" s="34" t="s">
        <v>231</v>
      </c>
      <c r="C219" s="34" t="s">
        <v>172</v>
      </c>
      <c r="D219" s="19" t="s">
        <v>244</v>
      </c>
      <c r="E219" s="34" t="s">
        <v>231</v>
      </c>
      <c r="F219" s="34" t="s">
        <v>208</v>
      </c>
      <c r="G219" s="46" t="s">
        <v>80</v>
      </c>
      <c r="H219" s="47" t="s">
        <v>19</v>
      </c>
      <c r="I219" s="20" t="s">
        <v>20</v>
      </c>
      <c r="J219" s="68">
        <v>36678</v>
      </c>
      <c r="K219" s="68">
        <v>-50000</v>
      </c>
      <c r="L219" s="69">
        <v>0.46</v>
      </c>
      <c r="M219" s="19">
        <v>4.4909999999999997</v>
      </c>
      <c r="N219" s="19">
        <v>3.6509999999999998</v>
      </c>
      <c r="O219" s="70">
        <v>1</v>
      </c>
      <c r="P219" s="24">
        <v>0.51500000000000001</v>
      </c>
      <c r="Q219">
        <v>1</v>
      </c>
      <c r="R219" s="77">
        <v>-14250</v>
      </c>
    </row>
    <row r="220" spans="1:18" x14ac:dyDescent="0.25">
      <c r="A220" s="17" t="s">
        <v>172</v>
      </c>
      <c r="B220" s="34" t="s">
        <v>232</v>
      </c>
      <c r="C220" s="34" t="s">
        <v>172</v>
      </c>
      <c r="D220" s="19" t="s">
        <v>244</v>
      </c>
      <c r="E220" s="34" t="s">
        <v>232</v>
      </c>
      <c r="F220" s="34" t="s">
        <v>208</v>
      </c>
      <c r="G220" s="46" t="s">
        <v>80</v>
      </c>
      <c r="H220" s="47" t="s">
        <v>19</v>
      </c>
      <c r="I220" s="20" t="s">
        <v>20</v>
      </c>
      <c r="J220" s="68">
        <v>36678</v>
      </c>
      <c r="K220" s="68">
        <v>10000</v>
      </c>
      <c r="L220" s="69">
        <v>0.46</v>
      </c>
      <c r="M220" s="19">
        <v>4.4909999999999997</v>
      </c>
      <c r="N220" s="19">
        <v>3.6509999999999998</v>
      </c>
      <c r="O220" s="70">
        <v>1</v>
      </c>
      <c r="P220" s="24">
        <v>0.51500000000000001</v>
      </c>
      <c r="Q220">
        <v>1</v>
      </c>
      <c r="R220" s="77">
        <v>2850</v>
      </c>
    </row>
    <row r="221" spans="1:18" x14ac:dyDescent="0.25">
      <c r="A221" s="17" t="s">
        <v>172</v>
      </c>
      <c r="B221" s="34" t="s">
        <v>233</v>
      </c>
      <c r="C221" s="34" t="s">
        <v>172</v>
      </c>
      <c r="D221" s="19" t="s">
        <v>244</v>
      </c>
      <c r="E221" s="34" t="s">
        <v>233</v>
      </c>
      <c r="F221" s="34" t="s">
        <v>208</v>
      </c>
      <c r="G221" s="46" t="s">
        <v>80</v>
      </c>
      <c r="H221" s="47" t="s">
        <v>19</v>
      </c>
      <c r="I221" s="20" t="s">
        <v>20</v>
      </c>
      <c r="J221" s="68">
        <v>36678</v>
      </c>
      <c r="K221" s="68">
        <v>-333333</v>
      </c>
      <c r="L221" s="69">
        <v>0.46</v>
      </c>
      <c r="M221" s="19">
        <v>4.4909999999999997</v>
      </c>
      <c r="N221" s="19">
        <v>3.6509999999999998</v>
      </c>
      <c r="O221" s="70">
        <v>1</v>
      </c>
      <c r="P221" s="24">
        <v>0.51500000000000001</v>
      </c>
      <c r="Q221">
        <v>1</v>
      </c>
      <c r="R221" s="77">
        <v>-94999.904999999882</v>
      </c>
    </row>
    <row r="222" spans="1:18" x14ac:dyDescent="0.25">
      <c r="A222" s="42" t="s">
        <v>115</v>
      </c>
      <c r="B222" s="34" t="s">
        <v>234</v>
      </c>
      <c r="C222" s="34" t="s">
        <v>115</v>
      </c>
      <c r="D222" s="19" t="s">
        <v>244</v>
      </c>
      <c r="E222" s="34" t="s">
        <v>234</v>
      </c>
      <c r="F222" s="34" t="s">
        <v>208</v>
      </c>
      <c r="G222" s="46" t="s">
        <v>80</v>
      </c>
      <c r="H222" s="47" t="s">
        <v>19</v>
      </c>
      <c r="I222" s="20" t="s">
        <v>20</v>
      </c>
      <c r="J222" s="68">
        <v>36678</v>
      </c>
      <c r="K222" s="68">
        <v>-10000</v>
      </c>
      <c r="L222" s="69">
        <v>0.46</v>
      </c>
      <c r="M222" s="19">
        <v>4.4909999999999997</v>
      </c>
      <c r="N222" s="19">
        <v>3.6509999999999998</v>
      </c>
      <c r="O222" s="70">
        <v>1</v>
      </c>
      <c r="P222" s="24">
        <v>0.51500000000000001</v>
      </c>
      <c r="Q222">
        <v>1</v>
      </c>
      <c r="R222" s="77">
        <v>-2850</v>
      </c>
    </row>
    <row r="223" spans="1:18" x14ac:dyDescent="0.25">
      <c r="A223" s="42" t="s">
        <v>172</v>
      </c>
      <c r="B223" s="34" t="s">
        <v>235</v>
      </c>
      <c r="C223" s="34" t="s">
        <v>172</v>
      </c>
      <c r="D223" s="19" t="s">
        <v>244</v>
      </c>
      <c r="E223" s="34" t="s">
        <v>235</v>
      </c>
      <c r="F223" s="34" t="s">
        <v>208</v>
      </c>
      <c r="G223" s="46" t="s">
        <v>80</v>
      </c>
      <c r="H223" s="47" t="s">
        <v>19</v>
      </c>
      <c r="I223" s="20" t="s">
        <v>20</v>
      </c>
      <c r="J223" s="68">
        <v>36678</v>
      </c>
      <c r="K223" s="68">
        <v>50000</v>
      </c>
      <c r="L223" s="69">
        <v>0.46</v>
      </c>
      <c r="M223" s="19">
        <v>4.4909999999999997</v>
      </c>
      <c r="N223" s="19">
        <v>3.6509999999999998</v>
      </c>
      <c r="O223" s="70">
        <v>1</v>
      </c>
      <c r="P223" s="24">
        <v>0.51500000000000001</v>
      </c>
      <c r="Q223">
        <v>1</v>
      </c>
      <c r="R223" s="77">
        <v>14250</v>
      </c>
    </row>
    <row r="224" spans="1:18" x14ac:dyDescent="0.25">
      <c r="A224" s="42" t="s">
        <v>172</v>
      </c>
      <c r="B224" s="34" t="s">
        <v>236</v>
      </c>
      <c r="C224" s="34" t="s">
        <v>172</v>
      </c>
      <c r="D224" s="19" t="s">
        <v>244</v>
      </c>
      <c r="E224" s="34" t="s">
        <v>236</v>
      </c>
      <c r="F224" s="34" t="s">
        <v>208</v>
      </c>
      <c r="G224" s="46" t="s">
        <v>80</v>
      </c>
      <c r="H224" s="47" t="s">
        <v>19</v>
      </c>
      <c r="I224" s="20" t="s">
        <v>20</v>
      </c>
      <c r="J224" s="68">
        <v>36678</v>
      </c>
      <c r="K224" s="68">
        <v>50000</v>
      </c>
      <c r="L224" s="69">
        <v>0.46</v>
      </c>
      <c r="M224" s="19">
        <v>4.4909999999999997</v>
      </c>
      <c r="N224" s="19">
        <v>3.6509999999999998</v>
      </c>
      <c r="O224" s="70">
        <v>1</v>
      </c>
      <c r="P224" s="24">
        <v>0.51500000000000001</v>
      </c>
      <c r="Q224">
        <v>1</v>
      </c>
      <c r="R224" s="77">
        <v>14250</v>
      </c>
    </row>
    <row r="225" spans="1:18" x14ac:dyDescent="0.25">
      <c r="A225" s="42" t="s">
        <v>172</v>
      </c>
      <c r="B225" s="34" t="s">
        <v>237</v>
      </c>
      <c r="C225" s="34" t="s">
        <v>172</v>
      </c>
      <c r="D225" s="19" t="s">
        <v>244</v>
      </c>
      <c r="E225" s="34" t="s">
        <v>237</v>
      </c>
      <c r="F225" s="34" t="s">
        <v>208</v>
      </c>
      <c r="G225" s="46" t="s">
        <v>80</v>
      </c>
      <c r="H225" s="47" t="s">
        <v>19</v>
      </c>
      <c r="I225" s="20" t="s">
        <v>20</v>
      </c>
      <c r="J225" s="68">
        <v>36678</v>
      </c>
      <c r="K225" s="68">
        <v>-10000</v>
      </c>
      <c r="L225" s="69">
        <v>0.46</v>
      </c>
      <c r="M225" s="19">
        <v>4.4909999999999997</v>
      </c>
      <c r="N225" s="19">
        <v>3.6509999999999998</v>
      </c>
      <c r="O225" s="70">
        <v>1</v>
      </c>
      <c r="P225" s="24">
        <v>0.51500000000000001</v>
      </c>
      <c r="Q225">
        <v>1</v>
      </c>
      <c r="R225" s="77">
        <v>-2850</v>
      </c>
    </row>
    <row r="226" spans="1:18" x14ac:dyDescent="0.25">
      <c r="A226" s="17" t="s">
        <v>172</v>
      </c>
      <c r="B226" s="34" t="s">
        <v>231</v>
      </c>
      <c r="C226" s="34" t="s">
        <v>172</v>
      </c>
      <c r="D226" s="19" t="s">
        <v>244</v>
      </c>
      <c r="E226" s="34" t="s">
        <v>231</v>
      </c>
      <c r="F226" s="34" t="s">
        <v>208</v>
      </c>
      <c r="G226" s="46" t="s">
        <v>80</v>
      </c>
      <c r="H226" s="47" t="s">
        <v>19</v>
      </c>
      <c r="I226" s="20" t="s">
        <v>20</v>
      </c>
      <c r="J226" s="68">
        <v>36678</v>
      </c>
      <c r="K226" s="68">
        <v>-50000</v>
      </c>
      <c r="L226" s="69">
        <v>0.46</v>
      </c>
      <c r="M226" s="19">
        <v>4.4909999999999997</v>
      </c>
      <c r="N226" s="19">
        <v>3.6509999999999998</v>
      </c>
      <c r="O226" s="70">
        <v>1</v>
      </c>
      <c r="P226" s="24">
        <v>0.51500000000000001</v>
      </c>
      <c r="Q226">
        <v>1</v>
      </c>
      <c r="R226" s="77">
        <v>-14250</v>
      </c>
    </row>
    <row r="227" spans="1:18" x14ac:dyDescent="0.25">
      <c r="A227" s="17" t="s">
        <v>172</v>
      </c>
      <c r="B227" s="34" t="s">
        <v>232</v>
      </c>
      <c r="C227" s="34" t="s">
        <v>172</v>
      </c>
      <c r="D227" s="19" t="s">
        <v>244</v>
      </c>
      <c r="E227" s="34" t="s">
        <v>232</v>
      </c>
      <c r="F227" s="34" t="s">
        <v>208</v>
      </c>
      <c r="G227" s="46" t="s">
        <v>80</v>
      </c>
      <c r="H227" s="47" t="s">
        <v>19</v>
      </c>
      <c r="I227" s="20" t="s">
        <v>20</v>
      </c>
      <c r="J227" s="68">
        <v>36678</v>
      </c>
      <c r="K227" s="68">
        <v>10000</v>
      </c>
      <c r="L227" s="69">
        <v>0.46</v>
      </c>
      <c r="M227" s="19">
        <v>4.4909999999999997</v>
      </c>
      <c r="N227" s="19">
        <v>3.6509999999999998</v>
      </c>
      <c r="O227" s="70">
        <v>1</v>
      </c>
      <c r="P227" s="24">
        <v>0.51500000000000001</v>
      </c>
      <c r="Q227">
        <v>1</v>
      </c>
      <c r="R227" s="77">
        <v>2850</v>
      </c>
    </row>
    <row r="228" spans="1:18" x14ac:dyDescent="0.25">
      <c r="A228" s="17" t="s">
        <v>172</v>
      </c>
      <c r="B228" s="34" t="s">
        <v>233</v>
      </c>
      <c r="C228" s="34" t="s">
        <v>172</v>
      </c>
      <c r="D228" s="19" t="s">
        <v>244</v>
      </c>
      <c r="E228" s="34" t="s">
        <v>233</v>
      </c>
      <c r="F228" s="34" t="s">
        <v>208</v>
      </c>
      <c r="G228" s="46" t="s">
        <v>80</v>
      </c>
      <c r="H228" s="47" t="s">
        <v>19</v>
      </c>
      <c r="I228" s="20" t="s">
        <v>20</v>
      </c>
      <c r="J228" s="68">
        <v>36678</v>
      </c>
      <c r="K228" s="68">
        <v>-333333</v>
      </c>
      <c r="L228" s="69">
        <v>0.46</v>
      </c>
      <c r="M228" s="19">
        <v>4.4909999999999997</v>
      </c>
      <c r="N228" s="19">
        <v>3.6509999999999998</v>
      </c>
      <c r="O228" s="70">
        <v>1</v>
      </c>
      <c r="P228" s="24">
        <v>0.51500000000000001</v>
      </c>
      <c r="Q228">
        <v>1</v>
      </c>
      <c r="R228" s="77">
        <v>-94999.904999999882</v>
      </c>
    </row>
    <row r="229" spans="1:18" x14ac:dyDescent="0.25">
      <c r="A229" s="42" t="s">
        <v>115</v>
      </c>
      <c r="B229" s="34" t="s">
        <v>234</v>
      </c>
      <c r="C229" s="34" t="s">
        <v>115</v>
      </c>
      <c r="D229" s="19" t="s">
        <v>244</v>
      </c>
      <c r="E229" s="34" t="s">
        <v>234</v>
      </c>
      <c r="F229" s="34" t="s">
        <v>208</v>
      </c>
      <c r="G229" s="46" t="s">
        <v>80</v>
      </c>
      <c r="H229" s="47" t="s">
        <v>19</v>
      </c>
      <c r="I229" s="20" t="s">
        <v>20</v>
      </c>
      <c r="J229" s="68">
        <v>36678</v>
      </c>
      <c r="K229" s="68">
        <v>-10000</v>
      </c>
      <c r="L229" s="69">
        <v>0.46</v>
      </c>
      <c r="M229" s="19">
        <v>4.4909999999999997</v>
      </c>
      <c r="N229" s="19">
        <v>3.6509999999999998</v>
      </c>
      <c r="O229" s="70">
        <v>1</v>
      </c>
      <c r="P229" s="24">
        <v>0.51500000000000001</v>
      </c>
      <c r="Q229">
        <v>1</v>
      </c>
      <c r="R229" s="77">
        <v>-2850</v>
      </c>
    </row>
    <row r="230" spans="1:18" x14ac:dyDescent="0.25">
      <c r="A230" s="42" t="s">
        <v>172</v>
      </c>
      <c r="B230" s="34" t="s">
        <v>235</v>
      </c>
      <c r="C230" s="34" t="s">
        <v>172</v>
      </c>
      <c r="D230" s="19" t="s">
        <v>244</v>
      </c>
      <c r="E230" s="34" t="s">
        <v>235</v>
      </c>
      <c r="F230" s="34" t="s">
        <v>208</v>
      </c>
      <c r="G230" s="46" t="s">
        <v>80</v>
      </c>
      <c r="H230" s="47" t="s">
        <v>19</v>
      </c>
      <c r="I230" s="20" t="s">
        <v>20</v>
      </c>
      <c r="J230" s="68">
        <v>36678</v>
      </c>
      <c r="K230" s="68">
        <v>50000</v>
      </c>
      <c r="L230" s="69">
        <v>0.46</v>
      </c>
      <c r="M230" s="19">
        <v>4.4909999999999997</v>
      </c>
      <c r="N230" s="19">
        <v>3.6509999999999998</v>
      </c>
      <c r="O230" s="70">
        <v>1</v>
      </c>
      <c r="P230" s="24">
        <v>0.51500000000000001</v>
      </c>
      <c r="Q230">
        <v>1</v>
      </c>
      <c r="R230" s="77">
        <v>14250</v>
      </c>
    </row>
    <row r="231" spans="1:18" x14ac:dyDescent="0.25">
      <c r="A231" s="42" t="s">
        <v>172</v>
      </c>
      <c r="B231" s="34" t="s">
        <v>236</v>
      </c>
      <c r="C231" s="34" t="s">
        <v>172</v>
      </c>
      <c r="D231" s="19" t="s">
        <v>244</v>
      </c>
      <c r="E231" s="34" t="s">
        <v>236</v>
      </c>
      <c r="F231" s="34" t="s">
        <v>208</v>
      </c>
      <c r="G231" s="46" t="s">
        <v>80</v>
      </c>
      <c r="H231" s="47" t="s">
        <v>19</v>
      </c>
      <c r="I231" s="20" t="s">
        <v>20</v>
      </c>
      <c r="J231" s="68">
        <v>36678</v>
      </c>
      <c r="K231" s="68">
        <v>50000</v>
      </c>
      <c r="L231" s="69">
        <v>0.46</v>
      </c>
      <c r="M231" s="19">
        <v>4.4909999999999997</v>
      </c>
      <c r="N231" s="19">
        <v>3.6509999999999998</v>
      </c>
      <c r="O231" s="70">
        <v>1</v>
      </c>
      <c r="P231" s="24">
        <v>0.51500000000000001</v>
      </c>
      <c r="Q231">
        <v>1</v>
      </c>
      <c r="R231" s="77">
        <v>14250</v>
      </c>
    </row>
    <row r="232" spans="1:18" x14ac:dyDescent="0.25">
      <c r="A232" s="42" t="s">
        <v>172</v>
      </c>
      <c r="B232" s="34" t="s">
        <v>237</v>
      </c>
      <c r="C232" s="34" t="s">
        <v>172</v>
      </c>
      <c r="D232" s="19" t="s">
        <v>244</v>
      </c>
      <c r="E232" s="34" t="s">
        <v>237</v>
      </c>
      <c r="F232" s="34" t="s">
        <v>208</v>
      </c>
      <c r="G232" s="46" t="s">
        <v>80</v>
      </c>
      <c r="H232" s="47" t="s">
        <v>19</v>
      </c>
      <c r="I232" s="20" t="s">
        <v>20</v>
      </c>
      <c r="J232" s="68">
        <v>36678</v>
      </c>
      <c r="K232" s="68">
        <v>-10000</v>
      </c>
      <c r="L232" s="69">
        <v>0.46</v>
      </c>
      <c r="M232" s="19">
        <v>4.4909999999999997</v>
      </c>
      <c r="N232" s="19">
        <v>3.6509999999999998</v>
      </c>
      <c r="O232" s="70">
        <v>1</v>
      </c>
      <c r="P232" s="24">
        <v>0.51500000000000001</v>
      </c>
      <c r="Q232">
        <v>1</v>
      </c>
      <c r="R232" s="77">
        <v>-2850</v>
      </c>
    </row>
    <row r="233" spans="1:18" x14ac:dyDescent="0.25">
      <c r="A233" s="17" t="s">
        <v>172</v>
      </c>
      <c r="B233" s="34" t="s">
        <v>231</v>
      </c>
      <c r="C233" s="34" t="s">
        <v>172</v>
      </c>
      <c r="D233" s="19" t="s">
        <v>244</v>
      </c>
      <c r="E233" s="34" t="s">
        <v>231</v>
      </c>
      <c r="F233" s="34" t="s">
        <v>208</v>
      </c>
      <c r="G233" s="46" t="s">
        <v>80</v>
      </c>
      <c r="H233" s="47" t="s">
        <v>19</v>
      </c>
      <c r="I233" s="20" t="s">
        <v>20</v>
      </c>
      <c r="J233" s="68">
        <v>36678</v>
      </c>
      <c r="K233" s="68">
        <v>-50000</v>
      </c>
      <c r="L233" s="69">
        <v>0.46</v>
      </c>
      <c r="M233" s="19">
        <v>4.4909999999999997</v>
      </c>
      <c r="N233" s="19">
        <v>3.6509999999999998</v>
      </c>
      <c r="O233" s="70">
        <v>1</v>
      </c>
      <c r="P233" s="24">
        <v>0.51500000000000001</v>
      </c>
      <c r="Q233">
        <v>1</v>
      </c>
      <c r="R233" s="77">
        <v>-14250</v>
      </c>
    </row>
    <row r="234" spans="1:18" x14ac:dyDescent="0.25">
      <c r="A234" s="17" t="s">
        <v>172</v>
      </c>
      <c r="B234" s="34" t="s">
        <v>232</v>
      </c>
      <c r="C234" s="34" t="s">
        <v>172</v>
      </c>
      <c r="D234" s="19" t="s">
        <v>244</v>
      </c>
      <c r="E234" s="34" t="s">
        <v>232</v>
      </c>
      <c r="F234" s="34" t="s">
        <v>208</v>
      </c>
      <c r="G234" s="46" t="s">
        <v>80</v>
      </c>
      <c r="H234" s="47" t="s">
        <v>19</v>
      </c>
      <c r="I234" s="20" t="s">
        <v>20</v>
      </c>
      <c r="J234" s="68">
        <v>36678</v>
      </c>
      <c r="K234" s="68">
        <v>10000</v>
      </c>
      <c r="L234" s="69">
        <v>0.46</v>
      </c>
      <c r="M234" s="19">
        <v>4.4909999999999997</v>
      </c>
      <c r="N234" s="19">
        <v>3.6509999999999998</v>
      </c>
      <c r="O234" s="70">
        <v>1</v>
      </c>
      <c r="P234" s="24">
        <v>0.51500000000000001</v>
      </c>
      <c r="Q234">
        <v>1</v>
      </c>
      <c r="R234" s="77">
        <v>2850</v>
      </c>
    </row>
    <row r="235" spans="1:18" x14ac:dyDescent="0.25">
      <c r="A235" s="17" t="s">
        <v>172</v>
      </c>
      <c r="B235" s="34" t="s">
        <v>233</v>
      </c>
      <c r="C235" s="34" t="s">
        <v>172</v>
      </c>
      <c r="D235" s="19" t="s">
        <v>244</v>
      </c>
      <c r="E235" s="34" t="s">
        <v>233</v>
      </c>
      <c r="F235" s="34" t="s">
        <v>208</v>
      </c>
      <c r="G235" s="46" t="s">
        <v>80</v>
      </c>
      <c r="H235" s="47" t="s">
        <v>19</v>
      </c>
      <c r="I235" s="20" t="s">
        <v>20</v>
      </c>
      <c r="J235" s="68">
        <v>36678</v>
      </c>
      <c r="K235" s="68">
        <v>-333333</v>
      </c>
      <c r="L235" s="69">
        <v>0.46</v>
      </c>
      <c r="M235" s="19">
        <v>4.4909999999999997</v>
      </c>
      <c r="N235" s="19">
        <v>3.6509999999999998</v>
      </c>
      <c r="O235" s="70">
        <v>1</v>
      </c>
      <c r="P235" s="24">
        <v>0.51500000000000001</v>
      </c>
      <c r="Q235">
        <v>1</v>
      </c>
      <c r="R235" s="77">
        <v>-94999.904999999882</v>
      </c>
    </row>
    <row r="236" spans="1:18" x14ac:dyDescent="0.25">
      <c r="A236" s="42" t="s">
        <v>115</v>
      </c>
      <c r="B236" s="34" t="s">
        <v>234</v>
      </c>
      <c r="C236" s="34" t="s">
        <v>115</v>
      </c>
      <c r="D236" s="19" t="s">
        <v>244</v>
      </c>
      <c r="E236" s="34" t="s">
        <v>234</v>
      </c>
      <c r="F236" s="34" t="s">
        <v>208</v>
      </c>
      <c r="G236" s="46" t="s">
        <v>80</v>
      </c>
      <c r="H236" s="47" t="s">
        <v>19</v>
      </c>
      <c r="I236" s="20" t="s">
        <v>20</v>
      </c>
      <c r="J236" s="68">
        <v>36678</v>
      </c>
      <c r="K236" s="68">
        <v>-10000</v>
      </c>
      <c r="L236" s="69">
        <v>0.46</v>
      </c>
      <c r="M236" s="19">
        <v>4.4909999999999997</v>
      </c>
      <c r="N236" s="19">
        <v>3.6509999999999998</v>
      </c>
      <c r="O236" s="70">
        <v>1</v>
      </c>
      <c r="P236" s="24">
        <v>0.51500000000000001</v>
      </c>
      <c r="Q236">
        <v>1</v>
      </c>
      <c r="R236" s="77">
        <v>-2850</v>
      </c>
    </row>
    <row r="237" spans="1:18" x14ac:dyDescent="0.25">
      <c r="A237" s="42" t="s">
        <v>172</v>
      </c>
      <c r="B237" s="34" t="s">
        <v>235</v>
      </c>
      <c r="C237" s="34" t="s">
        <v>172</v>
      </c>
      <c r="D237" s="19" t="s">
        <v>244</v>
      </c>
      <c r="E237" s="34" t="s">
        <v>235</v>
      </c>
      <c r="F237" s="34" t="s">
        <v>208</v>
      </c>
      <c r="G237" s="46" t="s">
        <v>80</v>
      </c>
      <c r="H237" s="47" t="s">
        <v>19</v>
      </c>
      <c r="I237" s="20" t="s">
        <v>20</v>
      </c>
      <c r="J237" s="68">
        <v>36678</v>
      </c>
      <c r="K237" s="68">
        <v>50000</v>
      </c>
      <c r="L237" s="69">
        <v>0.46</v>
      </c>
      <c r="M237" s="19">
        <v>4.4909999999999997</v>
      </c>
      <c r="N237" s="19">
        <v>3.6509999999999998</v>
      </c>
      <c r="O237" s="70">
        <v>1</v>
      </c>
      <c r="P237" s="24">
        <v>0.51500000000000001</v>
      </c>
      <c r="Q237">
        <v>1</v>
      </c>
      <c r="R237" s="77">
        <v>14250</v>
      </c>
    </row>
    <row r="238" spans="1:18" x14ac:dyDescent="0.25">
      <c r="A238" s="42" t="s">
        <v>172</v>
      </c>
      <c r="B238" s="34" t="s">
        <v>236</v>
      </c>
      <c r="C238" s="34" t="s">
        <v>172</v>
      </c>
      <c r="D238" s="19" t="s">
        <v>244</v>
      </c>
      <c r="E238" s="34" t="s">
        <v>236</v>
      </c>
      <c r="F238" s="34" t="s">
        <v>208</v>
      </c>
      <c r="G238" s="46" t="s">
        <v>80</v>
      </c>
      <c r="H238" s="47" t="s">
        <v>19</v>
      </c>
      <c r="I238" s="20" t="s">
        <v>20</v>
      </c>
      <c r="J238" s="68">
        <v>36678</v>
      </c>
      <c r="K238" s="68">
        <v>50000</v>
      </c>
      <c r="L238" s="69">
        <v>0.46</v>
      </c>
      <c r="M238" s="19">
        <v>4.4909999999999997</v>
      </c>
      <c r="N238" s="19">
        <v>3.6509999999999998</v>
      </c>
      <c r="O238" s="70">
        <v>1</v>
      </c>
      <c r="P238" s="24">
        <v>0.51500000000000001</v>
      </c>
      <c r="Q238">
        <v>1</v>
      </c>
      <c r="R238" s="77">
        <v>14250</v>
      </c>
    </row>
    <row r="239" spans="1:18" x14ac:dyDescent="0.25">
      <c r="A239" s="42" t="s">
        <v>172</v>
      </c>
      <c r="B239" s="34" t="s">
        <v>237</v>
      </c>
      <c r="C239" s="34" t="s">
        <v>172</v>
      </c>
      <c r="D239" s="19" t="s">
        <v>244</v>
      </c>
      <c r="E239" s="34" t="s">
        <v>237</v>
      </c>
      <c r="F239" s="34" t="s">
        <v>208</v>
      </c>
      <c r="G239" s="46" t="s">
        <v>80</v>
      </c>
      <c r="H239" s="47" t="s">
        <v>19</v>
      </c>
      <c r="I239" s="20" t="s">
        <v>20</v>
      </c>
      <c r="J239" s="68">
        <v>36678</v>
      </c>
      <c r="K239" s="68">
        <v>-10000</v>
      </c>
      <c r="L239" s="69">
        <v>0.46</v>
      </c>
      <c r="M239" s="19">
        <v>4.4909999999999997</v>
      </c>
      <c r="N239" s="19">
        <v>3.6509999999999998</v>
      </c>
      <c r="O239" s="70">
        <v>1</v>
      </c>
      <c r="P239" s="24">
        <v>0.51500000000000001</v>
      </c>
      <c r="Q239">
        <v>1</v>
      </c>
      <c r="R239" s="77">
        <v>-2850</v>
      </c>
    </row>
    <row r="240" spans="1:18" x14ac:dyDescent="0.25">
      <c r="A240" s="17" t="s">
        <v>172</v>
      </c>
      <c r="B240" s="34" t="s">
        <v>231</v>
      </c>
      <c r="C240" s="34" t="s">
        <v>172</v>
      </c>
      <c r="D240" s="19" t="s">
        <v>244</v>
      </c>
      <c r="E240" s="34" t="s">
        <v>231</v>
      </c>
      <c r="F240" s="34" t="s">
        <v>208</v>
      </c>
      <c r="G240" s="46" t="s">
        <v>80</v>
      </c>
      <c r="H240" s="47" t="s">
        <v>19</v>
      </c>
      <c r="I240" s="20" t="s">
        <v>20</v>
      </c>
      <c r="J240" s="68">
        <v>36678</v>
      </c>
      <c r="K240" s="68">
        <v>-50000</v>
      </c>
      <c r="L240" s="69">
        <v>0.46</v>
      </c>
      <c r="M240" s="19">
        <v>4.4909999999999997</v>
      </c>
      <c r="N240" s="19">
        <v>3.6509999999999998</v>
      </c>
      <c r="O240" s="70">
        <v>1</v>
      </c>
      <c r="P240" s="24">
        <v>0.51500000000000001</v>
      </c>
      <c r="Q240">
        <v>1</v>
      </c>
      <c r="R240" s="77">
        <v>-16250</v>
      </c>
    </row>
    <row r="241" spans="1:18" x14ac:dyDescent="0.25">
      <c r="A241" s="17" t="s">
        <v>172</v>
      </c>
      <c r="B241" s="34" t="s">
        <v>232</v>
      </c>
      <c r="C241" s="34" t="s">
        <v>172</v>
      </c>
      <c r="D241" s="19" t="s">
        <v>244</v>
      </c>
      <c r="E241" s="34" t="s">
        <v>232</v>
      </c>
      <c r="F241" s="34" t="s">
        <v>208</v>
      </c>
      <c r="G241" s="46" t="s">
        <v>80</v>
      </c>
      <c r="H241" s="47" t="s">
        <v>19</v>
      </c>
      <c r="I241" s="20" t="s">
        <v>20</v>
      </c>
      <c r="J241" s="68">
        <v>36678</v>
      </c>
      <c r="K241" s="68">
        <v>10000</v>
      </c>
      <c r="L241" s="69">
        <v>0.46</v>
      </c>
      <c r="M241" s="19">
        <v>4.4909999999999997</v>
      </c>
      <c r="N241" s="19">
        <v>3.6509999999999998</v>
      </c>
      <c r="O241" s="70">
        <v>1</v>
      </c>
      <c r="P241" s="24">
        <v>0.51500000000000001</v>
      </c>
      <c r="Q241">
        <v>1</v>
      </c>
      <c r="R241" s="77">
        <v>3250</v>
      </c>
    </row>
    <row r="242" spans="1:18" x14ac:dyDescent="0.25">
      <c r="A242" s="17" t="s">
        <v>172</v>
      </c>
      <c r="B242" s="34" t="s">
        <v>233</v>
      </c>
      <c r="C242" s="34" t="s">
        <v>172</v>
      </c>
      <c r="D242" s="19" t="s">
        <v>244</v>
      </c>
      <c r="E242" s="34" t="s">
        <v>233</v>
      </c>
      <c r="F242" s="34" t="s">
        <v>208</v>
      </c>
      <c r="G242" s="46" t="s">
        <v>80</v>
      </c>
      <c r="H242" s="47" t="s">
        <v>19</v>
      </c>
      <c r="I242" s="20" t="s">
        <v>20</v>
      </c>
      <c r="J242" s="68">
        <v>36678</v>
      </c>
      <c r="K242" s="68">
        <v>-333333</v>
      </c>
      <c r="L242" s="69">
        <v>0.46</v>
      </c>
      <c r="M242" s="19">
        <v>4.4909999999999997</v>
      </c>
      <c r="N242" s="19">
        <v>3.6509999999999998</v>
      </c>
      <c r="O242" s="70">
        <v>1</v>
      </c>
      <c r="P242" s="24">
        <v>0.51500000000000001</v>
      </c>
      <c r="Q242">
        <v>1</v>
      </c>
      <c r="R242" s="77">
        <v>-108333.22500000003</v>
      </c>
    </row>
    <row r="243" spans="1:18" x14ac:dyDescent="0.25">
      <c r="A243" s="42" t="s">
        <v>115</v>
      </c>
      <c r="B243" s="34" t="s">
        <v>234</v>
      </c>
      <c r="C243" s="34" t="s">
        <v>115</v>
      </c>
      <c r="D243" s="19" t="s">
        <v>244</v>
      </c>
      <c r="E243" s="34" t="s">
        <v>234</v>
      </c>
      <c r="F243" s="34" t="s">
        <v>208</v>
      </c>
      <c r="G243" s="46" t="s">
        <v>80</v>
      </c>
      <c r="H243" s="47" t="s">
        <v>19</v>
      </c>
      <c r="I243" s="20" t="s">
        <v>20</v>
      </c>
      <c r="J243" s="68">
        <v>36678</v>
      </c>
      <c r="K243" s="68">
        <v>-10000</v>
      </c>
      <c r="L243" s="69">
        <v>0.46</v>
      </c>
      <c r="M243" s="19">
        <v>4.4909999999999997</v>
      </c>
      <c r="N243" s="19">
        <v>3.6509999999999998</v>
      </c>
      <c r="O243" s="70">
        <v>1</v>
      </c>
      <c r="P243" s="24">
        <v>0.51500000000000001</v>
      </c>
      <c r="Q243">
        <v>1</v>
      </c>
      <c r="R243" s="77">
        <v>-3250</v>
      </c>
    </row>
    <row r="244" spans="1:18" x14ac:dyDescent="0.25">
      <c r="A244" s="42" t="s">
        <v>172</v>
      </c>
      <c r="B244" s="34" t="s">
        <v>235</v>
      </c>
      <c r="C244" s="34" t="s">
        <v>172</v>
      </c>
      <c r="D244" s="19" t="s">
        <v>244</v>
      </c>
      <c r="E244" s="34" t="s">
        <v>235</v>
      </c>
      <c r="F244" s="34" t="s">
        <v>208</v>
      </c>
      <c r="G244" s="46" t="s">
        <v>80</v>
      </c>
      <c r="H244" s="47" t="s">
        <v>19</v>
      </c>
      <c r="I244" s="20" t="s">
        <v>20</v>
      </c>
      <c r="J244" s="68">
        <v>36678</v>
      </c>
      <c r="K244" s="68">
        <v>50000</v>
      </c>
      <c r="L244" s="69">
        <v>0.46</v>
      </c>
      <c r="M244" s="19">
        <v>4.4909999999999997</v>
      </c>
      <c r="N244" s="19">
        <v>3.6509999999999998</v>
      </c>
      <c r="O244" s="70">
        <v>1</v>
      </c>
      <c r="P244" s="24">
        <v>0.51500000000000001</v>
      </c>
      <c r="Q244">
        <v>1</v>
      </c>
      <c r="R244" s="77">
        <v>16250</v>
      </c>
    </row>
    <row r="245" spans="1:18" x14ac:dyDescent="0.25">
      <c r="A245" s="42" t="s">
        <v>172</v>
      </c>
      <c r="B245" s="34" t="s">
        <v>236</v>
      </c>
      <c r="C245" s="34" t="s">
        <v>172</v>
      </c>
      <c r="D245" s="19" t="s">
        <v>244</v>
      </c>
      <c r="E245" s="34" t="s">
        <v>236</v>
      </c>
      <c r="F245" s="34" t="s">
        <v>208</v>
      </c>
      <c r="G245" s="46" t="s">
        <v>80</v>
      </c>
      <c r="H245" s="47" t="s">
        <v>19</v>
      </c>
      <c r="I245" s="20" t="s">
        <v>20</v>
      </c>
      <c r="J245" s="68">
        <v>36678</v>
      </c>
      <c r="K245" s="68">
        <v>50000</v>
      </c>
      <c r="L245" s="69">
        <v>0.46</v>
      </c>
      <c r="M245" s="19">
        <v>4.4909999999999997</v>
      </c>
      <c r="N245" s="19">
        <v>3.6509999999999998</v>
      </c>
      <c r="O245" s="70">
        <v>1</v>
      </c>
      <c r="P245" s="24">
        <v>0.51500000000000001</v>
      </c>
      <c r="Q245">
        <v>1</v>
      </c>
      <c r="R245" s="77">
        <v>16250</v>
      </c>
    </row>
    <row r="246" spans="1:18" x14ac:dyDescent="0.25">
      <c r="A246" s="42" t="s">
        <v>172</v>
      </c>
      <c r="B246" s="34" t="s">
        <v>237</v>
      </c>
      <c r="C246" s="34" t="s">
        <v>172</v>
      </c>
      <c r="D246" s="19" t="s">
        <v>244</v>
      </c>
      <c r="E246" s="34" t="s">
        <v>237</v>
      </c>
      <c r="F246" s="34" t="s">
        <v>208</v>
      </c>
      <c r="G246" s="46" t="s">
        <v>80</v>
      </c>
      <c r="H246" s="47" t="s">
        <v>19</v>
      </c>
      <c r="I246" s="20" t="s">
        <v>20</v>
      </c>
      <c r="J246" s="68">
        <v>36678</v>
      </c>
      <c r="K246" s="68">
        <v>-10000</v>
      </c>
      <c r="L246" s="69">
        <v>0.46</v>
      </c>
      <c r="M246" s="19">
        <v>4.4909999999999997</v>
      </c>
      <c r="N246" s="19">
        <v>3.6509999999999998</v>
      </c>
      <c r="O246" s="70">
        <v>1</v>
      </c>
      <c r="P246" s="24">
        <v>0.51500000000000001</v>
      </c>
      <c r="Q246">
        <v>1</v>
      </c>
      <c r="R246" s="77">
        <v>-3250</v>
      </c>
    </row>
    <row r="247" spans="1:18" x14ac:dyDescent="0.25">
      <c r="A247" s="17" t="s">
        <v>172</v>
      </c>
      <c r="B247" s="34" t="s">
        <v>231</v>
      </c>
      <c r="C247" s="34" t="s">
        <v>172</v>
      </c>
      <c r="D247" s="19" t="s">
        <v>244</v>
      </c>
      <c r="E247" s="34" t="s">
        <v>231</v>
      </c>
      <c r="F247" s="34" t="s">
        <v>208</v>
      </c>
      <c r="G247" s="46" t="s">
        <v>80</v>
      </c>
      <c r="H247" s="47" t="s">
        <v>19</v>
      </c>
      <c r="I247" s="20" t="s">
        <v>20</v>
      </c>
      <c r="J247" s="68">
        <v>36678</v>
      </c>
      <c r="K247" s="68">
        <v>-50000</v>
      </c>
      <c r="L247" s="69">
        <v>0.46</v>
      </c>
      <c r="M247" s="19">
        <v>4.4909999999999997</v>
      </c>
      <c r="N247" s="19">
        <v>3.6509999999999998</v>
      </c>
      <c r="O247" s="70">
        <v>1</v>
      </c>
      <c r="P247" s="24">
        <v>0.51500000000000001</v>
      </c>
      <c r="Q247">
        <v>1</v>
      </c>
      <c r="R247" s="77">
        <v>-20750</v>
      </c>
    </row>
    <row r="248" spans="1:18" x14ac:dyDescent="0.25">
      <c r="A248" s="17" t="s">
        <v>172</v>
      </c>
      <c r="B248" s="34" t="s">
        <v>232</v>
      </c>
      <c r="C248" s="34" t="s">
        <v>172</v>
      </c>
      <c r="D248" s="19" t="s">
        <v>244</v>
      </c>
      <c r="E248" s="34" t="s">
        <v>232</v>
      </c>
      <c r="F248" s="34" t="s">
        <v>208</v>
      </c>
      <c r="G248" s="46" t="s">
        <v>80</v>
      </c>
      <c r="H248" s="47" t="s">
        <v>19</v>
      </c>
      <c r="I248" s="20" t="s">
        <v>20</v>
      </c>
      <c r="J248" s="68">
        <v>36678</v>
      </c>
      <c r="K248" s="68">
        <v>10000</v>
      </c>
      <c r="L248" s="69">
        <v>0.46</v>
      </c>
      <c r="M248" s="19">
        <v>4.4909999999999997</v>
      </c>
      <c r="N248" s="19">
        <v>3.6509999999999998</v>
      </c>
      <c r="O248" s="70">
        <v>1</v>
      </c>
      <c r="P248" s="24">
        <v>0.51500000000000001</v>
      </c>
      <c r="Q248">
        <v>1</v>
      </c>
      <c r="R248" s="77">
        <v>4150</v>
      </c>
    </row>
    <row r="249" spans="1:18" x14ac:dyDescent="0.25">
      <c r="A249" s="17" t="s">
        <v>172</v>
      </c>
      <c r="B249" s="34" t="s">
        <v>233</v>
      </c>
      <c r="C249" s="34" t="s">
        <v>172</v>
      </c>
      <c r="D249" s="19" t="s">
        <v>244</v>
      </c>
      <c r="E249" s="34" t="s">
        <v>233</v>
      </c>
      <c r="F249" s="34" t="s">
        <v>208</v>
      </c>
      <c r="G249" s="46" t="s">
        <v>80</v>
      </c>
      <c r="H249" s="47" t="s">
        <v>19</v>
      </c>
      <c r="I249" s="20" t="s">
        <v>20</v>
      </c>
      <c r="J249" s="68">
        <v>36678</v>
      </c>
      <c r="K249" s="68">
        <v>-333333</v>
      </c>
      <c r="L249" s="69">
        <v>0.46</v>
      </c>
      <c r="M249" s="19">
        <v>4.4909999999999997</v>
      </c>
      <c r="N249" s="19">
        <v>3.6509999999999998</v>
      </c>
      <c r="O249" s="70">
        <v>1</v>
      </c>
      <c r="P249" s="24">
        <v>0.51500000000000001</v>
      </c>
      <c r="Q249">
        <v>1</v>
      </c>
      <c r="R249" s="77">
        <v>-138333.19500000001</v>
      </c>
    </row>
    <row r="250" spans="1:18" x14ac:dyDescent="0.25">
      <c r="A250" s="42" t="s">
        <v>115</v>
      </c>
      <c r="B250" s="34" t="s">
        <v>234</v>
      </c>
      <c r="C250" s="34" t="s">
        <v>115</v>
      </c>
      <c r="D250" s="19" t="s">
        <v>244</v>
      </c>
      <c r="E250" s="34" t="s">
        <v>234</v>
      </c>
      <c r="F250" s="34" t="s">
        <v>208</v>
      </c>
      <c r="G250" s="46" t="s">
        <v>80</v>
      </c>
      <c r="H250" s="47" t="s">
        <v>19</v>
      </c>
      <c r="I250" s="20" t="s">
        <v>20</v>
      </c>
      <c r="J250" s="68">
        <v>36678</v>
      </c>
      <c r="K250" s="68">
        <v>-10000</v>
      </c>
      <c r="L250" s="69">
        <v>0.46</v>
      </c>
      <c r="M250" s="19">
        <v>4.4909999999999997</v>
      </c>
      <c r="N250" s="19">
        <v>3.6509999999999998</v>
      </c>
      <c r="O250" s="70">
        <v>1</v>
      </c>
      <c r="P250" s="24">
        <v>0.51500000000000001</v>
      </c>
      <c r="Q250">
        <v>1</v>
      </c>
      <c r="R250" s="77">
        <v>-4150</v>
      </c>
    </row>
    <row r="251" spans="1:18" x14ac:dyDescent="0.25">
      <c r="A251" s="42" t="s">
        <v>172</v>
      </c>
      <c r="B251" s="34" t="s">
        <v>235</v>
      </c>
      <c r="C251" s="34" t="s">
        <v>172</v>
      </c>
      <c r="D251" s="19" t="s">
        <v>244</v>
      </c>
      <c r="E251" s="34" t="s">
        <v>235</v>
      </c>
      <c r="F251" s="34" t="s">
        <v>208</v>
      </c>
      <c r="G251" s="46" t="s">
        <v>80</v>
      </c>
      <c r="H251" s="47" t="s">
        <v>19</v>
      </c>
      <c r="I251" s="20" t="s">
        <v>20</v>
      </c>
      <c r="J251" s="68">
        <v>36678</v>
      </c>
      <c r="K251" s="68">
        <v>50000</v>
      </c>
      <c r="L251" s="69">
        <v>0.46</v>
      </c>
      <c r="M251" s="19">
        <v>4.4909999999999997</v>
      </c>
      <c r="N251" s="19">
        <v>3.6509999999999998</v>
      </c>
      <c r="O251" s="70">
        <v>1</v>
      </c>
      <c r="P251" s="24">
        <v>0.51500000000000001</v>
      </c>
      <c r="Q251">
        <v>1</v>
      </c>
      <c r="R251" s="77">
        <v>20750</v>
      </c>
    </row>
    <row r="252" spans="1:18" x14ac:dyDescent="0.25">
      <c r="A252" s="42" t="s">
        <v>172</v>
      </c>
      <c r="B252" s="34" t="s">
        <v>236</v>
      </c>
      <c r="C252" s="34" t="s">
        <v>172</v>
      </c>
      <c r="D252" s="19" t="s">
        <v>244</v>
      </c>
      <c r="E252" s="34" t="s">
        <v>236</v>
      </c>
      <c r="F252" s="34" t="s">
        <v>208</v>
      </c>
      <c r="G252" s="46" t="s">
        <v>80</v>
      </c>
      <c r="H252" s="47" t="s">
        <v>19</v>
      </c>
      <c r="I252" s="20" t="s">
        <v>20</v>
      </c>
      <c r="J252" s="68">
        <v>36678</v>
      </c>
      <c r="K252" s="68">
        <v>50000</v>
      </c>
      <c r="L252" s="69">
        <v>0.46</v>
      </c>
      <c r="M252" s="19">
        <v>4.4909999999999997</v>
      </c>
      <c r="N252" s="19">
        <v>3.6509999999999998</v>
      </c>
      <c r="O252" s="70">
        <v>1</v>
      </c>
      <c r="P252" s="24">
        <v>0.51500000000000001</v>
      </c>
      <c r="Q252">
        <v>1</v>
      </c>
      <c r="R252" s="77">
        <v>20750</v>
      </c>
    </row>
    <row r="253" spans="1:18" x14ac:dyDescent="0.25">
      <c r="A253" s="42" t="s">
        <v>172</v>
      </c>
      <c r="B253" s="34" t="s">
        <v>237</v>
      </c>
      <c r="C253" s="34" t="s">
        <v>172</v>
      </c>
      <c r="D253" s="19" t="s">
        <v>244</v>
      </c>
      <c r="E253" s="34" t="s">
        <v>237</v>
      </c>
      <c r="F253" s="34" t="s">
        <v>208</v>
      </c>
      <c r="G253" s="46" t="s">
        <v>80</v>
      </c>
      <c r="H253" s="47" t="s">
        <v>19</v>
      </c>
      <c r="I253" s="20" t="s">
        <v>20</v>
      </c>
      <c r="J253" s="68">
        <v>36678</v>
      </c>
      <c r="K253" s="68">
        <v>-10000</v>
      </c>
      <c r="L253" s="69">
        <v>0.46</v>
      </c>
      <c r="M253" s="19">
        <v>4.4909999999999997</v>
      </c>
      <c r="N253" s="19">
        <v>3.6509999999999998</v>
      </c>
      <c r="O253" s="70">
        <v>1</v>
      </c>
      <c r="P253" s="24">
        <v>0.51500000000000001</v>
      </c>
      <c r="Q253">
        <v>1</v>
      </c>
      <c r="R253" s="77">
        <v>-4150</v>
      </c>
    </row>
    <row r="254" spans="1:18" x14ac:dyDescent="0.25">
      <c r="A254" s="17" t="s">
        <v>172</v>
      </c>
      <c r="B254" s="34" t="s">
        <v>231</v>
      </c>
      <c r="C254" s="34" t="s">
        <v>172</v>
      </c>
      <c r="D254" s="19" t="s">
        <v>244</v>
      </c>
      <c r="E254" s="34" t="s">
        <v>231</v>
      </c>
      <c r="F254" s="34" t="s">
        <v>208</v>
      </c>
      <c r="G254" s="46" t="s">
        <v>80</v>
      </c>
      <c r="H254" s="47" t="s">
        <v>19</v>
      </c>
      <c r="I254" s="20" t="s">
        <v>20</v>
      </c>
      <c r="J254" s="68">
        <v>36678</v>
      </c>
      <c r="K254" s="68">
        <v>-50000</v>
      </c>
      <c r="L254" s="69">
        <v>0.46</v>
      </c>
      <c r="M254" s="19">
        <v>4.4909999999999997</v>
      </c>
      <c r="N254" s="19">
        <v>3.6509999999999998</v>
      </c>
      <c r="O254" s="70">
        <v>1</v>
      </c>
      <c r="P254" s="24">
        <v>0.51500000000000001</v>
      </c>
      <c r="Q254">
        <v>1</v>
      </c>
      <c r="R254" s="77">
        <v>-24000</v>
      </c>
    </row>
    <row r="255" spans="1:18" x14ac:dyDescent="0.25">
      <c r="A255" s="17" t="s">
        <v>172</v>
      </c>
      <c r="B255" s="34" t="s">
        <v>232</v>
      </c>
      <c r="C255" s="34" t="s">
        <v>172</v>
      </c>
      <c r="D255" s="19" t="s">
        <v>244</v>
      </c>
      <c r="E255" s="34" t="s">
        <v>232</v>
      </c>
      <c r="F255" s="34" t="s">
        <v>208</v>
      </c>
      <c r="G255" s="46" t="s">
        <v>80</v>
      </c>
      <c r="H255" s="47" t="s">
        <v>19</v>
      </c>
      <c r="I255" s="20" t="s">
        <v>20</v>
      </c>
      <c r="J255" s="68">
        <v>36678</v>
      </c>
      <c r="K255" s="68">
        <v>10000</v>
      </c>
      <c r="L255" s="69">
        <v>0.46</v>
      </c>
      <c r="M255" s="19">
        <v>4.4909999999999997</v>
      </c>
      <c r="N255" s="19">
        <v>3.6509999999999998</v>
      </c>
      <c r="O255" s="70">
        <v>1</v>
      </c>
      <c r="P255" s="24">
        <v>0.51500000000000001</v>
      </c>
      <c r="Q255">
        <v>1</v>
      </c>
      <c r="R255" s="77">
        <v>4800</v>
      </c>
    </row>
    <row r="256" spans="1:18" x14ac:dyDescent="0.25">
      <c r="A256" s="17" t="s">
        <v>172</v>
      </c>
      <c r="B256" s="34" t="s">
        <v>233</v>
      </c>
      <c r="C256" s="34" t="s">
        <v>172</v>
      </c>
      <c r="D256" s="19" t="s">
        <v>244</v>
      </c>
      <c r="E256" s="34" t="s">
        <v>233</v>
      </c>
      <c r="F256" s="34" t="s">
        <v>208</v>
      </c>
      <c r="G256" s="46" t="s">
        <v>80</v>
      </c>
      <c r="H256" s="47" t="s">
        <v>19</v>
      </c>
      <c r="I256" s="20" t="s">
        <v>20</v>
      </c>
      <c r="J256" s="68">
        <v>36678</v>
      </c>
      <c r="K256" s="68">
        <v>-333333</v>
      </c>
      <c r="L256" s="69">
        <v>0.46</v>
      </c>
      <c r="M256" s="19">
        <v>4.4909999999999997</v>
      </c>
      <c r="N256" s="19">
        <v>3.6509999999999998</v>
      </c>
      <c r="O256" s="70">
        <v>1</v>
      </c>
      <c r="P256" s="24">
        <v>0.51500000000000001</v>
      </c>
      <c r="Q256">
        <v>1</v>
      </c>
      <c r="R256" s="77">
        <v>-159999.84</v>
      </c>
    </row>
    <row r="257" spans="1:18" x14ac:dyDescent="0.25">
      <c r="A257" s="42" t="s">
        <v>115</v>
      </c>
      <c r="B257" s="34" t="s">
        <v>234</v>
      </c>
      <c r="C257" s="34" t="s">
        <v>115</v>
      </c>
      <c r="D257" s="19" t="s">
        <v>244</v>
      </c>
      <c r="E257" s="34" t="s">
        <v>234</v>
      </c>
      <c r="F257" s="34" t="s">
        <v>208</v>
      </c>
      <c r="G257" s="46" t="s">
        <v>80</v>
      </c>
      <c r="H257" s="47" t="s">
        <v>19</v>
      </c>
      <c r="I257" s="20" t="s">
        <v>20</v>
      </c>
      <c r="J257" s="68">
        <v>36678</v>
      </c>
      <c r="K257" s="68">
        <v>-10000</v>
      </c>
      <c r="L257" s="69">
        <v>0.46</v>
      </c>
      <c r="M257" s="19">
        <v>4.4909999999999997</v>
      </c>
      <c r="N257" s="19">
        <v>3.6509999999999998</v>
      </c>
      <c r="O257" s="70">
        <v>1</v>
      </c>
      <c r="P257" s="24">
        <v>0.51500000000000001</v>
      </c>
      <c r="Q257">
        <v>1</v>
      </c>
      <c r="R257" s="77">
        <v>-4800</v>
      </c>
    </row>
    <row r="258" spans="1:18" x14ac:dyDescent="0.25">
      <c r="A258" s="42" t="s">
        <v>172</v>
      </c>
      <c r="B258" s="34" t="s">
        <v>235</v>
      </c>
      <c r="C258" s="34" t="s">
        <v>172</v>
      </c>
      <c r="D258" s="19" t="s">
        <v>244</v>
      </c>
      <c r="E258" s="34" t="s">
        <v>235</v>
      </c>
      <c r="F258" s="34" t="s">
        <v>208</v>
      </c>
      <c r="G258" s="46" t="s">
        <v>80</v>
      </c>
      <c r="H258" s="47" t="s">
        <v>19</v>
      </c>
      <c r="I258" s="20" t="s">
        <v>20</v>
      </c>
      <c r="J258" s="68">
        <v>36678</v>
      </c>
      <c r="K258" s="68">
        <v>50000</v>
      </c>
      <c r="L258" s="69">
        <v>0.46</v>
      </c>
      <c r="M258" s="19">
        <v>4.4909999999999997</v>
      </c>
      <c r="N258" s="19">
        <v>3.6509999999999998</v>
      </c>
      <c r="O258" s="70">
        <v>1</v>
      </c>
      <c r="P258" s="24">
        <v>0.51500000000000001</v>
      </c>
      <c r="Q258">
        <v>1</v>
      </c>
      <c r="R258" s="77">
        <v>24000</v>
      </c>
    </row>
    <row r="259" spans="1:18" x14ac:dyDescent="0.25">
      <c r="A259" s="42" t="s">
        <v>172</v>
      </c>
      <c r="B259" s="34" t="s">
        <v>236</v>
      </c>
      <c r="C259" s="34" t="s">
        <v>172</v>
      </c>
      <c r="D259" s="19" t="s">
        <v>244</v>
      </c>
      <c r="E259" s="34" t="s">
        <v>236</v>
      </c>
      <c r="F259" s="34" t="s">
        <v>208</v>
      </c>
      <c r="G259" s="46" t="s">
        <v>80</v>
      </c>
      <c r="H259" s="47" t="s">
        <v>19</v>
      </c>
      <c r="I259" s="20" t="s">
        <v>20</v>
      </c>
      <c r="J259" s="68">
        <v>36678</v>
      </c>
      <c r="K259" s="68">
        <v>50000</v>
      </c>
      <c r="L259" s="69">
        <v>0.46</v>
      </c>
      <c r="M259" s="19">
        <v>4.4909999999999997</v>
      </c>
      <c r="N259" s="19">
        <v>3.6509999999999998</v>
      </c>
      <c r="O259" s="70">
        <v>1</v>
      </c>
      <c r="P259" s="24">
        <v>0.51500000000000001</v>
      </c>
      <c r="Q259">
        <v>1</v>
      </c>
      <c r="R259" s="77">
        <v>24000</v>
      </c>
    </row>
    <row r="260" spans="1:18" x14ac:dyDescent="0.25">
      <c r="A260" s="42" t="s">
        <v>172</v>
      </c>
      <c r="B260" s="34" t="s">
        <v>237</v>
      </c>
      <c r="C260" s="34" t="s">
        <v>172</v>
      </c>
      <c r="D260" s="19" t="s">
        <v>244</v>
      </c>
      <c r="E260" s="34" t="s">
        <v>237</v>
      </c>
      <c r="F260" s="34" t="s">
        <v>208</v>
      </c>
      <c r="G260" s="46" t="s">
        <v>80</v>
      </c>
      <c r="H260" s="47" t="s">
        <v>19</v>
      </c>
      <c r="I260" s="20" t="s">
        <v>20</v>
      </c>
      <c r="J260" s="68">
        <v>36678</v>
      </c>
      <c r="K260" s="68">
        <v>-10000</v>
      </c>
      <c r="L260" s="69">
        <v>0.46</v>
      </c>
      <c r="M260" s="19">
        <v>4.4909999999999997</v>
      </c>
      <c r="N260" s="19">
        <v>3.6509999999999998</v>
      </c>
      <c r="O260" s="70">
        <v>1</v>
      </c>
      <c r="P260" s="24">
        <v>0.51500000000000001</v>
      </c>
      <c r="Q260">
        <v>1</v>
      </c>
      <c r="R260" s="77">
        <v>-4800</v>
      </c>
    </row>
    <row r="261" spans="1:18" x14ac:dyDescent="0.25">
      <c r="A261" s="17" t="s">
        <v>172</v>
      </c>
      <c r="B261" s="34" t="s">
        <v>231</v>
      </c>
      <c r="C261" s="34" t="s">
        <v>172</v>
      </c>
      <c r="D261" s="19" t="s">
        <v>244</v>
      </c>
      <c r="E261" s="34" t="s">
        <v>231</v>
      </c>
      <c r="F261" s="34" t="s">
        <v>208</v>
      </c>
      <c r="G261" s="46" t="s">
        <v>80</v>
      </c>
      <c r="H261" s="47" t="s">
        <v>19</v>
      </c>
      <c r="I261" s="20" t="s">
        <v>20</v>
      </c>
      <c r="J261" s="68">
        <v>36678</v>
      </c>
      <c r="K261" s="68">
        <v>-50000</v>
      </c>
      <c r="L261" s="69">
        <v>0.46</v>
      </c>
      <c r="M261" s="19">
        <v>4.4909999999999997</v>
      </c>
      <c r="N261" s="19">
        <v>3.6509999999999998</v>
      </c>
      <c r="O261" s="70">
        <v>1</v>
      </c>
      <c r="P261" s="24">
        <v>0.51500000000000001</v>
      </c>
      <c r="Q261">
        <v>1</v>
      </c>
      <c r="R261" s="77">
        <v>-22750</v>
      </c>
    </row>
    <row r="262" spans="1:18" x14ac:dyDescent="0.25">
      <c r="A262" s="17" t="s">
        <v>172</v>
      </c>
      <c r="B262" s="34" t="s">
        <v>232</v>
      </c>
      <c r="C262" s="34" t="s">
        <v>172</v>
      </c>
      <c r="D262" s="19" t="s">
        <v>244</v>
      </c>
      <c r="E262" s="34" t="s">
        <v>232</v>
      </c>
      <c r="F262" s="34" t="s">
        <v>208</v>
      </c>
      <c r="G262" s="46" t="s">
        <v>80</v>
      </c>
      <c r="H262" s="47" t="s">
        <v>19</v>
      </c>
      <c r="I262" s="20" t="s">
        <v>20</v>
      </c>
      <c r="J262" s="68">
        <v>36678</v>
      </c>
      <c r="K262" s="68">
        <v>10000</v>
      </c>
      <c r="L262" s="69">
        <v>0.46</v>
      </c>
      <c r="M262" s="19">
        <v>4.4909999999999997</v>
      </c>
      <c r="N262" s="19">
        <v>3.6509999999999998</v>
      </c>
      <c r="O262" s="70">
        <v>1</v>
      </c>
      <c r="P262" s="24">
        <v>0.51500000000000001</v>
      </c>
      <c r="Q262">
        <v>1</v>
      </c>
      <c r="R262" s="77">
        <v>4550</v>
      </c>
    </row>
    <row r="263" spans="1:18" x14ac:dyDescent="0.25">
      <c r="A263" s="17" t="s">
        <v>172</v>
      </c>
      <c r="B263" s="34" t="s">
        <v>233</v>
      </c>
      <c r="C263" s="34" t="s">
        <v>172</v>
      </c>
      <c r="D263" s="19" t="s">
        <v>244</v>
      </c>
      <c r="E263" s="34" t="s">
        <v>233</v>
      </c>
      <c r="F263" s="34" t="s">
        <v>208</v>
      </c>
      <c r="G263" s="46" t="s">
        <v>80</v>
      </c>
      <c r="H263" s="47" t="s">
        <v>19</v>
      </c>
      <c r="I263" s="20" t="s">
        <v>20</v>
      </c>
      <c r="J263" s="68">
        <v>36678</v>
      </c>
      <c r="K263" s="68">
        <v>-333333</v>
      </c>
      <c r="L263" s="69">
        <v>0.46</v>
      </c>
      <c r="M263" s="19">
        <v>4.4909999999999997</v>
      </c>
      <c r="N263" s="19">
        <v>3.6509999999999998</v>
      </c>
      <c r="O263" s="70">
        <v>1</v>
      </c>
      <c r="P263" s="24">
        <v>0.51500000000000001</v>
      </c>
      <c r="Q263">
        <v>1</v>
      </c>
      <c r="R263" s="77">
        <v>-151666.51500000001</v>
      </c>
    </row>
    <row r="264" spans="1:18" x14ac:dyDescent="0.25">
      <c r="A264" s="42" t="s">
        <v>115</v>
      </c>
      <c r="B264" s="34" t="s">
        <v>234</v>
      </c>
      <c r="C264" s="34" t="s">
        <v>115</v>
      </c>
      <c r="D264" s="19" t="s">
        <v>244</v>
      </c>
      <c r="E264" s="34" t="s">
        <v>234</v>
      </c>
      <c r="F264" s="34" t="s">
        <v>208</v>
      </c>
      <c r="G264" s="46" t="s">
        <v>80</v>
      </c>
      <c r="H264" s="47" t="s">
        <v>19</v>
      </c>
      <c r="I264" s="20" t="s">
        <v>20</v>
      </c>
      <c r="J264" s="68">
        <v>36678</v>
      </c>
      <c r="K264" s="68">
        <v>-10000</v>
      </c>
      <c r="L264" s="69">
        <v>0.46</v>
      </c>
      <c r="M264" s="19">
        <v>4.4909999999999997</v>
      </c>
      <c r="N264" s="19">
        <v>3.6509999999999998</v>
      </c>
      <c r="O264" s="70">
        <v>1</v>
      </c>
      <c r="P264" s="24">
        <v>0.51500000000000001</v>
      </c>
      <c r="Q264">
        <v>1</v>
      </c>
      <c r="R264" s="77">
        <v>-4550</v>
      </c>
    </row>
    <row r="265" spans="1:18" x14ac:dyDescent="0.25">
      <c r="A265" s="42" t="s">
        <v>172</v>
      </c>
      <c r="B265" s="34" t="s">
        <v>235</v>
      </c>
      <c r="C265" s="34" t="s">
        <v>172</v>
      </c>
      <c r="D265" s="19" t="s">
        <v>244</v>
      </c>
      <c r="E265" s="34" t="s">
        <v>235</v>
      </c>
      <c r="F265" s="34" t="s">
        <v>208</v>
      </c>
      <c r="G265" s="46" t="s">
        <v>80</v>
      </c>
      <c r="H265" s="47" t="s">
        <v>19</v>
      </c>
      <c r="I265" s="20" t="s">
        <v>20</v>
      </c>
      <c r="J265" s="68">
        <v>36678</v>
      </c>
      <c r="K265" s="68">
        <v>50000</v>
      </c>
      <c r="L265" s="69">
        <v>0.46</v>
      </c>
      <c r="M265" s="19">
        <v>4.4909999999999997</v>
      </c>
      <c r="N265" s="19">
        <v>3.6509999999999998</v>
      </c>
      <c r="O265" s="70">
        <v>1</v>
      </c>
      <c r="P265" s="24">
        <v>0.51500000000000001</v>
      </c>
      <c r="Q265">
        <v>1</v>
      </c>
      <c r="R265" s="77">
        <v>22750</v>
      </c>
    </row>
    <row r="266" spans="1:18" x14ac:dyDescent="0.25">
      <c r="A266" s="42" t="s">
        <v>172</v>
      </c>
      <c r="B266" s="34" t="s">
        <v>236</v>
      </c>
      <c r="C266" s="34" t="s">
        <v>172</v>
      </c>
      <c r="D266" s="19" t="s">
        <v>244</v>
      </c>
      <c r="E266" s="34" t="s">
        <v>236</v>
      </c>
      <c r="F266" s="34" t="s">
        <v>208</v>
      </c>
      <c r="G266" s="46" t="s">
        <v>80</v>
      </c>
      <c r="H266" s="47" t="s">
        <v>19</v>
      </c>
      <c r="I266" s="20" t="s">
        <v>20</v>
      </c>
      <c r="J266" s="68">
        <v>36678</v>
      </c>
      <c r="K266" s="68">
        <v>50000</v>
      </c>
      <c r="L266" s="69">
        <v>0.46</v>
      </c>
      <c r="M266" s="19">
        <v>4.4909999999999997</v>
      </c>
      <c r="N266" s="19">
        <v>3.6509999999999998</v>
      </c>
      <c r="O266" s="70">
        <v>1</v>
      </c>
      <c r="P266" s="24">
        <v>0.51500000000000001</v>
      </c>
      <c r="Q266">
        <v>1</v>
      </c>
      <c r="R266" s="77">
        <v>22750</v>
      </c>
    </row>
    <row r="267" spans="1:18" x14ac:dyDescent="0.25">
      <c r="A267" s="42" t="s">
        <v>172</v>
      </c>
      <c r="B267" s="34" t="s">
        <v>237</v>
      </c>
      <c r="C267" s="34" t="s">
        <v>172</v>
      </c>
      <c r="D267" s="19" t="s">
        <v>244</v>
      </c>
      <c r="E267" s="34" t="s">
        <v>237</v>
      </c>
      <c r="F267" s="34" t="s">
        <v>208</v>
      </c>
      <c r="G267" s="46" t="s">
        <v>80</v>
      </c>
      <c r="H267" s="47" t="s">
        <v>19</v>
      </c>
      <c r="I267" s="20" t="s">
        <v>20</v>
      </c>
      <c r="J267" s="68">
        <v>36678</v>
      </c>
      <c r="K267" s="68">
        <v>-10000</v>
      </c>
      <c r="L267" s="69">
        <v>0.46</v>
      </c>
      <c r="M267" s="19">
        <v>4.4909999999999997</v>
      </c>
      <c r="N267" s="19">
        <v>3.6509999999999998</v>
      </c>
      <c r="O267" s="70">
        <v>1</v>
      </c>
      <c r="P267" s="24">
        <v>0.51500000000000001</v>
      </c>
      <c r="Q267">
        <v>1</v>
      </c>
      <c r="R267" s="77">
        <v>-4550</v>
      </c>
    </row>
    <row r="268" spans="1:18" x14ac:dyDescent="0.25">
      <c r="A268" s="79" t="s">
        <v>74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67"/>
      <c r="Q268" s="67"/>
      <c r="R268" s="78">
        <f>SUM(R58:R267)</f>
        <v>-1821664.6049999991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T55"/>
  <sheetViews>
    <sheetView workbookViewId="0">
      <selection activeCell="A3" sqref="A3"/>
    </sheetView>
  </sheetViews>
  <sheetFormatPr defaultRowHeight="13.2" x14ac:dyDescent="0.25"/>
  <cols>
    <col min="1" max="1" width="18.109375" customWidth="1"/>
    <col min="3" max="3" width="13.88671875" customWidth="1"/>
    <col min="4" max="4" width="11.6640625" customWidth="1"/>
    <col min="5" max="5" width="6.33203125" customWidth="1"/>
    <col min="6" max="6" width="7.88671875" customWidth="1"/>
    <col min="7" max="7" width="11.88671875" customWidth="1"/>
    <col min="8" max="8" width="12.109375" customWidth="1"/>
    <col min="9" max="10" width="10.6640625" customWidth="1"/>
    <col min="11" max="11" width="11.44140625" customWidth="1"/>
    <col min="16" max="16" width="11.33203125" customWidth="1"/>
    <col min="18" max="18" width="16.109375" customWidth="1"/>
    <col min="19" max="19" width="12.88671875" customWidth="1"/>
    <col min="22" max="22" width="14.44140625" customWidth="1"/>
  </cols>
  <sheetData>
    <row r="1" spans="1:16" ht="13.8" thickBot="1" x14ac:dyDescent="0.3">
      <c r="A1" s="1" t="s">
        <v>0</v>
      </c>
    </row>
    <row r="2" spans="1:16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5">
      <c r="A3" s="17" t="s">
        <v>116</v>
      </c>
      <c r="B3" s="20" t="s">
        <v>170</v>
      </c>
      <c r="C3" s="19" t="s">
        <v>18</v>
      </c>
      <c r="D3" s="19" t="s">
        <v>19</v>
      </c>
      <c r="E3" s="24" t="s">
        <v>20</v>
      </c>
      <c r="F3" s="24">
        <v>36739</v>
      </c>
      <c r="G3" s="25">
        <v>600000</v>
      </c>
      <c r="H3" s="19">
        <v>3.98</v>
      </c>
      <c r="I3" s="19">
        <v>0.16</v>
      </c>
      <c r="J3" s="63">
        <v>3.82</v>
      </c>
      <c r="K3">
        <f>ABS(G3)</f>
        <v>600000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3.98</v>
      </c>
      <c r="P3" s="6">
        <f>IF(N3="SELL - PUT",IF(H3-O3&gt;0,0,(H3-O3)*K3),IF(N3="BUY - CALL",IF(O3-H3&gt;0,0,(H3-O3)*K3),IF(N3="SELL - CALL",IF(O3-H3&gt;0,0,(O3-H3)*K3),IF(N3="BUY - PUT",IF(H3-O3&gt;0,0,(O3-H3)*K3)))))</f>
        <v>0</v>
      </c>
    </row>
    <row r="4" spans="1:16" x14ac:dyDescent="0.25">
      <c r="A4" s="18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36739</v>
      </c>
      <c r="G4" s="25">
        <v>310000</v>
      </c>
      <c r="H4" s="19">
        <v>3.98</v>
      </c>
      <c r="I4">
        <v>0.16</v>
      </c>
      <c r="J4" s="63">
        <v>3.82</v>
      </c>
      <c r="K4">
        <f t="shared" ref="K4:K46" si="0">ABS(G4)</f>
        <v>310000</v>
      </c>
      <c r="L4" t="str">
        <f t="shared" ref="L4:L46" si="1">IF(G4&gt;0,"BUY","SELL")</f>
        <v>BUY</v>
      </c>
      <c r="M4" t="str">
        <f t="shared" ref="M4:M46" si="2">IF(E4="C","CALL","PUT")</f>
        <v>CALL</v>
      </c>
      <c r="N4" t="str">
        <f t="shared" ref="N4:N46" si="3">CONCATENATE(L4," - ",M4)</f>
        <v>BUY - CALL</v>
      </c>
      <c r="O4">
        <f t="shared" ref="O4:O46" si="4">I4+J4</f>
        <v>3.98</v>
      </c>
      <c r="P4" s="6">
        <f t="shared" ref="P4:P46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5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36739</v>
      </c>
      <c r="G5" s="25">
        <v>310000</v>
      </c>
      <c r="H5" s="19">
        <v>3.98</v>
      </c>
      <c r="I5">
        <v>0.16750000000000001</v>
      </c>
      <c r="J5" s="63">
        <v>3.82</v>
      </c>
      <c r="K5">
        <f t="shared" si="0"/>
        <v>310000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3.9874999999999998</v>
      </c>
      <c r="P5" s="6">
        <f t="shared" si="5"/>
        <v>2324.9999999999504</v>
      </c>
    </row>
    <row r="6" spans="1:16" x14ac:dyDescent="0.25">
      <c r="A6" s="42" t="s">
        <v>115</v>
      </c>
      <c r="B6" s="19" t="s">
        <v>203</v>
      </c>
      <c r="C6" s="19" t="s">
        <v>23</v>
      </c>
      <c r="D6" s="19" t="s">
        <v>19</v>
      </c>
      <c r="E6" s="19" t="s">
        <v>24</v>
      </c>
      <c r="F6" s="24">
        <v>36739</v>
      </c>
      <c r="G6" s="25">
        <f>10000*(EOMONTH(F6,0)-F6)+10000</f>
        <v>310000</v>
      </c>
      <c r="H6" s="19">
        <v>3.09</v>
      </c>
      <c r="I6">
        <v>-0.4</v>
      </c>
      <c r="J6" s="63">
        <v>3.82</v>
      </c>
      <c r="K6">
        <f t="shared" si="0"/>
        <v>310000</v>
      </c>
      <c r="L6" t="str">
        <f t="shared" si="1"/>
        <v>BUY</v>
      </c>
      <c r="M6" t="str">
        <f t="shared" si="2"/>
        <v>PUT</v>
      </c>
      <c r="N6" t="str">
        <f t="shared" si="3"/>
        <v>BUY - PUT</v>
      </c>
      <c r="O6">
        <f t="shared" si="4"/>
        <v>3.42</v>
      </c>
      <c r="P6" s="6">
        <f t="shared" si="5"/>
        <v>102300.00000000003</v>
      </c>
    </row>
    <row r="7" spans="1:16" x14ac:dyDescent="0.25">
      <c r="A7" s="18" t="s">
        <v>174</v>
      </c>
      <c r="B7" t="s">
        <v>175</v>
      </c>
      <c r="C7" s="19" t="s">
        <v>23</v>
      </c>
      <c r="D7" t="s">
        <v>19</v>
      </c>
      <c r="E7" t="s">
        <v>20</v>
      </c>
      <c r="F7" s="24">
        <v>36739</v>
      </c>
      <c r="G7" s="25">
        <v>310000</v>
      </c>
      <c r="H7" s="19">
        <v>3.09</v>
      </c>
      <c r="I7">
        <v>-0.32</v>
      </c>
      <c r="J7" s="63">
        <v>3.82</v>
      </c>
      <c r="K7">
        <f t="shared" si="0"/>
        <v>310000</v>
      </c>
      <c r="L7" t="str">
        <f t="shared" si="1"/>
        <v>BUY</v>
      </c>
      <c r="M7" t="str">
        <f t="shared" si="2"/>
        <v>CALL</v>
      </c>
      <c r="N7" t="str">
        <f t="shared" si="3"/>
        <v>BUY - CALL</v>
      </c>
      <c r="O7">
        <f t="shared" si="4"/>
        <v>3.5</v>
      </c>
      <c r="P7" s="6">
        <f t="shared" si="5"/>
        <v>0</v>
      </c>
    </row>
    <row r="8" spans="1:16" x14ac:dyDescent="0.25">
      <c r="A8" s="18" t="s">
        <v>174</v>
      </c>
      <c r="B8" t="s">
        <v>176</v>
      </c>
      <c r="C8" s="19" t="s">
        <v>23</v>
      </c>
      <c r="D8" t="s">
        <v>19</v>
      </c>
      <c r="E8" t="s">
        <v>24</v>
      </c>
      <c r="F8" s="24">
        <v>36739</v>
      </c>
      <c r="G8" s="25">
        <v>310000</v>
      </c>
      <c r="H8" s="19">
        <v>3.09</v>
      </c>
      <c r="I8">
        <v>-0.32</v>
      </c>
      <c r="J8" s="63">
        <v>3.82</v>
      </c>
      <c r="K8">
        <f t="shared" si="0"/>
        <v>310000</v>
      </c>
      <c r="L8" t="str">
        <f t="shared" si="1"/>
        <v>BUY</v>
      </c>
      <c r="M8" t="str">
        <f t="shared" si="2"/>
        <v>PUT</v>
      </c>
      <c r="N8" t="str">
        <f t="shared" si="3"/>
        <v>BUY - PUT</v>
      </c>
      <c r="O8">
        <f t="shared" si="4"/>
        <v>3.5</v>
      </c>
      <c r="P8" s="6">
        <f t="shared" si="5"/>
        <v>127100.00000000004</v>
      </c>
    </row>
    <row r="9" spans="1:16" x14ac:dyDescent="0.25">
      <c r="A9" s="18" t="s">
        <v>174</v>
      </c>
      <c r="B9" t="s">
        <v>177</v>
      </c>
      <c r="C9" s="19" t="s">
        <v>23</v>
      </c>
      <c r="D9" t="s">
        <v>19</v>
      </c>
      <c r="E9" t="s">
        <v>24</v>
      </c>
      <c r="F9" s="24">
        <v>36739</v>
      </c>
      <c r="G9" s="25">
        <v>620000</v>
      </c>
      <c r="H9" s="19">
        <v>3.09</v>
      </c>
      <c r="I9">
        <v>-0.4</v>
      </c>
      <c r="J9" s="63">
        <v>3.82</v>
      </c>
      <c r="K9">
        <f t="shared" si="0"/>
        <v>620000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3.42</v>
      </c>
      <c r="P9" s="6">
        <f t="shared" si="5"/>
        <v>204600.00000000006</v>
      </c>
    </row>
    <row r="10" spans="1:16" x14ac:dyDescent="0.25">
      <c r="A10" s="18" t="s">
        <v>115</v>
      </c>
      <c r="B10" t="s">
        <v>178</v>
      </c>
      <c r="C10" s="19" t="s">
        <v>23</v>
      </c>
      <c r="D10" t="s">
        <v>19</v>
      </c>
      <c r="E10" t="s">
        <v>20</v>
      </c>
      <c r="F10" s="24">
        <v>36739</v>
      </c>
      <c r="G10" s="25">
        <v>310000</v>
      </c>
      <c r="H10" s="19">
        <v>3.09</v>
      </c>
      <c r="I10">
        <v>-0.25</v>
      </c>
      <c r="J10" s="63">
        <v>3.82</v>
      </c>
      <c r="K10">
        <f t="shared" si="0"/>
        <v>310000</v>
      </c>
      <c r="L10" t="str">
        <f t="shared" si="1"/>
        <v>BUY</v>
      </c>
      <c r="M10" t="str">
        <f t="shared" si="2"/>
        <v>CALL</v>
      </c>
      <c r="N10" t="str">
        <f t="shared" si="3"/>
        <v>BUY - CALL</v>
      </c>
      <c r="O10">
        <f t="shared" si="4"/>
        <v>3.57</v>
      </c>
      <c r="P10" s="6">
        <f t="shared" si="5"/>
        <v>0</v>
      </c>
    </row>
    <row r="11" spans="1:16" x14ac:dyDescent="0.25">
      <c r="A11" s="18" t="s">
        <v>173</v>
      </c>
      <c r="B11" t="s">
        <v>179</v>
      </c>
      <c r="C11" s="19" t="s">
        <v>23</v>
      </c>
      <c r="D11" t="s">
        <v>19</v>
      </c>
      <c r="E11" t="s">
        <v>20</v>
      </c>
      <c r="F11" s="24">
        <v>36739</v>
      </c>
      <c r="G11" s="25">
        <v>310000</v>
      </c>
      <c r="H11" s="19">
        <v>3.09</v>
      </c>
      <c r="I11">
        <v>-0.3</v>
      </c>
      <c r="J11" s="63">
        <v>3.82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3.52</v>
      </c>
      <c r="P11" s="6">
        <f t="shared" si="5"/>
        <v>0</v>
      </c>
    </row>
    <row r="12" spans="1:16" x14ac:dyDescent="0.25">
      <c r="A12" s="18" t="s">
        <v>173</v>
      </c>
      <c r="B12" t="s">
        <v>179</v>
      </c>
      <c r="C12" s="19" t="s">
        <v>23</v>
      </c>
      <c r="D12" t="s">
        <v>19</v>
      </c>
      <c r="E12" t="s">
        <v>24</v>
      </c>
      <c r="F12" s="24">
        <v>36739</v>
      </c>
      <c r="G12" s="25">
        <v>310000</v>
      </c>
      <c r="H12" s="19">
        <v>3.09</v>
      </c>
      <c r="I12">
        <v>-0.3</v>
      </c>
      <c r="J12" s="63">
        <v>3.82</v>
      </c>
      <c r="K12">
        <f t="shared" si="0"/>
        <v>310000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3.52</v>
      </c>
      <c r="P12" s="6">
        <f t="shared" si="5"/>
        <v>133300.00000000006</v>
      </c>
    </row>
    <row r="13" spans="1:16" x14ac:dyDescent="0.25">
      <c r="A13" s="17" t="s">
        <v>172</v>
      </c>
      <c r="B13" t="s">
        <v>184</v>
      </c>
      <c r="C13" s="19" t="s">
        <v>23</v>
      </c>
      <c r="D13" t="s">
        <v>19</v>
      </c>
      <c r="E13" t="s">
        <v>20</v>
      </c>
      <c r="F13" s="24">
        <v>36739</v>
      </c>
      <c r="G13" s="25">
        <v>-1000000</v>
      </c>
      <c r="H13" s="19">
        <v>3.09</v>
      </c>
      <c r="I13" s="19">
        <v>-0.25</v>
      </c>
      <c r="J13" s="63">
        <v>3.82</v>
      </c>
      <c r="K13">
        <f t="shared" si="0"/>
        <v>1000000</v>
      </c>
      <c r="L13" t="str">
        <f t="shared" si="1"/>
        <v>SELL</v>
      </c>
      <c r="M13" t="str">
        <f t="shared" si="2"/>
        <v>CALL</v>
      </c>
      <c r="N13" t="str">
        <f t="shared" si="3"/>
        <v>SELL - CALL</v>
      </c>
      <c r="O13">
        <f t="shared" si="4"/>
        <v>3.57</v>
      </c>
      <c r="P13" s="6">
        <f t="shared" si="5"/>
        <v>0</v>
      </c>
    </row>
    <row r="14" spans="1:16" x14ac:dyDescent="0.25">
      <c r="A14" s="17" t="s">
        <v>172</v>
      </c>
      <c r="B14" t="s">
        <v>185</v>
      </c>
      <c r="C14" s="19" t="s">
        <v>23</v>
      </c>
      <c r="D14" t="s">
        <v>19</v>
      </c>
      <c r="E14" t="s">
        <v>24</v>
      </c>
      <c r="F14" s="24">
        <v>36739</v>
      </c>
      <c r="G14" s="25">
        <v>1000000</v>
      </c>
      <c r="H14" s="19">
        <v>3.09</v>
      </c>
      <c r="I14" s="18">
        <v>-0.4</v>
      </c>
      <c r="J14" s="63">
        <v>3.82</v>
      </c>
      <c r="K14">
        <f t="shared" si="0"/>
        <v>1000000</v>
      </c>
      <c r="L14" t="str">
        <f t="shared" si="1"/>
        <v>BUY</v>
      </c>
      <c r="M14" t="str">
        <f t="shared" si="2"/>
        <v>PUT</v>
      </c>
      <c r="N14" t="str">
        <f t="shared" si="3"/>
        <v>BUY - PUT</v>
      </c>
      <c r="O14">
        <f t="shared" si="4"/>
        <v>3.42</v>
      </c>
      <c r="P14" s="6">
        <f t="shared" si="5"/>
        <v>330000.00000000006</v>
      </c>
    </row>
    <row r="15" spans="1:16" x14ac:dyDescent="0.25">
      <c r="A15" s="17" t="s">
        <v>172</v>
      </c>
      <c r="B15" t="s">
        <v>186</v>
      </c>
      <c r="C15" s="19" t="s">
        <v>23</v>
      </c>
      <c r="D15" t="s">
        <v>19</v>
      </c>
      <c r="E15" t="s">
        <v>20</v>
      </c>
      <c r="F15" s="24">
        <v>36739</v>
      </c>
      <c r="G15" s="25">
        <v>-500000</v>
      </c>
      <c r="H15" s="19">
        <v>3.09</v>
      </c>
      <c r="I15">
        <v>-0.32</v>
      </c>
      <c r="J15" s="63">
        <v>3.82</v>
      </c>
      <c r="K15">
        <f t="shared" si="0"/>
        <v>500000</v>
      </c>
      <c r="L15" t="str">
        <f t="shared" si="1"/>
        <v>SELL</v>
      </c>
      <c r="M15" t="str">
        <f t="shared" si="2"/>
        <v>CALL</v>
      </c>
      <c r="N15" t="str">
        <f t="shared" si="3"/>
        <v>SELL - CALL</v>
      </c>
      <c r="O15">
        <f t="shared" si="4"/>
        <v>3.5</v>
      </c>
      <c r="P15" s="6">
        <f t="shared" si="5"/>
        <v>0</v>
      </c>
    </row>
    <row r="16" spans="1:16" x14ac:dyDescent="0.25">
      <c r="A16" s="17" t="s">
        <v>172</v>
      </c>
      <c r="B16" t="s">
        <v>187</v>
      </c>
      <c r="C16" s="19" t="s">
        <v>23</v>
      </c>
      <c r="D16" t="s">
        <v>19</v>
      </c>
      <c r="E16" t="s">
        <v>24</v>
      </c>
      <c r="F16" s="24">
        <v>36739</v>
      </c>
      <c r="G16" s="25">
        <v>-500000</v>
      </c>
      <c r="H16" s="19">
        <v>3.09</v>
      </c>
      <c r="I16">
        <v>-0.32</v>
      </c>
      <c r="J16" s="63">
        <v>3.82</v>
      </c>
      <c r="K16">
        <f t="shared" si="0"/>
        <v>500000</v>
      </c>
      <c r="L16" t="str">
        <f t="shared" si="1"/>
        <v>SELL</v>
      </c>
      <c r="M16" t="str">
        <f t="shared" si="2"/>
        <v>PUT</v>
      </c>
      <c r="N16" t="str">
        <f t="shared" si="3"/>
        <v>SELL - PUT</v>
      </c>
      <c r="O16">
        <f t="shared" si="4"/>
        <v>3.5</v>
      </c>
      <c r="P16" s="6">
        <f t="shared" si="5"/>
        <v>-205000.00000000006</v>
      </c>
    </row>
    <row r="17" spans="1:16" x14ac:dyDescent="0.25">
      <c r="A17" s="17" t="s">
        <v>174</v>
      </c>
      <c r="B17" t="s">
        <v>195</v>
      </c>
      <c r="C17" s="19" t="s">
        <v>23</v>
      </c>
      <c r="D17" t="s">
        <v>19</v>
      </c>
      <c r="E17" t="s">
        <v>20</v>
      </c>
      <c r="F17" s="24">
        <v>36739</v>
      </c>
      <c r="G17" s="25">
        <v>310000</v>
      </c>
      <c r="H17" s="19">
        <v>3.09</v>
      </c>
      <c r="I17">
        <v>-0.27</v>
      </c>
      <c r="J17" s="63">
        <v>3.82</v>
      </c>
      <c r="K17">
        <f t="shared" si="0"/>
        <v>310000</v>
      </c>
      <c r="L17" t="str">
        <f t="shared" si="1"/>
        <v>BUY</v>
      </c>
      <c r="M17" t="str">
        <f t="shared" si="2"/>
        <v>CALL</v>
      </c>
      <c r="N17" t="str">
        <f t="shared" si="3"/>
        <v>BUY - CALL</v>
      </c>
      <c r="O17">
        <f t="shared" si="4"/>
        <v>3.55</v>
      </c>
      <c r="P17" s="6">
        <f t="shared" si="5"/>
        <v>0</v>
      </c>
    </row>
    <row r="18" spans="1:16" x14ac:dyDescent="0.25">
      <c r="A18" s="17" t="s">
        <v>114</v>
      </c>
      <c r="B18" t="s">
        <v>206</v>
      </c>
      <c r="C18" s="19" t="s">
        <v>23</v>
      </c>
      <c r="D18" t="s">
        <v>19</v>
      </c>
      <c r="E18" t="s">
        <v>24</v>
      </c>
      <c r="F18" s="24">
        <v>36739</v>
      </c>
      <c r="G18" s="25">
        <v>500000</v>
      </c>
      <c r="H18" s="19">
        <v>3.09</v>
      </c>
      <c r="I18">
        <v>-0.4</v>
      </c>
      <c r="J18" s="63">
        <v>3.82</v>
      </c>
      <c r="K18">
        <f t="shared" si="0"/>
        <v>500000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3.42</v>
      </c>
      <c r="P18" s="6">
        <f t="shared" si="5"/>
        <v>165000.00000000003</v>
      </c>
    </row>
    <row r="19" spans="1:16" x14ac:dyDescent="0.25">
      <c r="A19" s="18" t="s">
        <v>201</v>
      </c>
      <c r="B19" t="s">
        <v>215</v>
      </c>
      <c r="C19" s="19" t="s">
        <v>212</v>
      </c>
      <c r="D19" t="s">
        <v>19</v>
      </c>
      <c r="E19" t="s">
        <v>20</v>
      </c>
      <c r="F19" s="24">
        <v>36739</v>
      </c>
      <c r="G19" s="25">
        <v>310000</v>
      </c>
      <c r="H19" s="19">
        <v>4.12</v>
      </c>
      <c r="I19">
        <v>0.30249999999999999</v>
      </c>
      <c r="J19" s="63">
        <v>3.82</v>
      </c>
      <c r="K19">
        <f t="shared" si="0"/>
        <v>310000</v>
      </c>
      <c r="L19" t="str">
        <f t="shared" si="1"/>
        <v>BUY</v>
      </c>
      <c r="M19" t="str">
        <f t="shared" si="2"/>
        <v>CALL</v>
      </c>
      <c r="N19" t="str">
        <f t="shared" si="3"/>
        <v>BUY - CALL</v>
      </c>
      <c r="O19">
        <f t="shared" si="4"/>
        <v>4.1224999999999996</v>
      </c>
      <c r="P19" s="6">
        <f t="shared" si="5"/>
        <v>0</v>
      </c>
    </row>
    <row r="20" spans="1:16" x14ac:dyDescent="0.25">
      <c r="A20" s="17" t="s">
        <v>116</v>
      </c>
      <c r="B20" s="20" t="s">
        <v>202</v>
      </c>
      <c r="C20" s="19" t="s">
        <v>27</v>
      </c>
      <c r="D20" s="19" t="s">
        <v>19</v>
      </c>
      <c r="E20" s="24" t="s">
        <v>20</v>
      </c>
      <c r="F20" s="24">
        <v>36739</v>
      </c>
      <c r="G20" s="25">
        <v>500000</v>
      </c>
      <c r="H20" s="19">
        <v>4.18</v>
      </c>
      <c r="I20" s="19">
        <v>0.3</v>
      </c>
      <c r="J20" s="63">
        <v>3.82</v>
      </c>
      <c r="K20">
        <f t="shared" si="0"/>
        <v>500000</v>
      </c>
      <c r="L20" t="str">
        <f t="shared" si="1"/>
        <v>BUY</v>
      </c>
      <c r="M20" t="str">
        <f t="shared" si="2"/>
        <v>CALL</v>
      </c>
      <c r="N20" t="str">
        <f t="shared" si="3"/>
        <v>BUY - CALL</v>
      </c>
      <c r="O20">
        <f t="shared" si="4"/>
        <v>4.12</v>
      </c>
      <c r="P20" s="6">
        <f t="shared" si="5"/>
        <v>29999.999999999804</v>
      </c>
    </row>
    <row r="21" spans="1:16" x14ac:dyDescent="0.25">
      <c r="A21" s="17" t="s">
        <v>172</v>
      </c>
      <c r="B21" s="34" t="s">
        <v>168</v>
      </c>
      <c r="C21" s="19" t="s">
        <v>27</v>
      </c>
      <c r="D21" s="34" t="s">
        <v>19</v>
      </c>
      <c r="E21" s="34" t="s">
        <v>20</v>
      </c>
      <c r="F21" s="46">
        <v>36739</v>
      </c>
      <c r="G21" s="47">
        <v>300000</v>
      </c>
      <c r="H21" s="19">
        <v>4.18</v>
      </c>
      <c r="I21">
        <v>0.25</v>
      </c>
      <c r="J21" s="63">
        <v>3.82</v>
      </c>
      <c r="K21">
        <f t="shared" si="0"/>
        <v>300000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4.07</v>
      </c>
      <c r="P21" s="6">
        <f t="shared" si="5"/>
        <v>32999.999999999833</v>
      </c>
    </row>
    <row r="22" spans="1:16" x14ac:dyDescent="0.25">
      <c r="A22" s="18" t="s">
        <v>174</v>
      </c>
      <c r="B22" t="s">
        <v>180</v>
      </c>
      <c r="C22" s="19" t="s">
        <v>27</v>
      </c>
      <c r="D22" t="s">
        <v>19</v>
      </c>
      <c r="E22" t="s">
        <v>20</v>
      </c>
      <c r="F22" s="24">
        <v>36739</v>
      </c>
      <c r="G22" s="25">
        <v>-250000</v>
      </c>
      <c r="H22" s="19">
        <v>4.18</v>
      </c>
      <c r="I22">
        <v>0.3</v>
      </c>
      <c r="J22" s="63">
        <v>3.82</v>
      </c>
      <c r="K22">
        <f t="shared" si="0"/>
        <v>250000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4.12</v>
      </c>
      <c r="P22" s="6">
        <f t="shared" si="5"/>
        <v>-14999.999999999902</v>
      </c>
    </row>
    <row r="23" spans="1:16" x14ac:dyDescent="0.25">
      <c r="A23" s="18" t="s">
        <v>174</v>
      </c>
      <c r="B23" t="s">
        <v>181</v>
      </c>
      <c r="C23" s="19" t="s">
        <v>27</v>
      </c>
      <c r="D23" t="s">
        <v>19</v>
      </c>
      <c r="E23" t="s">
        <v>24</v>
      </c>
      <c r="F23" s="24">
        <v>36739</v>
      </c>
      <c r="G23" s="25">
        <v>-250000</v>
      </c>
      <c r="H23" s="19">
        <v>4.18</v>
      </c>
      <c r="I23">
        <v>0.3</v>
      </c>
      <c r="J23" s="63">
        <v>3.82</v>
      </c>
      <c r="K23">
        <f t="shared" si="0"/>
        <v>250000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4.12</v>
      </c>
      <c r="P23" s="6">
        <f t="shared" si="5"/>
        <v>0</v>
      </c>
    </row>
    <row r="24" spans="1:16" x14ac:dyDescent="0.25">
      <c r="A24" s="17" t="s">
        <v>172</v>
      </c>
      <c r="B24" t="s">
        <v>182</v>
      </c>
      <c r="C24" s="19" t="s">
        <v>27</v>
      </c>
      <c r="D24" t="s">
        <v>19</v>
      </c>
      <c r="E24" t="s">
        <v>20</v>
      </c>
      <c r="F24" s="24">
        <v>36739</v>
      </c>
      <c r="G24" s="25">
        <v>-250000</v>
      </c>
      <c r="H24" s="19">
        <v>4.18</v>
      </c>
      <c r="I24">
        <v>0.3</v>
      </c>
      <c r="J24" s="63">
        <v>3.82</v>
      </c>
      <c r="K24">
        <f t="shared" si="0"/>
        <v>250000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4.12</v>
      </c>
      <c r="P24" s="6">
        <f t="shared" si="5"/>
        <v>-14999.999999999902</v>
      </c>
    </row>
    <row r="25" spans="1:16" x14ac:dyDescent="0.25">
      <c r="A25" s="17" t="s">
        <v>172</v>
      </c>
      <c r="B25" t="s">
        <v>182</v>
      </c>
      <c r="C25" s="19" t="s">
        <v>27</v>
      </c>
      <c r="D25" t="s">
        <v>19</v>
      </c>
      <c r="E25" t="s">
        <v>20</v>
      </c>
      <c r="F25" s="24">
        <v>36739</v>
      </c>
      <c r="G25" s="25">
        <v>-500000</v>
      </c>
      <c r="H25" s="19">
        <v>4.18</v>
      </c>
      <c r="I25">
        <v>0.3</v>
      </c>
      <c r="J25" s="63">
        <v>3.82</v>
      </c>
      <c r="K25">
        <f t="shared" si="0"/>
        <v>500000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4.12</v>
      </c>
      <c r="P25" s="6">
        <f t="shared" si="5"/>
        <v>-29999.999999999804</v>
      </c>
    </row>
    <row r="26" spans="1:16" x14ac:dyDescent="0.25">
      <c r="A26" s="17" t="s">
        <v>172</v>
      </c>
      <c r="B26" t="s">
        <v>183</v>
      </c>
      <c r="C26" s="19" t="s">
        <v>27</v>
      </c>
      <c r="D26" t="s">
        <v>19</v>
      </c>
      <c r="E26" t="s">
        <v>24</v>
      </c>
      <c r="F26" s="24">
        <v>36739</v>
      </c>
      <c r="G26" s="25">
        <v>-250000</v>
      </c>
      <c r="H26" s="19">
        <v>4.18</v>
      </c>
      <c r="I26">
        <v>0.3</v>
      </c>
      <c r="J26" s="63">
        <v>3.82</v>
      </c>
      <c r="K26">
        <f t="shared" si="0"/>
        <v>250000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4.12</v>
      </c>
      <c r="P26" s="6">
        <f t="shared" si="5"/>
        <v>0</v>
      </c>
    </row>
    <row r="27" spans="1:16" x14ac:dyDescent="0.25">
      <c r="A27" s="17" t="s">
        <v>172</v>
      </c>
      <c r="B27" t="s">
        <v>183</v>
      </c>
      <c r="C27" s="19" t="s">
        <v>27</v>
      </c>
      <c r="D27" t="s">
        <v>19</v>
      </c>
      <c r="E27" t="s">
        <v>24</v>
      </c>
      <c r="F27" s="24">
        <v>36739</v>
      </c>
      <c r="G27" s="25">
        <v>-500000</v>
      </c>
      <c r="H27" s="19">
        <v>4.18</v>
      </c>
      <c r="I27">
        <v>0.3</v>
      </c>
      <c r="J27" s="63">
        <v>3.82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4.12</v>
      </c>
      <c r="P27" s="6">
        <f t="shared" si="5"/>
        <v>0</v>
      </c>
    </row>
    <row r="28" spans="1:16" x14ac:dyDescent="0.25">
      <c r="A28" s="17" t="s">
        <v>172</v>
      </c>
      <c r="B28" t="s">
        <v>188</v>
      </c>
      <c r="C28" s="19" t="s">
        <v>27</v>
      </c>
      <c r="D28" t="s">
        <v>19</v>
      </c>
      <c r="E28" t="s">
        <v>20</v>
      </c>
      <c r="F28" s="24">
        <v>36739</v>
      </c>
      <c r="G28" s="25">
        <v>-500000</v>
      </c>
      <c r="H28" s="19">
        <v>4.18</v>
      </c>
      <c r="I28">
        <v>0.32</v>
      </c>
      <c r="J28" s="63">
        <v>3.82</v>
      </c>
      <c r="K28">
        <f t="shared" si="0"/>
        <v>500000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4.1399999999999997</v>
      </c>
      <c r="P28" s="6">
        <f t="shared" si="5"/>
        <v>-20000.000000000018</v>
      </c>
    </row>
    <row r="29" spans="1:16" x14ac:dyDescent="0.25">
      <c r="A29" s="17" t="s">
        <v>172</v>
      </c>
      <c r="B29" t="s">
        <v>189</v>
      </c>
      <c r="C29" s="19" t="s">
        <v>27</v>
      </c>
      <c r="D29" t="s">
        <v>19</v>
      </c>
      <c r="E29" t="s">
        <v>24</v>
      </c>
      <c r="F29" s="24">
        <v>36739</v>
      </c>
      <c r="G29" s="25">
        <v>-500000</v>
      </c>
      <c r="H29" s="19">
        <v>4.18</v>
      </c>
      <c r="I29">
        <v>0.32</v>
      </c>
      <c r="J29" s="63">
        <v>3.82</v>
      </c>
      <c r="K29">
        <f t="shared" si="0"/>
        <v>500000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4.1399999999999997</v>
      </c>
      <c r="P29" s="6">
        <f t="shared" si="5"/>
        <v>0</v>
      </c>
    </row>
    <row r="30" spans="1:16" x14ac:dyDescent="0.25">
      <c r="A30" s="17" t="s">
        <v>172</v>
      </c>
      <c r="B30" t="s">
        <v>190</v>
      </c>
      <c r="C30" s="19" t="s">
        <v>27</v>
      </c>
      <c r="D30" t="s">
        <v>19</v>
      </c>
      <c r="E30" t="s">
        <v>20</v>
      </c>
      <c r="F30" s="24">
        <v>36739</v>
      </c>
      <c r="G30" s="25">
        <v>-500000</v>
      </c>
      <c r="H30" s="19">
        <v>4.18</v>
      </c>
      <c r="I30">
        <v>0.32</v>
      </c>
      <c r="J30" s="63">
        <v>3.82</v>
      </c>
      <c r="K30">
        <f t="shared" si="0"/>
        <v>500000</v>
      </c>
      <c r="L30" t="str">
        <f t="shared" si="1"/>
        <v>SELL</v>
      </c>
      <c r="M30" t="str">
        <f t="shared" si="2"/>
        <v>CALL</v>
      </c>
      <c r="N30" t="str">
        <f t="shared" si="3"/>
        <v>SELL - CALL</v>
      </c>
      <c r="O30">
        <f t="shared" si="4"/>
        <v>4.1399999999999997</v>
      </c>
      <c r="P30" s="6">
        <f t="shared" si="5"/>
        <v>-20000.000000000018</v>
      </c>
    </row>
    <row r="31" spans="1:16" x14ac:dyDescent="0.25">
      <c r="A31" s="17" t="s">
        <v>172</v>
      </c>
      <c r="B31" t="s">
        <v>191</v>
      </c>
      <c r="C31" s="19" t="s">
        <v>27</v>
      </c>
      <c r="D31" t="s">
        <v>19</v>
      </c>
      <c r="E31" t="s">
        <v>24</v>
      </c>
      <c r="F31" s="24">
        <v>36739</v>
      </c>
      <c r="G31" s="25">
        <v>-500000</v>
      </c>
      <c r="H31" s="19">
        <v>4.18</v>
      </c>
      <c r="I31">
        <v>0.32</v>
      </c>
      <c r="J31" s="63">
        <v>3.82</v>
      </c>
      <c r="K31">
        <f t="shared" si="0"/>
        <v>500000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4.1399999999999997</v>
      </c>
      <c r="P31" s="6">
        <f t="shared" si="5"/>
        <v>0</v>
      </c>
    </row>
    <row r="32" spans="1:16" x14ac:dyDescent="0.25">
      <c r="A32" s="17" t="s">
        <v>172</v>
      </c>
      <c r="B32" t="s">
        <v>192</v>
      </c>
      <c r="C32" s="19" t="s">
        <v>27</v>
      </c>
      <c r="D32" t="s">
        <v>19</v>
      </c>
      <c r="E32" t="s">
        <v>24</v>
      </c>
      <c r="F32" s="24">
        <v>36739</v>
      </c>
      <c r="G32" s="25">
        <v>-250000</v>
      </c>
      <c r="H32" s="19">
        <v>4.18</v>
      </c>
      <c r="I32">
        <v>0.32</v>
      </c>
      <c r="J32" s="63">
        <v>3.82</v>
      </c>
      <c r="K32">
        <f t="shared" si="0"/>
        <v>250000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4.1399999999999997</v>
      </c>
      <c r="P32" s="6">
        <f t="shared" si="5"/>
        <v>0</v>
      </c>
    </row>
    <row r="33" spans="1:254" x14ac:dyDescent="0.25">
      <c r="A33" s="17" t="s">
        <v>172</v>
      </c>
      <c r="B33" t="s">
        <v>193</v>
      </c>
      <c r="C33" s="19" t="s">
        <v>27</v>
      </c>
      <c r="D33" t="s">
        <v>19</v>
      </c>
      <c r="E33" t="s">
        <v>24</v>
      </c>
      <c r="F33" s="24">
        <v>36739</v>
      </c>
      <c r="G33" s="25">
        <v>-250000</v>
      </c>
      <c r="H33" s="19">
        <v>4.18</v>
      </c>
      <c r="I33">
        <v>0.26</v>
      </c>
      <c r="J33" s="63">
        <v>3.82</v>
      </c>
      <c r="K33">
        <f t="shared" si="0"/>
        <v>250000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4.08</v>
      </c>
      <c r="P33" s="6">
        <f t="shared" si="5"/>
        <v>0</v>
      </c>
    </row>
    <row r="34" spans="1:254" x14ac:dyDescent="0.25">
      <c r="A34" s="17" t="s">
        <v>198</v>
      </c>
      <c r="B34" t="s">
        <v>204</v>
      </c>
      <c r="C34" s="19" t="s">
        <v>27</v>
      </c>
      <c r="D34" t="s">
        <v>19</v>
      </c>
      <c r="E34" t="s">
        <v>20</v>
      </c>
      <c r="F34" s="24">
        <v>36739</v>
      </c>
      <c r="G34" s="25">
        <v>-1000000</v>
      </c>
      <c r="H34" s="19">
        <v>4.18</v>
      </c>
      <c r="I34">
        <v>0.32</v>
      </c>
      <c r="J34" s="63">
        <v>3.82</v>
      </c>
      <c r="K34">
        <f t="shared" si="0"/>
        <v>1000000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4.1399999999999997</v>
      </c>
      <c r="P34" s="6">
        <f t="shared" si="5"/>
        <v>-40000.000000000036</v>
      </c>
      <c r="Q34" s="18"/>
      <c r="R34" s="18"/>
    </row>
    <row r="35" spans="1:254" x14ac:dyDescent="0.25">
      <c r="A35" s="17" t="s">
        <v>198</v>
      </c>
      <c r="B35" t="s">
        <v>205</v>
      </c>
      <c r="C35" s="19" t="s">
        <v>27</v>
      </c>
      <c r="D35" t="s">
        <v>19</v>
      </c>
      <c r="E35" t="s">
        <v>24</v>
      </c>
      <c r="F35" s="24">
        <v>36739</v>
      </c>
      <c r="G35" s="25">
        <v>-1000000</v>
      </c>
      <c r="H35" s="19">
        <v>4.18</v>
      </c>
      <c r="I35">
        <v>0.32</v>
      </c>
      <c r="J35" s="63">
        <v>3.82</v>
      </c>
      <c r="K35">
        <f t="shared" si="0"/>
        <v>1000000</v>
      </c>
      <c r="L35" t="str">
        <f t="shared" si="1"/>
        <v>SELL</v>
      </c>
      <c r="M35" t="str">
        <f t="shared" si="2"/>
        <v>PUT</v>
      </c>
      <c r="N35" t="str">
        <f t="shared" si="3"/>
        <v>SELL - PUT</v>
      </c>
      <c r="O35">
        <f t="shared" si="4"/>
        <v>4.1399999999999997</v>
      </c>
      <c r="P35" s="6">
        <f t="shared" si="5"/>
        <v>0</v>
      </c>
      <c r="Q35" s="18"/>
      <c r="R35" s="18"/>
    </row>
    <row r="36" spans="1:254" x14ac:dyDescent="0.25">
      <c r="A36" s="18" t="s">
        <v>199</v>
      </c>
      <c r="B36" t="s">
        <v>209</v>
      </c>
      <c r="C36" s="19" t="s">
        <v>27</v>
      </c>
      <c r="D36" t="s">
        <v>19</v>
      </c>
      <c r="E36" t="s">
        <v>20</v>
      </c>
      <c r="F36" s="24">
        <v>36739</v>
      </c>
      <c r="G36" s="25">
        <v>310000</v>
      </c>
      <c r="H36" s="19">
        <v>4.18</v>
      </c>
      <c r="I36">
        <v>0.33750000000000002</v>
      </c>
      <c r="J36" s="63">
        <v>3.82</v>
      </c>
      <c r="K36">
        <f t="shared" si="0"/>
        <v>310000</v>
      </c>
      <c r="L36" t="str">
        <f t="shared" si="1"/>
        <v>BUY</v>
      </c>
      <c r="M36" t="str">
        <f t="shared" si="2"/>
        <v>CALL</v>
      </c>
      <c r="N36" t="str">
        <f t="shared" si="3"/>
        <v>BUY - CALL</v>
      </c>
      <c r="O36">
        <f t="shared" si="4"/>
        <v>4.1574999999999998</v>
      </c>
      <c r="P36" s="6">
        <f t="shared" si="5"/>
        <v>6974.9999999999891</v>
      </c>
      <c r="Q36" s="18"/>
      <c r="R36" s="18"/>
    </row>
    <row r="37" spans="1:254" x14ac:dyDescent="0.25">
      <c r="A37" s="18" t="s">
        <v>217</v>
      </c>
      <c r="B37" t="s">
        <v>220</v>
      </c>
      <c r="C37" s="19" t="s">
        <v>27</v>
      </c>
      <c r="D37" t="s">
        <v>19</v>
      </c>
      <c r="E37" t="s">
        <v>20</v>
      </c>
      <c r="F37" s="24">
        <v>36739</v>
      </c>
      <c r="G37" s="25">
        <v>-1550000</v>
      </c>
      <c r="H37" s="19">
        <v>4.18</v>
      </c>
      <c r="I37">
        <v>0.4</v>
      </c>
      <c r="J37" s="63">
        <v>3.82</v>
      </c>
      <c r="K37">
        <f t="shared" si="0"/>
        <v>1550000</v>
      </c>
      <c r="L37" t="str">
        <f t="shared" si="1"/>
        <v>SELL</v>
      </c>
      <c r="M37" t="str">
        <f t="shared" si="2"/>
        <v>CALL</v>
      </c>
      <c r="N37" t="str">
        <f t="shared" si="3"/>
        <v>SELL - CALL</v>
      </c>
      <c r="O37">
        <f t="shared" si="4"/>
        <v>4.22</v>
      </c>
      <c r="P37" s="6">
        <f t="shared" si="5"/>
        <v>0</v>
      </c>
      <c r="Q37" s="18"/>
      <c r="R37" s="18"/>
    </row>
    <row r="38" spans="1:254" x14ac:dyDescent="0.25">
      <c r="A38" s="18" t="s">
        <v>118</v>
      </c>
      <c r="B38" t="s">
        <v>214</v>
      </c>
      <c r="C38" s="19" t="s">
        <v>27</v>
      </c>
      <c r="D38" t="s">
        <v>19</v>
      </c>
      <c r="E38" t="s">
        <v>24</v>
      </c>
      <c r="F38" s="24">
        <v>36739</v>
      </c>
      <c r="G38" s="25">
        <v>1550000</v>
      </c>
      <c r="H38" s="19">
        <v>4.18</v>
      </c>
      <c r="I38">
        <v>0.3</v>
      </c>
      <c r="J38" s="63">
        <v>3.82</v>
      </c>
      <c r="K38">
        <f t="shared" si="0"/>
        <v>1550000</v>
      </c>
      <c r="L38" t="str">
        <f t="shared" si="1"/>
        <v>BUY</v>
      </c>
      <c r="M38" t="str">
        <f t="shared" si="2"/>
        <v>PUT</v>
      </c>
      <c r="N38" t="str">
        <f t="shared" si="3"/>
        <v>BUY - PUT</v>
      </c>
      <c r="O38">
        <f t="shared" si="4"/>
        <v>4.12</v>
      </c>
      <c r="P38" s="6">
        <f t="shared" si="5"/>
        <v>0</v>
      </c>
      <c r="Q38" s="18"/>
      <c r="R38" s="18"/>
    </row>
    <row r="39" spans="1:254" x14ac:dyDescent="0.25">
      <c r="A39" s="17" t="s">
        <v>172</v>
      </c>
      <c r="B39" t="s">
        <v>221</v>
      </c>
      <c r="C39" s="19" t="s">
        <v>27</v>
      </c>
      <c r="D39" t="s">
        <v>19</v>
      </c>
      <c r="E39" t="s">
        <v>24</v>
      </c>
      <c r="F39" s="24">
        <v>36739</v>
      </c>
      <c r="G39" s="25">
        <v>-1000000</v>
      </c>
      <c r="H39" s="19">
        <v>4.18</v>
      </c>
      <c r="I39">
        <v>0.5</v>
      </c>
      <c r="J39" s="63">
        <v>3.82</v>
      </c>
      <c r="K39">
        <f t="shared" si="0"/>
        <v>1000000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4.32</v>
      </c>
      <c r="P39" s="6">
        <f t="shared" si="5"/>
        <v>-140000.00000000058</v>
      </c>
      <c r="Q39" s="18"/>
      <c r="R39" s="18"/>
    </row>
    <row r="40" spans="1:254" x14ac:dyDescent="0.25">
      <c r="A40" s="17" t="s">
        <v>172</v>
      </c>
      <c r="B40" t="s">
        <v>222</v>
      </c>
      <c r="C40" s="19" t="s">
        <v>27</v>
      </c>
      <c r="D40" t="s">
        <v>19</v>
      </c>
      <c r="E40" t="s">
        <v>24</v>
      </c>
      <c r="F40" s="24">
        <v>36739</v>
      </c>
      <c r="G40" s="25">
        <v>1000000</v>
      </c>
      <c r="H40" s="19">
        <v>4.18</v>
      </c>
      <c r="I40">
        <v>0.3</v>
      </c>
      <c r="J40" s="63">
        <v>3.82</v>
      </c>
      <c r="K40">
        <f t="shared" si="0"/>
        <v>1000000</v>
      </c>
      <c r="L40" t="str">
        <f t="shared" si="1"/>
        <v>BUY</v>
      </c>
      <c r="M40" t="str">
        <f t="shared" si="2"/>
        <v>PUT</v>
      </c>
      <c r="N40" t="str">
        <f t="shared" si="3"/>
        <v>BUY - PUT</v>
      </c>
      <c r="O40">
        <f t="shared" si="4"/>
        <v>4.12</v>
      </c>
      <c r="P40" s="6">
        <f t="shared" si="5"/>
        <v>0</v>
      </c>
      <c r="Q40" s="18"/>
      <c r="R40" s="18"/>
    </row>
    <row r="41" spans="1:254" x14ac:dyDescent="0.25">
      <c r="A41" s="17" t="s">
        <v>173</v>
      </c>
      <c r="B41" t="s">
        <v>252</v>
      </c>
      <c r="C41" s="19" t="s">
        <v>27</v>
      </c>
      <c r="D41" t="s">
        <v>19</v>
      </c>
      <c r="E41" t="s">
        <v>20</v>
      </c>
      <c r="F41" s="24">
        <v>36739</v>
      </c>
      <c r="G41" s="25">
        <v>-2000000</v>
      </c>
      <c r="H41" s="19">
        <v>4.18</v>
      </c>
      <c r="I41">
        <v>0.6</v>
      </c>
      <c r="J41" s="63">
        <v>3.82</v>
      </c>
      <c r="K41">
        <f t="shared" si="0"/>
        <v>2000000</v>
      </c>
      <c r="L41" t="str">
        <f t="shared" si="1"/>
        <v>SELL</v>
      </c>
      <c r="M41" t="str">
        <f t="shared" si="2"/>
        <v>CALL</v>
      </c>
      <c r="N41" t="str">
        <f t="shared" si="3"/>
        <v>SELL - CALL</v>
      </c>
      <c r="O41">
        <f t="shared" si="4"/>
        <v>4.42</v>
      </c>
      <c r="P41" s="6">
        <f t="shared" si="5"/>
        <v>0</v>
      </c>
      <c r="Q41" s="18"/>
      <c r="R41" s="18"/>
    </row>
    <row r="42" spans="1:254" x14ac:dyDescent="0.25">
      <c r="A42" s="17" t="s">
        <v>198</v>
      </c>
      <c r="B42" t="s">
        <v>207</v>
      </c>
      <c r="C42" s="19" t="s">
        <v>208</v>
      </c>
      <c r="D42" t="s">
        <v>19</v>
      </c>
      <c r="E42" t="s">
        <v>20</v>
      </c>
      <c r="F42" s="24">
        <v>36739</v>
      </c>
      <c r="G42" s="25">
        <v>-500000</v>
      </c>
      <c r="H42" s="19">
        <v>4.49</v>
      </c>
      <c r="I42">
        <v>0.1</v>
      </c>
      <c r="J42" s="63">
        <v>3.82</v>
      </c>
      <c r="K42">
        <f t="shared" si="0"/>
        <v>500000</v>
      </c>
      <c r="L42" t="str">
        <f t="shared" si="1"/>
        <v>SELL</v>
      </c>
      <c r="M42" t="str">
        <f t="shared" si="2"/>
        <v>CALL</v>
      </c>
      <c r="N42" t="str">
        <f t="shared" si="3"/>
        <v>SELL - CALL</v>
      </c>
      <c r="O42">
        <f t="shared" si="4"/>
        <v>3.92</v>
      </c>
      <c r="P42" s="6">
        <f t="shared" si="5"/>
        <v>-285000.00000000012</v>
      </c>
      <c r="Q42" s="18"/>
      <c r="R42" s="18"/>
    </row>
    <row r="43" spans="1:254" x14ac:dyDescent="0.25">
      <c r="A43" s="18" t="s">
        <v>198</v>
      </c>
      <c r="B43" t="s">
        <v>210</v>
      </c>
      <c r="C43" s="19" t="s">
        <v>208</v>
      </c>
      <c r="D43" t="s">
        <v>19</v>
      </c>
      <c r="E43" t="s">
        <v>20</v>
      </c>
      <c r="F43" s="24">
        <v>36739</v>
      </c>
      <c r="G43" s="25">
        <v>-500000</v>
      </c>
      <c r="H43" s="19">
        <v>4.49</v>
      </c>
      <c r="I43">
        <v>0.1</v>
      </c>
      <c r="J43" s="63">
        <v>3.82</v>
      </c>
      <c r="K43">
        <f t="shared" si="0"/>
        <v>500000</v>
      </c>
      <c r="L43" t="str">
        <f t="shared" si="1"/>
        <v>SELL</v>
      </c>
      <c r="M43" t="str">
        <f t="shared" si="2"/>
        <v>CALL</v>
      </c>
      <c r="N43" t="str">
        <f t="shared" si="3"/>
        <v>SELL - CALL</v>
      </c>
      <c r="O43">
        <f t="shared" si="4"/>
        <v>3.92</v>
      </c>
      <c r="P43" s="6">
        <f t="shared" si="5"/>
        <v>-285000.00000000012</v>
      </c>
      <c r="Q43" s="18"/>
      <c r="R43" s="18"/>
    </row>
    <row r="44" spans="1:254" x14ac:dyDescent="0.25">
      <c r="A44" s="18" t="s">
        <v>200</v>
      </c>
      <c r="B44" t="s">
        <v>211</v>
      </c>
      <c r="C44" s="19" t="s">
        <v>208</v>
      </c>
      <c r="D44" t="s">
        <v>19</v>
      </c>
      <c r="E44" t="s">
        <v>20</v>
      </c>
      <c r="F44" s="24">
        <v>36739</v>
      </c>
      <c r="G44" s="25">
        <v>-310000</v>
      </c>
      <c r="H44" s="19">
        <v>4.49</v>
      </c>
      <c r="I44">
        <v>4.4999999999999998E-2</v>
      </c>
      <c r="J44" s="63">
        <v>3.82</v>
      </c>
      <c r="K44">
        <f t="shared" si="0"/>
        <v>310000</v>
      </c>
      <c r="L44" t="str">
        <f t="shared" si="1"/>
        <v>SELL</v>
      </c>
      <c r="M44" t="str">
        <f t="shared" si="2"/>
        <v>CALL</v>
      </c>
      <c r="N44" t="str">
        <f t="shared" si="3"/>
        <v>SELL - CALL</v>
      </c>
      <c r="O44">
        <f t="shared" si="4"/>
        <v>3.8649999999999998</v>
      </c>
      <c r="P44" s="6">
        <f t="shared" si="5"/>
        <v>-193750.00000000015</v>
      </c>
      <c r="Q44" s="18"/>
      <c r="R44" s="18"/>
    </row>
    <row r="45" spans="1:254" x14ac:dyDescent="0.25">
      <c r="A45" s="18" t="s">
        <v>200</v>
      </c>
      <c r="B45" t="s">
        <v>211</v>
      </c>
      <c r="C45" s="19" t="s">
        <v>208</v>
      </c>
      <c r="D45" t="s">
        <v>19</v>
      </c>
      <c r="E45" t="s">
        <v>24</v>
      </c>
      <c r="F45" s="24">
        <v>36739</v>
      </c>
      <c r="G45" s="25">
        <v>-310000</v>
      </c>
      <c r="H45" s="19">
        <v>4.49</v>
      </c>
      <c r="I45">
        <v>4.4999999999999998E-2</v>
      </c>
      <c r="J45" s="63">
        <v>3.82</v>
      </c>
      <c r="K45">
        <f t="shared" si="0"/>
        <v>310000</v>
      </c>
      <c r="L45" t="str">
        <f t="shared" si="1"/>
        <v>SELL</v>
      </c>
      <c r="M45" t="str">
        <f t="shared" si="2"/>
        <v>PUT</v>
      </c>
      <c r="N45" t="str">
        <f t="shared" si="3"/>
        <v>SELL - PUT</v>
      </c>
      <c r="O45">
        <f t="shared" si="4"/>
        <v>3.8649999999999998</v>
      </c>
      <c r="P45" s="6">
        <f t="shared" si="5"/>
        <v>0</v>
      </c>
      <c r="Q45" s="53"/>
      <c r="R45" s="60"/>
    </row>
    <row r="46" spans="1:254" s="53" customFormat="1" x14ac:dyDescent="0.25">
      <c r="A46" s="42" t="s">
        <v>115</v>
      </c>
      <c r="B46" t="s">
        <v>213</v>
      </c>
      <c r="C46" s="19" t="s">
        <v>208</v>
      </c>
      <c r="D46" t="s">
        <v>19</v>
      </c>
      <c r="E46" t="s">
        <v>20</v>
      </c>
      <c r="F46" s="24">
        <v>36739</v>
      </c>
      <c r="G46" s="25">
        <v>150000</v>
      </c>
      <c r="H46" s="19">
        <v>4.49</v>
      </c>
      <c r="I46">
        <v>0.1</v>
      </c>
      <c r="J46" s="63">
        <v>3.82</v>
      </c>
      <c r="K46">
        <f t="shared" si="0"/>
        <v>150000</v>
      </c>
      <c r="L46" t="str">
        <f t="shared" si="1"/>
        <v>BUY</v>
      </c>
      <c r="M46" t="str">
        <f t="shared" si="2"/>
        <v>CALL</v>
      </c>
      <c r="N46" t="str">
        <f t="shared" si="3"/>
        <v>BUY - CALL</v>
      </c>
      <c r="O46">
        <f t="shared" si="4"/>
        <v>3.92</v>
      </c>
      <c r="P46" s="6">
        <f t="shared" si="5"/>
        <v>85500.000000000044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5">
      <c r="A47" s="17"/>
      <c r="B47"/>
      <c r="C47"/>
      <c r="D47"/>
      <c r="E47"/>
      <c r="F47" s="24"/>
      <c r="G47" s="25"/>
      <c r="H47"/>
      <c r="I47"/>
      <c r="J47" s="63"/>
      <c r="K47"/>
      <c r="L47"/>
      <c r="M47"/>
      <c r="N47"/>
      <c r="O47"/>
      <c r="P47" s="6"/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5">
      <c r="A48" s="18"/>
      <c r="B48"/>
      <c r="C48" s="19"/>
      <c r="D48"/>
      <c r="E48"/>
      <c r="F48" s="24"/>
      <c r="G48" s="25"/>
      <c r="H48"/>
      <c r="I48"/>
      <c r="J48" s="63"/>
      <c r="K48"/>
      <c r="L48"/>
      <c r="M48"/>
      <c r="N48"/>
      <c r="O48"/>
      <c r="P48" s="6"/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5">
      <c r="A49" s="18"/>
      <c r="B49"/>
      <c r="C49" s="19"/>
      <c r="D49"/>
      <c r="E49"/>
      <c r="F49" s="24"/>
      <c r="G49" s="25"/>
      <c r="H49"/>
      <c r="I49"/>
      <c r="J49" s="63"/>
      <c r="K49"/>
      <c r="L49"/>
      <c r="M49"/>
      <c r="N49"/>
      <c r="O49"/>
      <c r="P49" s="6"/>
      <c r="Q49" s="18"/>
    </row>
    <row r="50" spans="1:18" x14ac:dyDescent="0.25">
      <c r="A50" s="18"/>
      <c r="C50" s="19"/>
      <c r="F50" s="24"/>
      <c r="G50" s="25"/>
      <c r="J50" s="63"/>
      <c r="P50" s="6"/>
      <c r="Q50" s="18"/>
      <c r="R50" s="18"/>
    </row>
    <row r="51" spans="1:18" x14ac:dyDescent="0.25">
      <c r="A51" s="42"/>
      <c r="C51" s="19"/>
      <c r="F51" s="24"/>
      <c r="G51" s="25"/>
      <c r="J51" s="63"/>
      <c r="P51" s="6"/>
      <c r="Q51" s="18"/>
      <c r="R51" s="18"/>
    </row>
    <row r="52" spans="1:18" x14ac:dyDescent="0.25">
      <c r="A52" s="79" t="s">
        <v>251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81">
        <f>SUM(P3:P51)</f>
        <v>-28650.000000000568</v>
      </c>
      <c r="Q52" s="60"/>
      <c r="R52" s="80"/>
    </row>
    <row r="53" spans="1:18" x14ac:dyDescent="0.25">
      <c r="P53" s="56"/>
      <c r="Q53" s="18"/>
      <c r="R53" s="18"/>
    </row>
    <row r="54" spans="1:18" x14ac:dyDescent="0.25">
      <c r="P54" s="56"/>
      <c r="Q54" s="18"/>
      <c r="R54" s="18"/>
    </row>
    <row r="55" spans="1:18" x14ac:dyDescent="0.25">
      <c r="P55" s="56"/>
      <c r="Q55" s="18"/>
      <c r="R55" s="18"/>
    </row>
  </sheetData>
  <pageMargins left="0.75" right="0.75" top="1" bottom="1" header="0.5" footer="0.5"/>
  <pageSetup scale="6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66"/>
  <sheetViews>
    <sheetView workbookViewId="0">
      <selection activeCell="H3" sqref="H3"/>
    </sheetView>
  </sheetViews>
  <sheetFormatPr defaultRowHeight="13.2" x14ac:dyDescent="0.25"/>
  <cols>
    <col min="1" max="1" width="18.109375" customWidth="1"/>
    <col min="2" max="2" width="12.33203125" customWidth="1"/>
    <col min="3" max="3" width="18.6640625" bestFit="1" customWidth="1"/>
    <col min="4" max="4" width="11.6640625" customWidth="1"/>
    <col min="5" max="5" width="6.33203125" customWidth="1"/>
    <col min="6" max="6" width="8.33203125" bestFit="1" customWidth="1"/>
    <col min="7" max="7" width="12.44140625" bestFit="1" customWidth="1"/>
    <col min="8" max="8" width="12.109375" customWidth="1"/>
    <col min="9" max="10" width="10.6640625" customWidth="1"/>
    <col min="11" max="11" width="11.44140625" customWidth="1"/>
    <col min="16" max="16" width="11.33203125" customWidth="1"/>
    <col min="18" max="18" width="16.109375" customWidth="1"/>
    <col min="19" max="19" width="12.88671875" customWidth="1"/>
    <col min="22" max="22" width="14.44140625" customWidth="1"/>
  </cols>
  <sheetData>
    <row r="1" spans="1:16" ht="13.8" thickBot="1" x14ac:dyDescent="0.3">
      <c r="A1" s="1" t="s">
        <v>0</v>
      </c>
    </row>
    <row r="2" spans="1:16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5">
      <c r="A3" s="42" t="s">
        <v>116</v>
      </c>
      <c r="B3" s="19" t="s">
        <v>170</v>
      </c>
      <c r="C3" s="19" t="s">
        <v>18</v>
      </c>
      <c r="D3" s="19" t="s">
        <v>19</v>
      </c>
      <c r="E3" s="19" t="s">
        <v>20</v>
      </c>
      <c r="F3" s="24">
        <v>36770</v>
      </c>
      <c r="G3" s="25">
        <v>1500000</v>
      </c>
      <c r="H3" s="19">
        <v>4.8099999999999996</v>
      </c>
      <c r="I3">
        <v>0.16</v>
      </c>
      <c r="J3" s="63">
        <v>4.6180000000000003</v>
      </c>
      <c r="K3">
        <f>ABS(G3)</f>
        <v>1500000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4.7780000000000005</v>
      </c>
      <c r="P3" s="6">
        <f>IF(N3="SELL - PUT",IF(H3-O3&gt;0,0,(H3-O3)*K3),IF(N3="BUY - CALL",IF(O3-H3&gt;0,0,(H3-O3)*K3),IF(N3="SELL - CALL",IF(O3-H3&gt;0,0,(O3-H3)*K3),IF(N3="BUY - PUT",IF(H3-O3&gt;0,0,(O3-H3)*K3)))))</f>
        <v>47999.999999998712</v>
      </c>
    </row>
    <row r="4" spans="1:16" x14ac:dyDescent="0.25">
      <c r="A4" s="18" t="s">
        <v>167</v>
      </c>
      <c r="B4" t="s">
        <v>169</v>
      </c>
      <c r="C4" s="19" t="s">
        <v>18</v>
      </c>
      <c r="D4" t="s">
        <v>19</v>
      </c>
      <c r="E4" t="s">
        <v>20</v>
      </c>
      <c r="F4" s="24">
        <v>36770</v>
      </c>
      <c r="G4" s="25">
        <v>0</v>
      </c>
      <c r="H4" s="19">
        <v>4.8099999999999996</v>
      </c>
      <c r="I4">
        <v>0.16</v>
      </c>
      <c r="J4" s="63">
        <v>4.6180000000000003</v>
      </c>
      <c r="K4">
        <f t="shared" ref="K4:K46" si="0">ABS(G4)</f>
        <v>0</v>
      </c>
      <c r="L4" t="str">
        <f t="shared" ref="L4:L46" si="1">IF(G4&gt;0,"BUY","SELL")</f>
        <v>SELL</v>
      </c>
      <c r="M4" t="str">
        <f t="shared" ref="M4:M46" si="2">IF(E4="C","CALL","PUT")</f>
        <v>CALL</v>
      </c>
      <c r="N4" t="str">
        <f t="shared" ref="N4:N46" si="3">CONCATENATE(L4," - ",M4)</f>
        <v>SELL - CALL</v>
      </c>
      <c r="O4">
        <f t="shared" ref="O4:O46" si="4">I4+J4</f>
        <v>4.7780000000000005</v>
      </c>
      <c r="P4" s="6">
        <f t="shared" ref="P4:P46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5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36770</v>
      </c>
      <c r="G5" s="25">
        <v>300000</v>
      </c>
      <c r="H5" s="19">
        <v>4.8099999999999996</v>
      </c>
      <c r="I5">
        <v>0.16750000000000001</v>
      </c>
      <c r="J5" s="63">
        <v>4.6180000000000003</v>
      </c>
      <c r="K5">
        <f t="shared" si="0"/>
        <v>300000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4.7855000000000008</v>
      </c>
      <c r="P5" s="6">
        <f t="shared" si="5"/>
        <v>0</v>
      </c>
    </row>
    <row r="6" spans="1:16" x14ac:dyDescent="0.25">
      <c r="A6" s="17" t="s">
        <v>172</v>
      </c>
      <c r="B6" t="s">
        <v>254</v>
      </c>
      <c r="C6" s="19" t="s">
        <v>255</v>
      </c>
      <c r="D6" t="s">
        <v>19</v>
      </c>
      <c r="E6" t="s">
        <v>20</v>
      </c>
      <c r="F6" s="24">
        <v>36770</v>
      </c>
      <c r="G6" s="25">
        <v>-1000000</v>
      </c>
      <c r="H6" s="19">
        <v>4.51</v>
      </c>
      <c r="I6">
        <v>0</v>
      </c>
      <c r="J6" s="63">
        <v>4.6180000000000003</v>
      </c>
      <c r="K6">
        <f t="shared" si="0"/>
        <v>1000000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4.6180000000000003</v>
      </c>
      <c r="P6" s="6">
        <f t="shared" si="5"/>
        <v>0</v>
      </c>
    </row>
    <row r="7" spans="1:16" x14ac:dyDescent="0.25">
      <c r="A7" s="17" t="s">
        <v>172</v>
      </c>
      <c r="B7" t="s">
        <v>256</v>
      </c>
      <c r="C7" s="19" t="s">
        <v>255</v>
      </c>
      <c r="D7" t="s">
        <v>19</v>
      </c>
      <c r="E7" t="s">
        <v>24</v>
      </c>
      <c r="F7" s="24">
        <v>36770</v>
      </c>
      <c r="G7" s="25">
        <v>-1000000</v>
      </c>
      <c r="H7" s="19">
        <v>4.51</v>
      </c>
      <c r="I7">
        <v>0</v>
      </c>
      <c r="J7" s="63">
        <v>4.6180000000000003</v>
      </c>
      <c r="K7">
        <f t="shared" si="0"/>
        <v>1000000</v>
      </c>
      <c r="L7" t="str">
        <f t="shared" si="1"/>
        <v>SELL</v>
      </c>
      <c r="M7" t="str">
        <f t="shared" si="2"/>
        <v>PUT</v>
      </c>
      <c r="N7" t="str">
        <f t="shared" si="3"/>
        <v>SELL - PUT</v>
      </c>
      <c r="O7">
        <f t="shared" si="4"/>
        <v>4.6180000000000003</v>
      </c>
      <c r="P7" s="6">
        <f t="shared" si="5"/>
        <v>-108000.00000000054</v>
      </c>
    </row>
    <row r="8" spans="1:16" x14ac:dyDescent="0.25">
      <c r="A8" s="17" t="s">
        <v>172</v>
      </c>
      <c r="B8" t="s">
        <v>257</v>
      </c>
      <c r="C8" s="19" t="s">
        <v>255</v>
      </c>
      <c r="D8" t="s">
        <v>19</v>
      </c>
      <c r="E8" t="s">
        <v>20</v>
      </c>
      <c r="F8" s="24">
        <v>36770</v>
      </c>
      <c r="G8" s="25">
        <v>-1000000</v>
      </c>
      <c r="H8" s="19">
        <v>4.51</v>
      </c>
      <c r="I8">
        <v>0</v>
      </c>
      <c r="J8" s="63">
        <v>4.6180000000000003</v>
      </c>
      <c r="K8">
        <f t="shared" si="0"/>
        <v>1000000</v>
      </c>
      <c r="L8" t="str">
        <f t="shared" si="1"/>
        <v>SELL</v>
      </c>
      <c r="M8" t="str">
        <f t="shared" si="2"/>
        <v>CALL</v>
      </c>
      <c r="N8" t="str">
        <f t="shared" si="3"/>
        <v>SELL - CALL</v>
      </c>
      <c r="O8">
        <f t="shared" si="4"/>
        <v>4.6180000000000003</v>
      </c>
      <c r="P8" s="6">
        <f t="shared" si="5"/>
        <v>0</v>
      </c>
    </row>
    <row r="9" spans="1:16" x14ac:dyDescent="0.25">
      <c r="A9" s="17" t="s">
        <v>172</v>
      </c>
      <c r="B9" t="s">
        <v>258</v>
      </c>
      <c r="C9" s="19" t="s">
        <v>255</v>
      </c>
      <c r="D9" t="s">
        <v>19</v>
      </c>
      <c r="E9" t="s">
        <v>24</v>
      </c>
      <c r="F9" s="24">
        <v>36770</v>
      </c>
      <c r="G9" s="25">
        <v>-1000000</v>
      </c>
      <c r="H9" s="19">
        <v>4.51</v>
      </c>
      <c r="I9">
        <v>0</v>
      </c>
      <c r="J9" s="63">
        <v>4.6180000000000003</v>
      </c>
      <c r="K9">
        <f t="shared" si="0"/>
        <v>1000000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4.6180000000000003</v>
      </c>
      <c r="P9" s="6">
        <f t="shared" si="5"/>
        <v>-108000.00000000054</v>
      </c>
    </row>
    <row r="10" spans="1:16" x14ac:dyDescent="0.25">
      <c r="A10" s="18" t="s">
        <v>115</v>
      </c>
      <c r="B10" t="s">
        <v>203</v>
      </c>
      <c r="C10" s="19" t="s">
        <v>23</v>
      </c>
      <c r="D10" s="19" t="s">
        <v>19</v>
      </c>
      <c r="E10" s="24" t="s">
        <v>24</v>
      </c>
      <c r="F10" s="24">
        <v>36770</v>
      </c>
      <c r="G10" s="25">
        <v>300000</v>
      </c>
      <c r="H10" s="19">
        <v>3.41</v>
      </c>
      <c r="I10">
        <v>-0.4</v>
      </c>
      <c r="J10" s="63">
        <v>4.6180000000000003</v>
      </c>
      <c r="K10">
        <f t="shared" si="0"/>
        <v>300000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4.218</v>
      </c>
      <c r="P10" s="6">
        <f t="shared" si="5"/>
        <v>242399.99999999994</v>
      </c>
    </row>
    <row r="11" spans="1:16" x14ac:dyDescent="0.25">
      <c r="A11" s="18" t="s">
        <v>174</v>
      </c>
      <c r="B11" t="s">
        <v>175</v>
      </c>
      <c r="C11" s="19" t="s">
        <v>23</v>
      </c>
      <c r="D11" t="s">
        <v>19</v>
      </c>
      <c r="E11" t="s">
        <v>20</v>
      </c>
      <c r="F11" s="24">
        <v>36770</v>
      </c>
      <c r="G11" s="25">
        <v>300000</v>
      </c>
      <c r="H11" s="19">
        <v>3.41</v>
      </c>
      <c r="I11">
        <v>-0.32</v>
      </c>
      <c r="J11" s="63">
        <v>4.6180000000000003</v>
      </c>
      <c r="K11">
        <f t="shared" si="0"/>
        <v>300000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4.298</v>
      </c>
      <c r="P11" s="6">
        <f t="shared" si="5"/>
        <v>0</v>
      </c>
    </row>
    <row r="12" spans="1:16" x14ac:dyDescent="0.25">
      <c r="A12" s="18" t="s">
        <v>174</v>
      </c>
      <c r="B12" t="s">
        <v>176</v>
      </c>
      <c r="C12" s="19" t="s">
        <v>23</v>
      </c>
      <c r="D12" t="s">
        <v>19</v>
      </c>
      <c r="E12" t="s">
        <v>24</v>
      </c>
      <c r="F12" s="24">
        <v>36770</v>
      </c>
      <c r="G12" s="25">
        <v>300000</v>
      </c>
      <c r="H12" s="19">
        <v>3.41</v>
      </c>
      <c r="I12">
        <v>-0.32</v>
      </c>
      <c r="J12" s="63">
        <v>4.6180000000000003</v>
      </c>
      <c r="K12">
        <f t="shared" si="0"/>
        <v>300000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4.298</v>
      </c>
      <c r="P12" s="6">
        <f t="shared" si="5"/>
        <v>266399.99999999994</v>
      </c>
    </row>
    <row r="13" spans="1:16" x14ac:dyDescent="0.25">
      <c r="A13" s="18" t="s">
        <v>174</v>
      </c>
      <c r="B13" t="s">
        <v>177</v>
      </c>
      <c r="C13" s="19" t="s">
        <v>23</v>
      </c>
      <c r="D13" t="s">
        <v>19</v>
      </c>
      <c r="E13" t="s">
        <v>24</v>
      </c>
      <c r="F13" s="24">
        <v>36770</v>
      </c>
      <c r="G13" s="25">
        <v>600000</v>
      </c>
      <c r="H13" s="19">
        <v>3.41</v>
      </c>
      <c r="I13">
        <v>-0.4</v>
      </c>
      <c r="J13" s="63">
        <v>4.6180000000000003</v>
      </c>
      <c r="K13">
        <f t="shared" si="0"/>
        <v>600000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4.218</v>
      </c>
      <c r="P13" s="6">
        <f t="shared" si="5"/>
        <v>484799.99999999988</v>
      </c>
    </row>
    <row r="14" spans="1:16" x14ac:dyDescent="0.25">
      <c r="A14" s="18" t="s">
        <v>115</v>
      </c>
      <c r="B14" t="s">
        <v>178</v>
      </c>
      <c r="C14" s="19" t="s">
        <v>23</v>
      </c>
      <c r="D14" t="s">
        <v>19</v>
      </c>
      <c r="E14" t="s">
        <v>20</v>
      </c>
      <c r="F14" s="24">
        <v>36770</v>
      </c>
      <c r="G14" s="25">
        <v>300000</v>
      </c>
      <c r="H14" s="19">
        <v>3.41</v>
      </c>
      <c r="I14">
        <v>-0.25</v>
      </c>
      <c r="J14" s="63">
        <v>4.6180000000000003</v>
      </c>
      <c r="K14">
        <f t="shared" si="0"/>
        <v>300000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4.3680000000000003</v>
      </c>
      <c r="P14" s="6">
        <f t="shared" si="5"/>
        <v>0</v>
      </c>
    </row>
    <row r="15" spans="1:16" x14ac:dyDescent="0.25">
      <c r="A15" s="18" t="s">
        <v>173</v>
      </c>
      <c r="B15" t="s">
        <v>179</v>
      </c>
      <c r="C15" s="19" t="s">
        <v>23</v>
      </c>
      <c r="D15" t="s">
        <v>19</v>
      </c>
      <c r="E15" t="s">
        <v>20</v>
      </c>
      <c r="F15" s="24">
        <v>36770</v>
      </c>
      <c r="G15" s="25">
        <v>300000</v>
      </c>
      <c r="H15" s="19">
        <v>3.41</v>
      </c>
      <c r="I15">
        <v>-0.3</v>
      </c>
      <c r="J15" s="63">
        <v>4.6180000000000003</v>
      </c>
      <c r="K15">
        <f t="shared" si="0"/>
        <v>300000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4.3180000000000005</v>
      </c>
      <c r="P15" s="6">
        <f t="shared" si="5"/>
        <v>0</v>
      </c>
    </row>
    <row r="16" spans="1:16" x14ac:dyDescent="0.25">
      <c r="A16" s="17" t="s">
        <v>173</v>
      </c>
      <c r="B16" t="s">
        <v>179</v>
      </c>
      <c r="C16" s="19" t="s">
        <v>23</v>
      </c>
      <c r="D16" t="s">
        <v>19</v>
      </c>
      <c r="E16" t="s">
        <v>24</v>
      </c>
      <c r="F16" s="24">
        <v>36770</v>
      </c>
      <c r="G16" s="25">
        <v>300000</v>
      </c>
      <c r="H16" s="19">
        <v>3.41</v>
      </c>
      <c r="I16">
        <v>-0.3</v>
      </c>
      <c r="J16" s="63">
        <v>4.6180000000000003</v>
      </c>
      <c r="K16">
        <f t="shared" si="0"/>
        <v>300000</v>
      </c>
      <c r="L16" t="str">
        <f t="shared" si="1"/>
        <v>BUY</v>
      </c>
      <c r="M16" t="str">
        <f t="shared" si="2"/>
        <v>PUT</v>
      </c>
      <c r="N16" t="str">
        <f t="shared" si="3"/>
        <v>BUY - PUT</v>
      </c>
      <c r="O16">
        <f t="shared" si="4"/>
        <v>4.3180000000000005</v>
      </c>
      <c r="P16" s="6">
        <f t="shared" si="5"/>
        <v>272400.00000000012</v>
      </c>
    </row>
    <row r="17" spans="1:16" x14ac:dyDescent="0.25">
      <c r="A17" s="17" t="s">
        <v>172</v>
      </c>
      <c r="B17" s="20" t="s">
        <v>184</v>
      </c>
      <c r="C17" s="19" t="s">
        <v>23</v>
      </c>
      <c r="D17" s="19" t="s">
        <v>19</v>
      </c>
      <c r="E17" s="24" t="s">
        <v>20</v>
      </c>
      <c r="F17" s="24">
        <v>36770</v>
      </c>
      <c r="G17" s="25">
        <v>-1000000</v>
      </c>
      <c r="H17" s="19">
        <v>3.41</v>
      </c>
      <c r="I17">
        <v>-0.25</v>
      </c>
      <c r="J17" s="63">
        <v>4.6180000000000003</v>
      </c>
      <c r="K17">
        <f t="shared" si="0"/>
        <v>1000000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4.3680000000000003</v>
      </c>
      <c r="P17" s="6">
        <f t="shared" si="5"/>
        <v>0</v>
      </c>
    </row>
    <row r="18" spans="1:16" x14ac:dyDescent="0.25">
      <c r="A18" s="17" t="s">
        <v>172</v>
      </c>
      <c r="B18" s="34" t="s">
        <v>185</v>
      </c>
      <c r="C18" s="19" t="s">
        <v>23</v>
      </c>
      <c r="D18" s="34" t="s">
        <v>19</v>
      </c>
      <c r="E18" s="34" t="s">
        <v>24</v>
      </c>
      <c r="F18" s="24">
        <v>36770</v>
      </c>
      <c r="G18" s="25">
        <v>1000000</v>
      </c>
      <c r="H18" s="19">
        <v>3.41</v>
      </c>
      <c r="I18">
        <v>-0.4</v>
      </c>
      <c r="J18" s="63">
        <v>4.6180000000000003</v>
      </c>
      <c r="K18">
        <f t="shared" si="0"/>
        <v>1000000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4.218</v>
      </c>
      <c r="P18" s="6">
        <f t="shared" si="5"/>
        <v>807999.99999999988</v>
      </c>
    </row>
    <row r="19" spans="1:16" x14ac:dyDescent="0.25">
      <c r="A19" s="18" t="s">
        <v>172</v>
      </c>
      <c r="B19" t="s">
        <v>186</v>
      </c>
      <c r="C19" s="19" t="s">
        <v>23</v>
      </c>
      <c r="D19" t="s">
        <v>19</v>
      </c>
      <c r="E19" t="s">
        <v>20</v>
      </c>
      <c r="F19" s="24">
        <v>36770</v>
      </c>
      <c r="G19" s="25">
        <v>-500000</v>
      </c>
      <c r="H19" s="19">
        <v>3.41</v>
      </c>
      <c r="I19">
        <v>-0.32</v>
      </c>
      <c r="J19" s="63">
        <v>4.6180000000000003</v>
      </c>
      <c r="K19">
        <f t="shared" si="0"/>
        <v>500000</v>
      </c>
      <c r="L19" t="str">
        <f t="shared" si="1"/>
        <v>SELL</v>
      </c>
      <c r="M19" t="str">
        <f t="shared" si="2"/>
        <v>CALL</v>
      </c>
      <c r="N19" t="str">
        <f t="shared" si="3"/>
        <v>SELL - CALL</v>
      </c>
      <c r="O19">
        <f t="shared" si="4"/>
        <v>4.298</v>
      </c>
      <c r="P19" s="6">
        <f t="shared" si="5"/>
        <v>0</v>
      </c>
    </row>
    <row r="20" spans="1:16" x14ac:dyDescent="0.25">
      <c r="A20" s="18" t="s">
        <v>172</v>
      </c>
      <c r="B20" t="s">
        <v>187</v>
      </c>
      <c r="C20" s="19" t="s">
        <v>23</v>
      </c>
      <c r="D20" t="s">
        <v>19</v>
      </c>
      <c r="E20" t="s">
        <v>24</v>
      </c>
      <c r="F20" s="24">
        <v>36770</v>
      </c>
      <c r="G20" s="25">
        <v>-500000</v>
      </c>
      <c r="H20" s="19">
        <v>3.41</v>
      </c>
      <c r="I20">
        <v>-0.32</v>
      </c>
      <c r="J20" s="63">
        <v>4.6180000000000003</v>
      </c>
      <c r="K20">
        <f t="shared" si="0"/>
        <v>500000</v>
      </c>
      <c r="L20" t="str">
        <f t="shared" si="1"/>
        <v>SELL</v>
      </c>
      <c r="M20" t="str">
        <f t="shared" si="2"/>
        <v>PUT</v>
      </c>
      <c r="N20" t="str">
        <f t="shared" si="3"/>
        <v>SELL - PUT</v>
      </c>
      <c r="O20">
        <f t="shared" si="4"/>
        <v>4.298</v>
      </c>
      <c r="P20" s="6">
        <f t="shared" si="5"/>
        <v>-443999.99999999994</v>
      </c>
    </row>
    <row r="21" spans="1:16" x14ac:dyDescent="0.25">
      <c r="A21" s="17" t="s">
        <v>174</v>
      </c>
      <c r="B21" t="s">
        <v>195</v>
      </c>
      <c r="C21" s="19" t="s">
        <v>23</v>
      </c>
      <c r="D21" t="s">
        <v>19</v>
      </c>
      <c r="E21" t="s">
        <v>20</v>
      </c>
      <c r="F21" s="24">
        <v>36770</v>
      </c>
      <c r="G21" s="25">
        <v>300000</v>
      </c>
      <c r="H21" s="19">
        <v>3.41</v>
      </c>
      <c r="I21">
        <v>-0.27</v>
      </c>
      <c r="J21" s="63">
        <v>4.6180000000000003</v>
      </c>
      <c r="K21">
        <f t="shared" si="0"/>
        <v>300000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4.3480000000000008</v>
      </c>
      <c r="P21" s="6">
        <f t="shared" si="5"/>
        <v>0</v>
      </c>
    </row>
    <row r="22" spans="1:16" x14ac:dyDescent="0.25">
      <c r="A22" s="18" t="s">
        <v>114</v>
      </c>
      <c r="B22" t="s">
        <v>206</v>
      </c>
      <c r="C22" s="19" t="s">
        <v>23</v>
      </c>
      <c r="D22" t="s">
        <v>19</v>
      </c>
      <c r="E22" t="s">
        <v>24</v>
      </c>
      <c r="F22" s="24">
        <v>36770</v>
      </c>
      <c r="G22" s="25">
        <v>500000</v>
      </c>
      <c r="H22" s="19">
        <v>3.41</v>
      </c>
      <c r="I22">
        <v>-0.4</v>
      </c>
      <c r="J22" s="63">
        <v>4.6180000000000003</v>
      </c>
      <c r="K22">
        <f t="shared" si="0"/>
        <v>500000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4.218</v>
      </c>
      <c r="P22" s="6">
        <f t="shared" si="5"/>
        <v>403999.99999999994</v>
      </c>
    </row>
    <row r="23" spans="1:16" x14ac:dyDescent="0.25">
      <c r="A23" t="s">
        <v>172</v>
      </c>
      <c r="B23" t="s">
        <v>267</v>
      </c>
      <c r="C23" t="s">
        <v>23</v>
      </c>
      <c r="D23" t="s">
        <v>19</v>
      </c>
      <c r="E23" t="s">
        <v>20</v>
      </c>
      <c r="F23" s="24">
        <v>36770</v>
      </c>
      <c r="G23" s="25">
        <v>300000</v>
      </c>
      <c r="H23" s="19">
        <v>3.41</v>
      </c>
      <c r="I23">
        <v>-0.6</v>
      </c>
      <c r="J23">
        <v>4.6180000000000003</v>
      </c>
      <c r="K23">
        <f t="shared" si="0"/>
        <v>300000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4.0180000000000007</v>
      </c>
      <c r="P23" s="6">
        <f t="shared" si="5"/>
        <v>0</v>
      </c>
    </row>
    <row r="24" spans="1:16" x14ac:dyDescent="0.25">
      <c r="A24" t="s">
        <v>172</v>
      </c>
      <c r="B24" t="s">
        <v>268</v>
      </c>
      <c r="C24" t="s">
        <v>23</v>
      </c>
      <c r="D24" t="s">
        <v>19</v>
      </c>
      <c r="E24" t="s">
        <v>20</v>
      </c>
      <c r="F24" s="24">
        <v>36770</v>
      </c>
      <c r="G24" s="25">
        <v>-300000</v>
      </c>
      <c r="H24" s="19">
        <v>3.41</v>
      </c>
      <c r="I24">
        <v>-0.7</v>
      </c>
      <c r="J24">
        <v>4.6180000000000003</v>
      </c>
      <c r="K24">
        <f t="shared" si="0"/>
        <v>300000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3.9180000000000001</v>
      </c>
      <c r="P24" s="6">
        <f t="shared" si="5"/>
        <v>0</v>
      </c>
    </row>
    <row r="25" spans="1:16" x14ac:dyDescent="0.25">
      <c r="A25" t="s">
        <v>172</v>
      </c>
      <c r="B25" t="s">
        <v>270</v>
      </c>
      <c r="C25" t="s">
        <v>23</v>
      </c>
      <c r="D25" t="s">
        <v>19</v>
      </c>
      <c r="E25" t="s">
        <v>20</v>
      </c>
      <c r="F25" s="24">
        <v>36770</v>
      </c>
      <c r="G25" s="25">
        <v>-1000000</v>
      </c>
      <c r="H25" s="19">
        <v>3.41</v>
      </c>
      <c r="I25">
        <v>-1.17</v>
      </c>
      <c r="J25">
        <v>4.6180000000000003</v>
      </c>
      <c r="K25">
        <f t="shared" si="0"/>
        <v>1000000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3.4480000000000004</v>
      </c>
      <c r="P25" s="6">
        <f t="shared" si="5"/>
        <v>0</v>
      </c>
    </row>
    <row r="26" spans="1:16" x14ac:dyDescent="0.25">
      <c r="A26" t="s">
        <v>172</v>
      </c>
      <c r="B26" t="s">
        <v>271</v>
      </c>
      <c r="C26" t="s">
        <v>23</v>
      </c>
      <c r="D26" t="s">
        <v>19</v>
      </c>
      <c r="E26" t="s">
        <v>24</v>
      </c>
      <c r="F26" s="24">
        <v>36770</v>
      </c>
      <c r="G26" s="25">
        <v>-1000000</v>
      </c>
      <c r="H26" s="19">
        <v>3.41</v>
      </c>
      <c r="I26">
        <v>-1.17</v>
      </c>
      <c r="J26">
        <v>4.6180000000000003</v>
      </c>
      <c r="K26">
        <f t="shared" si="0"/>
        <v>1000000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3.4480000000000004</v>
      </c>
      <c r="P26" s="6">
        <f t="shared" si="5"/>
        <v>-38000.000000000255</v>
      </c>
    </row>
    <row r="27" spans="1:16" x14ac:dyDescent="0.25">
      <c r="A27" t="s">
        <v>172</v>
      </c>
      <c r="B27" t="s">
        <v>272</v>
      </c>
      <c r="C27" t="s">
        <v>23</v>
      </c>
      <c r="D27" t="s">
        <v>19</v>
      </c>
      <c r="E27" t="s">
        <v>20</v>
      </c>
      <c r="F27" s="24">
        <v>36770</v>
      </c>
      <c r="G27" s="25">
        <v>-500000</v>
      </c>
      <c r="H27" s="19">
        <v>3.41</v>
      </c>
      <c r="I27">
        <v>-1.17</v>
      </c>
      <c r="J27">
        <v>4.6180000000000003</v>
      </c>
      <c r="K27">
        <f t="shared" si="0"/>
        <v>500000</v>
      </c>
      <c r="L27" t="str">
        <f t="shared" si="1"/>
        <v>SELL</v>
      </c>
      <c r="M27" t="str">
        <f t="shared" si="2"/>
        <v>CALL</v>
      </c>
      <c r="N27" t="str">
        <f t="shared" si="3"/>
        <v>SELL - CALL</v>
      </c>
      <c r="O27">
        <f t="shared" si="4"/>
        <v>3.4480000000000004</v>
      </c>
      <c r="P27" s="6">
        <f t="shared" si="5"/>
        <v>0</v>
      </c>
    </row>
    <row r="28" spans="1:16" x14ac:dyDescent="0.25">
      <c r="A28" t="s">
        <v>172</v>
      </c>
      <c r="B28" t="s">
        <v>273</v>
      </c>
      <c r="C28" t="s">
        <v>23</v>
      </c>
      <c r="D28" t="s">
        <v>19</v>
      </c>
      <c r="E28" t="s">
        <v>24</v>
      </c>
      <c r="F28" s="24">
        <v>36770</v>
      </c>
      <c r="G28" s="25">
        <v>-500000</v>
      </c>
      <c r="H28" s="19">
        <v>3.41</v>
      </c>
      <c r="I28">
        <v>-1.17</v>
      </c>
      <c r="J28">
        <v>4.6180000000000003</v>
      </c>
      <c r="K28">
        <f t="shared" si="0"/>
        <v>500000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3.4480000000000004</v>
      </c>
      <c r="P28" s="6">
        <f t="shared" si="5"/>
        <v>-19000.000000000127</v>
      </c>
    </row>
    <row r="29" spans="1:16" x14ac:dyDescent="0.25">
      <c r="A29" s="18" t="s">
        <v>201</v>
      </c>
      <c r="B29" t="s">
        <v>215</v>
      </c>
      <c r="C29" s="19" t="s">
        <v>212</v>
      </c>
      <c r="D29" t="s">
        <v>19</v>
      </c>
      <c r="E29" t="s">
        <v>20</v>
      </c>
      <c r="F29" s="24">
        <v>36770</v>
      </c>
      <c r="G29" s="25">
        <v>300000</v>
      </c>
      <c r="H29" s="19">
        <v>4.93</v>
      </c>
      <c r="I29">
        <v>0.30249999999999999</v>
      </c>
      <c r="J29" s="63">
        <v>4.6180000000000003</v>
      </c>
      <c r="K29">
        <f t="shared" si="0"/>
        <v>300000</v>
      </c>
      <c r="L29" t="str">
        <f t="shared" si="1"/>
        <v>BUY</v>
      </c>
      <c r="M29" t="str">
        <f t="shared" si="2"/>
        <v>CALL</v>
      </c>
      <c r="N29" t="str">
        <f t="shared" si="3"/>
        <v>BUY - CALL</v>
      </c>
      <c r="O29">
        <f t="shared" si="4"/>
        <v>4.9205000000000005</v>
      </c>
      <c r="P29" s="6">
        <f t="shared" si="5"/>
        <v>2849.9999999997526</v>
      </c>
    </row>
    <row r="30" spans="1:16" x14ac:dyDescent="0.25">
      <c r="A30" s="17" t="s">
        <v>116</v>
      </c>
      <c r="B30" s="20" t="s">
        <v>202</v>
      </c>
      <c r="C30" s="19" t="s">
        <v>27</v>
      </c>
      <c r="D30" s="19" t="s">
        <v>19</v>
      </c>
      <c r="E30" s="24" t="s">
        <v>20</v>
      </c>
      <c r="F30" s="24">
        <v>36770</v>
      </c>
      <c r="G30" s="25">
        <v>500000</v>
      </c>
      <c r="H30" s="19">
        <v>4.96</v>
      </c>
      <c r="I30">
        <v>0.3</v>
      </c>
      <c r="J30" s="63">
        <v>4.6180000000000003</v>
      </c>
      <c r="K30">
        <f t="shared" si="0"/>
        <v>500000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4.9180000000000001</v>
      </c>
      <c r="P30" s="6">
        <f t="shared" si="5"/>
        <v>20999.999999999909</v>
      </c>
    </row>
    <row r="31" spans="1:16" x14ac:dyDescent="0.25">
      <c r="A31" s="18" t="s">
        <v>172</v>
      </c>
      <c r="B31" t="s">
        <v>168</v>
      </c>
      <c r="C31" s="19" t="s">
        <v>27</v>
      </c>
      <c r="D31" t="s">
        <v>19</v>
      </c>
      <c r="E31" t="s">
        <v>20</v>
      </c>
      <c r="F31" s="24">
        <v>36770</v>
      </c>
      <c r="G31" s="25">
        <v>300000</v>
      </c>
      <c r="H31" s="19">
        <v>4.96</v>
      </c>
      <c r="I31">
        <v>0.25</v>
      </c>
      <c r="J31" s="63">
        <v>4.6180000000000003</v>
      </c>
      <c r="K31">
        <f t="shared" si="0"/>
        <v>300000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4.8680000000000003</v>
      </c>
      <c r="P31" s="6">
        <f t="shared" si="5"/>
        <v>27599.999999999891</v>
      </c>
    </row>
    <row r="32" spans="1:16" x14ac:dyDescent="0.25">
      <c r="A32" s="17" t="s">
        <v>174</v>
      </c>
      <c r="B32" t="s">
        <v>180</v>
      </c>
      <c r="C32" s="19" t="s">
        <v>27</v>
      </c>
      <c r="D32" t="s">
        <v>19</v>
      </c>
      <c r="E32" t="s">
        <v>20</v>
      </c>
      <c r="F32" s="24">
        <v>36770</v>
      </c>
      <c r="G32" s="25">
        <v>-250000</v>
      </c>
      <c r="H32" s="19">
        <v>4.96</v>
      </c>
      <c r="I32">
        <v>0.3</v>
      </c>
      <c r="J32" s="63">
        <v>4.6180000000000003</v>
      </c>
      <c r="K32">
        <f t="shared" si="0"/>
        <v>250000</v>
      </c>
      <c r="L32" t="str">
        <f t="shared" si="1"/>
        <v>SELL</v>
      </c>
      <c r="M32" t="str">
        <f t="shared" si="2"/>
        <v>CALL</v>
      </c>
      <c r="N32" t="str">
        <f t="shared" si="3"/>
        <v>SELL - CALL</v>
      </c>
      <c r="O32">
        <f t="shared" si="4"/>
        <v>4.9180000000000001</v>
      </c>
      <c r="P32" s="6">
        <f t="shared" si="5"/>
        <v>-10499.999999999955</v>
      </c>
    </row>
    <row r="33" spans="1:254" x14ac:dyDescent="0.25">
      <c r="A33" s="17" t="s">
        <v>174</v>
      </c>
      <c r="B33" t="s">
        <v>181</v>
      </c>
      <c r="C33" s="19" t="s">
        <v>27</v>
      </c>
      <c r="D33" t="s">
        <v>19</v>
      </c>
      <c r="E33" t="s">
        <v>24</v>
      </c>
      <c r="F33" s="24">
        <v>36770</v>
      </c>
      <c r="G33" s="25">
        <v>-250000</v>
      </c>
      <c r="H33" s="19">
        <v>4.96</v>
      </c>
      <c r="I33">
        <v>0.3</v>
      </c>
      <c r="J33" s="63">
        <v>4.6180000000000003</v>
      </c>
      <c r="K33">
        <f t="shared" si="0"/>
        <v>250000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4.9180000000000001</v>
      </c>
      <c r="P33" s="6">
        <f t="shared" si="5"/>
        <v>0</v>
      </c>
    </row>
    <row r="34" spans="1:254" x14ac:dyDescent="0.25">
      <c r="A34" s="17" t="s">
        <v>172</v>
      </c>
      <c r="B34" t="s">
        <v>182</v>
      </c>
      <c r="C34" s="19" t="s">
        <v>27</v>
      </c>
      <c r="D34" t="s">
        <v>19</v>
      </c>
      <c r="E34" t="s">
        <v>20</v>
      </c>
      <c r="F34" s="24">
        <v>36770</v>
      </c>
      <c r="G34" s="25">
        <v>-250000</v>
      </c>
      <c r="H34" s="19">
        <v>4.96</v>
      </c>
      <c r="I34">
        <v>0.3</v>
      </c>
      <c r="J34" s="63">
        <v>4.6180000000000003</v>
      </c>
      <c r="K34">
        <f t="shared" si="0"/>
        <v>250000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4.9180000000000001</v>
      </c>
      <c r="P34" s="6">
        <f t="shared" si="5"/>
        <v>-10499.999999999955</v>
      </c>
      <c r="Q34" s="18"/>
      <c r="R34" s="18"/>
    </row>
    <row r="35" spans="1:254" x14ac:dyDescent="0.25">
      <c r="A35" s="17" t="s">
        <v>172</v>
      </c>
      <c r="B35" t="s">
        <v>182</v>
      </c>
      <c r="C35" s="19" t="s">
        <v>27</v>
      </c>
      <c r="D35" t="s">
        <v>19</v>
      </c>
      <c r="E35" t="s">
        <v>20</v>
      </c>
      <c r="F35" s="24">
        <v>36770</v>
      </c>
      <c r="G35" s="25">
        <v>-500000</v>
      </c>
      <c r="H35" s="19">
        <v>4.96</v>
      </c>
      <c r="I35">
        <v>0.3</v>
      </c>
      <c r="J35" s="63">
        <v>4.6180000000000003</v>
      </c>
      <c r="K35">
        <f t="shared" si="0"/>
        <v>500000</v>
      </c>
      <c r="L35" t="str">
        <f t="shared" si="1"/>
        <v>SELL</v>
      </c>
      <c r="M35" t="str">
        <f t="shared" si="2"/>
        <v>CALL</v>
      </c>
      <c r="N35" t="str">
        <f t="shared" si="3"/>
        <v>SELL - CALL</v>
      </c>
      <c r="O35">
        <f t="shared" si="4"/>
        <v>4.9180000000000001</v>
      </c>
      <c r="P35" s="6">
        <f t="shared" si="5"/>
        <v>-20999.999999999909</v>
      </c>
      <c r="Q35" s="18"/>
      <c r="R35" s="18"/>
    </row>
    <row r="36" spans="1:254" x14ac:dyDescent="0.25">
      <c r="A36" s="17" t="s">
        <v>172</v>
      </c>
      <c r="B36" t="s">
        <v>183</v>
      </c>
      <c r="C36" s="19" t="s">
        <v>27</v>
      </c>
      <c r="D36" t="s">
        <v>19</v>
      </c>
      <c r="E36" t="s">
        <v>24</v>
      </c>
      <c r="F36" s="24">
        <v>36770</v>
      </c>
      <c r="G36" s="25">
        <v>-250000</v>
      </c>
      <c r="H36" s="19">
        <v>4.96</v>
      </c>
      <c r="I36">
        <v>0.3</v>
      </c>
      <c r="J36" s="63">
        <v>4.6180000000000003</v>
      </c>
      <c r="K36">
        <f t="shared" si="0"/>
        <v>250000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4.9180000000000001</v>
      </c>
      <c r="P36" s="6">
        <f t="shared" si="5"/>
        <v>0</v>
      </c>
      <c r="Q36" s="18"/>
      <c r="R36" s="18"/>
    </row>
    <row r="37" spans="1:254" x14ac:dyDescent="0.25">
      <c r="A37" s="18" t="s">
        <v>172</v>
      </c>
      <c r="B37" t="s">
        <v>183</v>
      </c>
      <c r="C37" s="19" t="s">
        <v>27</v>
      </c>
      <c r="D37" t="s">
        <v>19</v>
      </c>
      <c r="E37" t="s">
        <v>24</v>
      </c>
      <c r="F37" s="24">
        <v>36770</v>
      </c>
      <c r="G37" s="25">
        <v>-500000</v>
      </c>
      <c r="H37" s="19">
        <v>4.96</v>
      </c>
      <c r="I37">
        <v>0.3</v>
      </c>
      <c r="J37" s="63">
        <v>4.6180000000000003</v>
      </c>
      <c r="K37">
        <f t="shared" si="0"/>
        <v>500000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4.9180000000000001</v>
      </c>
      <c r="P37" s="6">
        <f t="shared" si="5"/>
        <v>0</v>
      </c>
      <c r="Q37" s="18"/>
      <c r="R37" s="18"/>
    </row>
    <row r="38" spans="1:254" x14ac:dyDescent="0.25">
      <c r="A38" s="17" t="s">
        <v>172</v>
      </c>
      <c r="B38" t="s">
        <v>188</v>
      </c>
      <c r="C38" s="19" t="s">
        <v>27</v>
      </c>
      <c r="D38" t="s">
        <v>19</v>
      </c>
      <c r="E38" t="s">
        <v>20</v>
      </c>
      <c r="F38" s="24">
        <v>36770</v>
      </c>
      <c r="G38" s="25">
        <v>-500000</v>
      </c>
      <c r="H38" s="19">
        <v>4.96</v>
      </c>
      <c r="I38">
        <v>0.32</v>
      </c>
      <c r="J38" s="63">
        <v>4.6180000000000003</v>
      </c>
      <c r="K38">
        <f t="shared" si="0"/>
        <v>500000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4.9380000000000006</v>
      </c>
      <c r="P38" s="6">
        <f t="shared" si="5"/>
        <v>-10999.999999999676</v>
      </c>
      <c r="Q38" s="18"/>
      <c r="R38" s="18"/>
    </row>
    <row r="39" spans="1:254" x14ac:dyDescent="0.25">
      <c r="A39" s="17" t="s">
        <v>172</v>
      </c>
      <c r="B39" t="s">
        <v>189</v>
      </c>
      <c r="C39" s="19" t="s">
        <v>27</v>
      </c>
      <c r="D39" t="s">
        <v>19</v>
      </c>
      <c r="E39" t="s">
        <v>24</v>
      </c>
      <c r="F39" s="24">
        <v>36770</v>
      </c>
      <c r="G39" s="25">
        <v>-500000</v>
      </c>
      <c r="H39" s="19">
        <v>4.96</v>
      </c>
      <c r="I39">
        <v>0.32</v>
      </c>
      <c r="J39" s="63">
        <v>4.6180000000000003</v>
      </c>
      <c r="K39">
        <f t="shared" si="0"/>
        <v>500000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4.9380000000000006</v>
      </c>
      <c r="P39" s="6">
        <f t="shared" si="5"/>
        <v>0</v>
      </c>
      <c r="Q39" s="18"/>
      <c r="R39" s="18"/>
    </row>
    <row r="40" spans="1:254" x14ac:dyDescent="0.25">
      <c r="A40" s="17" t="s">
        <v>172</v>
      </c>
      <c r="B40" t="s">
        <v>190</v>
      </c>
      <c r="C40" s="19" t="s">
        <v>27</v>
      </c>
      <c r="D40" t="s">
        <v>19</v>
      </c>
      <c r="E40" t="s">
        <v>20</v>
      </c>
      <c r="F40" s="24">
        <v>36770</v>
      </c>
      <c r="G40" s="25">
        <v>-500000</v>
      </c>
      <c r="H40" s="19">
        <v>4.96</v>
      </c>
      <c r="I40">
        <v>0.32</v>
      </c>
      <c r="J40" s="63">
        <v>4.6180000000000003</v>
      </c>
      <c r="K40">
        <f t="shared" si="0"/>
        <v>500000</v>
      </c>
      <c r="L40" t="str">
        <f t="shared" si="1"/>
        <v>SELL</v>
      </c>
      <c r="M40" t="str">
        <f t="shared" si="2"/>
        <v>CALL</v>
      </c>
      <c r="N40" t="str">
        <f t="shared" si="3"/>
        <v>SELL - CALL</v>
      </c>
      <c r="O40">
        <f t="shared" si="4"/>
        <v>4.9380000000000006</v>
      </c>
      <c r="P40" s="6">
        <f t="shared" si="5"/>
        <v>-10999.999999999676</v>
      </c>
      <c r="Q40" s="18"/>
      <c r="R40" s="18"/>
    </row>
    <row r="41" spans="1:254" x14ac:dyDescent="0.25">
      <c r="A41" s="17" t="s">
        <v>172</v>
      </c>
      <c r="B41" t="s">
        <v>191</v>
      </c>
      <c r="C41" s="19" t="s">
        <v>27</v>
      </c>
      <c r="D41" t="s">
        <v>19</v>
      </c>
      <c r="E41" t="s">
        <v>24</v>
      </c>
      <c r="F41" s="24">
        <v>36770</v>
      </c>
      <c r="G41" s="25">
        <v>-500000</v>
      </c>
      <c r="H41" s="19">
        <v>4.96</v>
      </c>
      <c r="I41">
        <v>0.32</v>
      </c>
      <c r="J41" s="63">
        <v>4.6180000000000003</v>
      </c>
      <c r="K41">
        <f t="shared" si="0"/>
        <v>500000</v>
      </c>
      <c r="L41" t="str">
        <f t="shared" si="1"/>
        <v>SELL</v>
      </c>
      <c r="M41" t="str">
        <f t="shared" si="2"/>
        <v>PUT</v>
      </c>
      <c r="N41" t="str">
        <f t="shared" si="3"/>
        <v>SELL - PUT</v>
      </c>
      <c r="O41">
        <f t="shared" si="4"/>
        <v>4.9380000000000006</v>
      </c>
      <c r="P41" s="6">
        <f t="shared" si="5"/>
        <v>0</v>
      </c>
      <c r="Q41" s="18"/>
      <c r="R41" s="18"/>
    </row>
    <row r="42" spans="1:254" x14ac:dyDescent="0.25">
      <c r="A42" s="17" t="s">
        <v>172</v>
      </c>
      <c r="B42" t="s">
        <v>192</v>
      </c>
      <c r="C42" s="19" t="s">
        <v>27</v>
      </c>
      <c r="D42" t="s">
        <v>19</v>
      </c>
      <c r="E42" t="s">
        <v>24</v>
      </c>
      <c r="F42" s="24">
        <v>36770</v>
      </c>
      <c r="G42" s="25">
        <v>-250000</v>
      </c>
      <c r="H42" s="19">
        <v>4.96</v>
      </c>
      <c r="I42">
        <v>0.32</v>
      </c>
      <c r="J42" s="63">
        <v>4.6180000000000003</v>
      </c>
      <c r="K42">
        <f t="shared" si="0"/>
        <v>250000</v>
      </c>
      <c r="L42" t="str">
        <f t="shared" si="1"/>
        <v>SELL</v>
      </c>
      <c r="M42" t="str">
        <f t="shared" si="2"/>
        <v>PUT</v>
      </c>
      <c r="N42" t="str">
        <f t="shared" si="3"/>
        <v>SELL - PUT</v>
      </c>
      <c r="O42">
        <f t="shared" si="4"/>
        <v>4.9380000000000006</v>
      </c>
      <c r="P42" s="6">
        <f t="shared" si="5"/>
        <v>0</v>
      </c>
      <c r="Q42" s="18"/>
      <c r="R42" s="18"/>
    </row>
    <row r="43" spans="1:254" x14ac:dyDescent="0.25">
      <c r="A43" s="17" t="s">
        <v>172</v>
      </c>
      <c r="B43" t="s">
        <v>193</v>
      </c>
      <c r="C43" s="19" t="s">
        <v>27</v>
      </c>
      <c r="D43" t="s">
        <v>19</v>
      </c>
      <c r="E43" t="s">
        <v>24</v>
      </c>
      <c r="F43" s="24">
        <v>36770</v>
      </c>
      <c r="G43" s="25">
        <v>-250000</v>
      </c>
      <c r="H43" s="19">
        <v>4.96</v>
      </c>
      <c r="I43">
        <v>0.26</v>
      </c>
      <c r="J43" s="63">
        <v>4.6180000000000003</v>
      </c>
      <c r="K43">
        <f t="shared" si="0"/>
        <v>250000</v>
      </c>
      <c r="L43" t="str">
        <f t="shared" si="1"/>
        <v>SELL</v>
      </c>
      <c r="M43" t="str">
        <f t="shared" si="2"/>
        <v>PUT</v>
      </c>
      <c r="N43" t="str">
        <f t="shared" si="3"/>
        <v>SELL - PUT</v>
      </c>
      <c r="O43">
        <f t="shared" si="4"/>
        <v>4.8780000000000001</v>
      </c>
      <c r="P43" s="6">
        <f t="shared" si="5"/>
        <v>0</v>
      </c>
      <c r="Q43" s="18"/>
      <c r="R43" s="18"/>
    </row>
    <row r="44" spans="1:254" x14ac:dyDescent="0.25">
      <c r="A44" s="17" t="s">
        <v>198</v>
      </c>
      <c r="B44" t="s">
        <v>204</v>
      </c>
      <c r="C44" s="19" t="s">
        <v>27</v>
      </c>
      <c r="D44" t="s">
        <v>19</v>
      </c>
      <c r="E44" t="s">
        <v>20</v>
      </c>
      <c r="F44" s="24">
        <v>36770</v>
      </c>
      <c r="G44" s="25">
        <v>-1000000</v>
      </c>
      <c r="H44" s="19">
        <v>4.96</v>
      </c>
      <c r="I44">
        <v>0.32</v>
      </c>
      <c r="J44" s="63">
        <v>4.6180000000000003</v>
      </c>
      <c r="K44">
        <f t="shared" si="0"/>
        <v>1000000</v>
      </c>
      <c r="L44" t="str">
        <f t="shared" si="1"/>
        <v>SELL</v>
      </c>
      <c r="M44" t="str">
        <f t="shared" si="2"/>
        <v>CALL</v>
      </c>
      <c r="N44" t="str">
        <f t="shared" si="3"/>
        <v>SELL - CALL</v>
      </c>
      <c r="O44">
        <f t="shared" si="4"/>
        <v>4.9380000000000006</v>
      </c>
      <c r="P44" s="6">
        <f t="shared" si="5"/>
        <v>-21999.999999999352</v>
      </c>
      <c r="Q44" s="18"/>
      <c r="R44" s="18"/>
    </row>
    <row r="45" spans="1:254" x14ac:dyDescent="0.25">
      <c r="A45" s="18" t="s">
        <v>198</v>
      </c>
      <c r="B45" t="s">
        <v>205</v>
      </c>
      <c r="C45" s="19" t="s">
        <v>27</v>
      </c>
      <c r="D45" t="s">
        <v>19</v>
      </c>
      <c r="E45" t="s">
        <v>24</v>
      </c>
      <c r="F45" s="24">
        <v>36770</v>
      </c>
      <c r="G45" s="25">
        <v>-1000000</v>
      </c>
      <c r="H45" s="19">
        <v>4.96</v>
      </c>
      <c r="I45">
        <v>0.32</v>
      </c>
      <c r="J45" s="63">
        <v>4.6180000000000003</v>
      </c>
      <c r="K45">
        <f t="shared" si="0"/>
        <v>1000000</v>
      </c>
      <c r="L45" t="str">
        <f t="shared" si="1"/>
        <v>SELL</v>
      </c>
      <c r="M45" t="str">
        <f t="shared" si="2"/>
        <v>PUT</v>
      </c>
      <c r="N45" t="str">
        <f t="shared" si="3"/>
        <v>SELL - PUT</v>
      </c>
      <c r="O45">
        <f t="shared" si="4"/>
        <v>4.9380000000000006</v>
      </c>
      <c r="P45" s="6">
        <f t="shared" si="5"/>
        <v>0</v>
      </c>
      <c r="Q45" s="53"/>
      <c r="R45" s="60"/>
    </row>
    <row r="46" spans="1:254" s="53" customFormat="1" x14ac:dyDescent="0.25">
      <c r="A46" s="17" t="s">
        <v>199</v>
      </c>
      <c r="B46" t="s">
        <v>209</v>
      </c>
      <c r="C46" s="19" t="s">
        <v>27</v>
      </c>
      <c r="D46" t="s">
        <v>19</v>
      </c>
      <c r="E46" t="s">
        <v>20</v>
      </c>
      <c r="F46" s="24">
        <v>36770</v>
      </c>
      <c r="G46" s="25">
        <v>300000</v>
      </c>
      <c r="H46" s="19">
        <v>4.96</v>
      </c>
      <c r="I46">
        <v>0.33750000000000002</v>
      </c>
      <c r="J46" s="63">
        <v>4.6180000000000003</v>
      </c>
      <c r="K46">
        <f t="shared" si="0"/>
        <v>300000</v>
      </c>
      <c r="L46" t="str">
        <f t="shared" si="1"/>
        <v>BUY</v>
      </c>
      <c r="M46" t="str">
        <f t="shared" si="2"/>
        <v>CALL</v>
      </c>
      <c r="N46" t="str">
        <f t="shared" si="3"/>
        <v>BUY - CALL</v>
      </c>
      <c r="O46">
        <f t="shared" si="4"/>
        <v>4.9555000000000007</v>
      </c>
      <c r="P46" s="6">
        <f t="shared" si="5"/>
        <v>1349.9999999997847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5">
      <c r="A47" s="18" t="s">
        <v>218</v>
      </c>
      <c r="B47" t="s">
        <v>259</v>
      </c>
      <c r="C47" s="19" t="s">
        <v>27</v>
      </c>
      <c r="D47" t="s">
        <v>19</v>
      </c>
      <c r="E47" t="s">
        <v>20</v>
      </c>
      <c r="F47" s="24">
        <v>36770</v>
      </c>
      <c r="G47" s="25">
        <v>300000</v>
      </c>
      <c r="H47" s="19">
        <v>4.96</v>
      </c>
      <c r="I47">
        <v>0.34</v>
      </c>
      <c r="J47" s="63">
        <v>4.6180000000000003</v>
      </c>
      <c r="K47">
        <f t="shared" ref="K47:K65" si="6">ABS(G47)</f>
        <v>300000</v>
      </c>
      <c r="L47" t="str">
        <f t="shared" ref="L47:L65" si="7">IF(G47&gt;0,"BUY","SELL")</f>
        <v>BUY</v>
      </c>
      <c r="M47" t="str">
        <f t="shared" ref="M47:M65" si="8">IF(E47="C","CALL","PUT")</f>
        <v>CALL</v>
      </c>
      <c r="N47" t="str">
        <f t="shared" ref="N47:N65" si="9">CONCATENATE(L47," - ",M47)</f>
        <v>BUY - CALL</v>
      </c>
      <c r="O47">
        <f t="shared" ref="O47:O65" si="10">I47+J47</f>
        <v>4.9580000000000002</v>
      </c>
      <c r="P47" s="6">
        <f t="shared" ref="P47:P65" si="11">IF(N47="SELL - PUT",IF(H47-O47&gt;0,0,(H47-O47)*K47),IF(N47="BUY - CALL",IF(O47-H47&gt;0,0,(H47-O47)*K47),IF(N47="SELL - CALL",IF(O47-H47&gt;0,0,(O47-H47)*K47),IF(N47="BUY - PUT",IF(H47-O47&gt;0,0,(O47-H47)*K47)))))</f>
        <v>599.99999999993395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5">
      <c r="A48" s="17" t="s">
        <v>118</v>
      </c>
      <c r="B48" t="s">
        <v>214</v>
      </c>
      <c r="C48" t="s">
        <v>27</v>
      </c>
      <c r="D48" t="s">
        <v>19</v>
      </c>
      <c r="E48" t="s">
        <v>24</v>
      </c>
      <c r="F48" s="24">
        <v>36770</v>
      </c>
      <c r="G48" s="25">
        <v>1500000</v>
      </c>
      <c r="H48" s="19">
        <v>4.96</v>
      </c>
      <c r="I48">
        <v>0.3</v>
      </c>
      <c r="J48" s="63">
        <v>4.6180000000000003</v>
      </c>
      <c r="K48">
        <f t="shared" si="6"/>
        <v>1500000</v>
      </c>
      <c r="L48" t="str">
        <f t="shared" si="7"/>
        <v>BUY</v>
      </c>
      <c r="M48" t="str">
        <f t="shared" si="8"/>
        <v>PUT</v>
      </c>
      <c r="N48" t="str">
        <f t="shared" si="9"/>
        <v>BUY - PUT</v>
      </c>
      <c r="O48">
        <f t="shared" si="10"/>
        <v>4.9180000000000001</v>
      </c>
      <c r="P48" s="6">
        <f t="shared" si="11"/>
        <v>0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5">
      <c r="A49" s="18" t="s">
        <v>172</v>
      </c>
      <c r="B49" t="s">
        <v>221</v>
      </c>
      <c r="C49" s="19" t="s">
        <v>27</v>
      </c>
      <c r="D49" t="s">
        <v>19</v>
      </c>
      <c r="E49" t="s">
        <v>24</v>
      </c>
      <c r="F49" s="24">
        <v>36770</v>
      </c>
      <c r="G49" s="25">
        <v>-1000000</v>
      </c>
      <c r="H49" s="19">
        <v>4.96</v>
      </c>
      <c r="I49">
        <v>0.5</v>
      </c>
      <c r="J49" s="63">
        <v>4.6180000000000003</v>
      </c>
      <c r="K49">
        <f t="shared" si="6"/>
        <v>1000000</v>
      </c>
      <c r="L49" t="str">
        <f t="shared" si="7"/>
        <v>SELL</v>
      </c>
      <c r="M49" t="str">
        <f t="shared" si="8"/>
        <v>PUT</v>
      </c>
      <c r="N49" t="str">
        <f t="shared" si="9"/>
        <v>SELL - PUT</v>
      </c>
      <c r="O49">
        <f t="shared" si="10"/>
        <v>5.1180000000000003</v>
      </c>
      <c r="P49" s="6">
        <f t="shared" si="11"/>
        <v>-158000.00000000035</v>
      </c>
      <c r="Q49" s="18"/>
    </row>
    <row r="50" spans="1:18" x14ac:dyDescent="0.25">
      <c r="A50" s="18" t="s">
        <v>172</v>
      </c>
      <c r="B50" s="18" t="s">
        <v>222</v>
      </c>
      <c r="C50" s="19" t="s">
        <v>27</v>
      </c>
      <c r="D50" s="18" t="s">
        <v>19</v>
      </c>
      <c r="E50" s="18" t="s">
        <v>24</v>
      </c>
      <c r="F50" s="24">
        <v>36770</v>
      </c>
      <c r="G50" s="25">
        <v>1000000</v>
      </c>
      <c r="H50" s="19">
        <v>4.96</v>
      </c>
      <c r="I50">
        <v>0.3</v>
      </c>
      <c r="J50" s="63">
        <v>4.6180000000000003</v>
      </c>
      <c r="K50">
        <f t="shared" si="6"/>
        <v>1000000</v>
      </c>
      <c r="L50" t="str">
        <f t="shared" si="7"/>
        <v>BUY</v>
      </c>
      <c r="M50" t="str">
        <f t="shared" si="8"/>
        <v>PUT</v>
      </c>
      <c r="N50" t="str">
        <f t="shared" si="9"/>
        <v>BUY - PUT</v>
      </c>
      <c r="O50">
        <f t="shared" si="10"/>
        <v>4.9180000000000001</v>
      </c>
      <c r="P50" s="6">
        <f t="shared" si="11"/>
        <v>0</v>
      </c>
      <c r="Q50" s="18"/>
      <c r="R50" s="18"/>
    </row>
    <row r="51" spans="1:18" x14ac:dyDescent="0.25">
      <c r="A51" s="18" t="s">
        <v>120</v>
      </c>
      <c r="B51" s="18" t="s">
        <v>275</v>
      </c>
      <c r="C51" s="18" t="s">
        <v>27</v>
      </c>
      <c r="D51" s="18" t="s">
        <v>19</v>
      </c>
      <c r="E51" s="18" t="s">
        <v>24</v>
      </c>
      <c r="F51" s="24">
        <v>36770</v>
      </c>
      <c r="G51" s="25">
        <v>-2500000</v>
      </c>
      <c r="H51" s="19">
        <v>4.96</v>
      </c>
      <c r="I51">
        <v>0.3</v>
      </c>
      <c r="J51" s="18">
        <v>4.6180000000000003</v>
      </c>
      <c r="K51">
        <f t="shared" si="6"/>
        <v>2500000</v>
      </c>
      <c r="L51" t="str">
        <f t="shared" si="7"/>
        <v>SELL</v>
      </c>
      <c r="M51" t="str">
        <f t="shared" si="8"/>
        <v>PUT</v>
      </c>
      <c r="N51" t="str">
        <f t="shared" si="9"/>
        <v>SELL - PUT</v>
      </c>
      <c r="O51">
        <f t="shared" si="10"/>
        <v>4.9180000000000001</v>
      </c>
      <c r="P51" s="6">
        <f t="shared" si="11"/>
        <v>0</v>
      </c>
      <c r="Q51" s="18"/>
      <c r="R51" s="18"/>
    </row>
    <row r="52" spans="1:18" x14ac:dyDescent="0.25">
      <c r="A52" s="18" t="s">
        <v>198</v>
      </c>
      <c r="B52" s="18" t="s">
        <v>207</v>
      </c>
      <c r="C52" s="19" t="s">
        <v>208</v>
      </c>
      <c r="D52" s="18" t="s">
        <v>19</v>
      </c>
      <c r="E52" s="18" t="s">
        <v>20</v>
      </c>
      <c r="F52" s="24">
        <v>36770</v>
      </c>
      <c r="G52" s="25">
        <v>-500000</v>
      </c>
      <c r="H52" s="19">
        <v>6.31</v>
      </c>
      <c r="I52">
        <v>0.1</v>
      </c>
      <c r="J52" s="63">
        <v>4.6180000000000003</v>
      </c>
      <c r="K52">
        <f t="shared" si="6"/>
        <v>500000</v>
      </c>
      <c r="L52" t="str">
        <f t="shared" si="7"/>
        <v>SELL</v>
      </c>
      <c r="M52" t="str">
        <f t="shared" si="8"/>
        <v>CALL</v>
      </c>
      <c r="N52" t="str">
        <f t="shared" si="9"/>
        <v>SELL - CALL</v>
      </c>
      <c r="O52">
        <f t="shared" si="10"/>
        <v>4.718</v>
      </c>
      <c r="P52" s="6">
        <f t="shared" si="11"/>
        <v>-795999.99999999977</v>
      </c>
      <c r="Q52" s="60"/>
      <c r="R52" s="80"/>
    </row>
    <row r="53" spans="1:18" x14ac:dyDescent="0.25">
      <c r="A53" s="17" t="s">
        <v>198</v>
      </c>
      <c r="B53" s="18" t="s">
        <v>210</v>
      </c>
      <c r="C53" s="19" t="s">
        <v>208</v>
      </c>
      <c r="D53" s="18" t="s">
        <v>19</v>
      </c>
      <c r="E53" s="18" t="s">
        <v>20</v>
      </c>
      <c r="F53" s="24">
        <v>36770</v>
      </c>
      <c r="G53" s="25">
        <v>-500000</v>
      </c>
      <c r="H53" s="19">
        <v>6.31</v>
      </c>
      <c r="I53">
        <v>0.1</v>
      </c>
      <c r="J53" s="63">
        <v>4.6180000000000003</v>
      </c>
      <c r="K53">
        <f t="shared" si="6"/>
        <v>500000</v>
      </c>
      <c r="L53" t="str">
        <f t="shared" si="7"/>
        <v>SELL</v>
      </c>
      <c r="M53" t="str">
        <f t="shared" si="8"/>
        <v>CALL</v>
      </c>
      <c r="N53" t="str">
        <f t="shared" si="9"/>
        <v>SELL - CALL</v>
      </c>
      <c r="O53">
        <f t="shared" si="10"/>
        <v>4.718</v>
      </c>
      <c r="P53" s="6">
        <f t="shared" si="11"/>
        <v>-795999.99999999977</v>
      </c>
      <c r="Q53" s="18"/>
      <c r="R53" s="18"/>
    </row>
    <row r="54" spans="1:18" x14ac:dyDescent="0.25">
      <c r="A54" s="17" t="s">
        <v>200</v>
      </c>
      <c r="B54" s="18" t="s">
        <v>211</v>
      </c>
      <c r="C54" s="19" t="s">
        <v>208</v>
      </c>
      <c r="D54" s="18" t="s">
        <v>19</v>
      </c>
      <c r="E54" s="18" t="s">
        <v>20</v>
      </c>
      <c r="F54" s="24">
        <v>36770</v>
      </c>
      <c r="G54" s="25">
        <v>-300000</v>
      </c>
      <c r="H54" s="19">
        <v>6.31</v>
      </c>
      <c r="I54">
        <v>4.4999999999999998E-2</v>
      </c>
      <c r="J54" s="63">
        <v>4.6180000000000003</v>
      </c>
      <c r="K54">
        <f t="shared" si="6"/>
        <v>300000</v>
      </c>
      <c r="L54" t="str">
        <f t="shared" si="7"/>
        <v>SELL</v>
      </c>
      <c r="M54" t="str">
        <f t="shared" si="8"/>
        <v>CALL</v>
      </c>
      <c r="N54" t="str">
        <f t="shared" si="9"/>
        <v>SELL - CALL</v>
      </c>
      <c r="O54">
        <f t="shared" si="10"/>
        <v>4.6630000000000003</v>
      </c>
      <c r="P54" s="6">
        <f t="shared" si="11"/>
        <v>-494099.99999999983</v>
      </c>
      <c r="Q54" s="18"/>
      <c r="R54" s="18"/>
    </row>
    <row r="55" spans="1:18" x14ac:dyDescent="0.25">
      <c r="A55" s="17" t="s">
        <v>200</v>
      </c>
      <c r="B55" s="18" t="s">
        <v>211</v>
      </c>
      <c r="C55" s="19" t="s">
        <v>208</v>
      </c>
      <c r="D55" s="18" t="s">
        <v>19</v>
      </c>
      <c r="E55" s="18" t="s">
        <v>24</v>
      </c>
      <c r="F55" s="24">
        <v>36770</v>
      </c>
      <c r="G55" s="25">
        <v>-300000</v>
      </c>
      <c r="H55" s="19">
        <v>6.31</v>
      </c>
      <c r="I55">
        <v>4.4999999999999998E-2</v>
      </c>
      <c r="J55" s="63">
        <v>4.6180000000000003</v>
      </c>
      <c r="K55">
        <f t="shared" si="6"/>
        <v>300000</v>
      </c>
      <c r="L55" t="str">
        <f t="shared" si="7"/>
        <v>SELL</v>
      </c>
      <c r="M55" t="str">
        <f t="shared" si="8"/>
        <v>PUT</v>
      </c>
      <c r="N55" t="str">
        <f t="shared" si="9"/>
        <v>SELL - PUT</v>
      </c>
      <c r="O55">
        <f t="shared" si="10"/>
        <v>4.6630000000000003</v>
      </c>
      <c r="P55" s="6">
        <f t="shared" si="11"/>
        <v>0</v>
      </c>
      <c r="Q55" s="18"/>
      <c r="R55" s="18"/>
    </row>
    <row r="56" spans="1:18" x14ac:dyDescent="0.25">
      <c r="A56" s="42" t="s">
        <v>115</v>
      </c>
      <c r="B56" s="18" t="s">
        <v>213</v>
      </c>
      <c r="C56" s="19" t="s">
        <v>208</v>
      </c>
      <c r="D56" s="18" t="s">
        <v>19</v>
      </c>
      <c r="E56" s="18" t="s">
        <v>20</v>
      </c>
      <c r="F56" s="24">
        <v>36770</v>
      </c>
      <c r="G56" s="25">
        <v>150000</v>
      </c>
      <c r="H56" s="19">
        <v>6.31</v>
      </c>
      <c r="I56">
        <v>0.1</v>
      </c>
      <c r="J56" s="63">
        <v>4.6180000000000003</v>
      </c>
      <c r="K56">
        <f t="shared" si="6"/>
        <v>150000</v>
      </c>
      <c r="L56" t="str">
        <f t="shared" si="7"/>
        <v>BUY</v>
      </c>
      <c r="M56" t="str">
        <f t="shared" si="8"/>
        <v>CALL</v>
      </c>
      <c r="N56" t="str">
        <f t="shared" si="9"/>
        <v>BUY - CALL</v>
      </c>
      <c r="O56">
        <f t="shared" si="10"/>
        <v>4.718</v>
      </c>
      <c r="P56" s="6">
        <f t="shared" si="11"/>
        <v>238799.99999999994</v>
      </c>
    </row>
    <row r="57" spans="1:18" x14ac:dyDescent="0.25">
      <c r="A57" s="18" t="s">
        <v>253</v>
      </c>
      <c r="B57" s="18" t="s">
        <v>260</v>
      </c>
      <c r="C57" s="19" t="s">
        <v>208</v>
      </c>
      <c r="D57" s="18" t="s">
        <v>19</v>
      </c>
      <c r="E57" s="18" t="s">
        <v>20</v>
      </c>
      <c r="F57" s="24">
        <v>36770</v>
      </c>
      <c r="G57" s="25">
        <v>600000</v>
      </c>
      <c r="H57" s="19">
        <v>6.31</v>
      </c>
      <c r="I57">
        <v>0.85</v>
      </c>
      <c r="J57" s="63">
        <v>4.6180000000000003</v>
      </c>
      <c r="K57">
        <f t="shared" si="6"/>
        <v>600000</v>
      </c>
      <c r="L57" t="str">
        <f t="shared" si="7"/>
        <v>BUY</v>
      </c>
      <c r="M57" t="str">
        <f t="shared" si="8"/>
        <v>CALL</v>
      </c>
      <c r="N57" t="str">
        <f t="shared" si="9"/>
        <v>BUY - CALL</v>
      </c>
      <c r="O57">
        <f t="shared" si="10"/>
        <v>5.468</v>
      </c>
      <c r="P57" s="6">
        <f t="shared" si="11"/>
        <v>505199.99999999977</v>
      </c>
    </row>
    <row r="58" spans="1:18" x14ac:dyDescent="0.25">
      <c r="A58" s="42" t="s">
        <v>253</v>
      </c>
      <c r="B58" s="18" t="s">
        <v>261</v>
      </c>
      <c r="C58" s="19" t="s">
        <v>208</v>
      </c>
      <c r="D58" s="18" t="s">
        <v>19</v>
      </c>
      <c r="E58" s="18" t="s">
        <v>24</v>
      </c>
      <c r="F58" s="24">
        <v>36770</v>
      </c>
      <c r="G58" s="25">
        <v>-600000</v>
      </c>
      <c r="H58" s="19">
        <v>6.31</v>
      </c>
      <c r="I58">
        <v>0.5</v>
      </c>
      <c r="J58" s="63">
        <v>4.6180000000000003</v>
      </c>
      <c r="K58">
        <f t="shared" si="6"/>
        <v>600000</v>
      </c>
      <c r="L58" t="str">
        <f t="shared" si="7"/>
        <v>SELL</v>
      </c>
      <c r="M58" t="str">
        <f t="shared" si="8"/>
        <v>PUT</v>
      </c>
      <c r="N58" t="str">
        <f t="shared" si="9"/>
        <v>SELL - PUT</v>
      </c>
      <c r="O58">
        <f t="shared" si="10"/>
        <v>5.1180000000000003</v>
      </c>
      <c r="P58" s="6">
        <f t="shared" si="11"/>
        <v>0</v>
      </c>
    </row>
    <row r="59" spans="1:18" x14ac:dyDescent="0.25">
      <c r="A59" s="18" t="s">
        <v>253</v>
      </c>
      <c r="B59" s="18" t="s">
        <v>262</v>
      </c>
      <c r="C59" s="18" t="s">
        <v>208</v>
      </c>
      <c r="D59" s="18" t="s">
        <v>19</v>
      </c>
      <c r="E59" s="18" t="s">
        <v>24</v>
      </c>
      <c r="F59" s="24">
        <v>36770</v>
      </c>
      <c r="G59" s="25">
        <v>-150000</v>
      </c>
      <c r="H59" s="19">
        <v>6.31</v>
      </c>
      <c r="I59">
        <v>0.5</v>
      </c>
      <c r="J59" s="18">
        <v>4.6180000000000003</v>
      </c>
      <c r="K59">
        <f t="shared" si="6"/>
        <v>150000</v>
      </c>
      <c r="L59" t="str">
        <f t="shared" si="7"/>
        <v>SELL</v>
      </c>
      <c r="M59" t="str">
        <f t="shared" si="8"/>
        <v>PUT</v>
      </c>
      <c r="N59" t="str">
        <f t="shared" si="9"/>
        <v>SELL - PUT</v>
      </c>
      <c r="O59">
        <f t="shared" si="10"/>
        <v>5.1180000000000003</v>
      </c>
      <c r="P59" s="6">
        <f t="shared" si="11"/>
        <v>0</v>
      </c>
    </row>
    <row r="60" spans="1:18" x14ac:dyDescent="0.25">
      <c r="A60" s="42" t="s">
        <v>173</v>
      </c>
      <c r="B60" s="18" t="s">
        <v>263</v>
      </c>
      <c r="C60" s="18" t="s">
        <v>208</v>
      </c>
      <c r="D60" s="18" t="s">
        <v>19</v>
      </c>
      <c r="E60" s="18" t="s">
        <v>24</v>
      </c>
      <c r="F60" s="24">
        <v>36770</v>
      </c>
      <c r="G60" s="25">
        <v>150000</v>
      </c>
      <c r="H60" s="19">
        <v>6.31</v>
      </c>
      <c r="I60">
        <v>0.5</v>
      </c>
      <c r="J60" s="18">
        <v>4.6180000000000003</v>
      </c>
      <c r="K60">
        <f t="shared" si="6"/>
        <v>150000</v>
      </c>
      <c r="L60" t="str">
        <f t="shared" si="7"/>
        <v>BUY</v>
      </c>
      <c r="M60" t="str">
        <f t="shared" si="8"/>
        <v>PUT</v>
      </c>
      <c r="N60" t="str">
        <f t="shared" si="9"/>
        <v>BUY - PUT</v>
      </c>
      <c r="O60">
        <f t="shared" si="10"/>
        <v>5.1180000000000003</v>
      </c>
      <c r="P60" s="6">
        <f t="shared" si="11"/>
        <v>0</v>
      </c>
    </row>
    <row r="61" spans="1:18" x14ac:dyDescent="0.25">
      <c r="A61" s="18" t="s">
        <v>172</v>
      </c>
      <c r="B61" s="18" t="s">
        <v>264</v>
      </c>
      <c r="C61" s="18" t="s">
        <v>208</v>
      </c>
      <c r="D61" s="18" t="s">
        <v>19</v>
      </c>
      <c r="E61" s="18" t="s">
        <v>20</v>
      </c>
      <c r="F61" s="24">
        <v>36770</v>
      </c>
      <c r="G61" s="25">
        <v>1000000</v>
      </c>
      <c r="H61" s="19">
        <v>6.31</v>
      </c>
      <c r="I61">
        <v>0.7</v>
      </c>
      <c r="J61" s="18">
        <v>4.6180000000000003</v>
      </c>
      <c r="K61">
        <f t="shared" si="6"/>
        <v>1000000</v>
      </c>
      <c r="L61" t="str">
        <f t="shared" si="7"/>
        <v>BUY</v>
      </c>
      <c r="M61" t="str">
        <f t="shared" si="8"/>
        <v>CALL</v>
      </c>
      <c r="N61" t="str">
        <f t="shared" si="9"/>
        <v>BUY - CALL</v>
      </c>
      <c r="O61">
        <f t="shared" si="10"/>
        <v>5.3180000000000005</v>
      </c>
      <c r="P61" s="6">
        <f t="shared" si="11"/>
        <v>991999.99999999907</v>
      </c>
    </row>
    <row r="62" spans="1:18" x14ac:dyDescent="0.25">
      <c r="A62" s="18" t="s">
        <v>173</v>
      </c>
      <c r="B62" s="18" t="s">
        <v>265</v>
      </c>
      <c r="C62" s="18" t="s">
        <v>208</v>
      </c>
      <c r="D62" s="18" t="s">
        <v>19</v>
      </c>
      <c r="E62" s="18" t="s">
        <v>24</v>
      </c>
      <c r="F62" s="24">
        <v>36770</v>
      </c>
      <c r="G62" s="25">
        <v>-150000</v>
      </c>
      <c r="H62" s="19">
        <v>6.31</v>
      </c>
      <c r="I62">
        <v>0.5</v>
      </c>
      <c r="J62" s="18">
        <v>4.6180000000000003</v>
      </c>
      <c r="K62">
        <f t="shared" si="6"/>
        <v>150000</v>
      </c>
      <c r="L62" t="str">
        <f t="shared" si="7"/>
        <v>SELL</v>
      </c>
      <c r="M62" t="str">
        <f t="shared" si="8"/>
        <v>PUT</v>
      </c>
      <c r="N62" t="str">
        <f t="shared" si="9"/>
        <v>SELL - PUT</v>
      </c>
      <c r="O62">
        <f t="shared" si="10"/>
        <v>5.1180000000000003</v>
      </c>
      <c r="P62" s="6">
        <f t="shared" si="11"/>
        <v>0</v>
      </c>
    </row>
    <row r="63" spans="1:18" x14ac:dyDescent="0.25">
      <c r="A63" s="18" t="s">
        <v>218</v>
      </c>
      <c r="B63" s="18" t="s">
        <v>266</v>
      </c>
      <c r="C63" s="18" t="s">
        <v>208</v>
      </c>
      <c r="D63" s="18" t="s">
        <v>19</v>
      </c>
      <c r="E63" s="18" t="s">
        <v>20</v>
      </c>
      <c r="F63" s="24">
        <v>36770</v>
      </c>
      <c r="G63" s="25">
        <v>300000</v>
      </c>
      <c r="H63" s="19">
        <v>6.31</v>
      </c>
      <c r="I63">
        <v>0.5</v>
      </c>
      <c r="J63" s="18">
        <v>4.6180000000000003</v>
      </c>
      <c r="K63">
        <f t="shared" si="6"/>
        <v>300000</v>
      </c>
      <c r="L63" t="str">
        <f t="shared" si="7"/>
        <v>BUY</v>
      </c>
      <c r="M63" t="str">
        <f t="shared" si="8"/>
        <v>CALL</v>
      </c>
      <c r="N63" t="str">
        <f t="shared" si="9"/>
        <v>BUY - CALL</v>
      </c>
      <c r="O63">
        <f t="shared" si="10"/>
        <v>5.1180000000000003</v>
      </c>
      <c r="P63" s="6">
        <f t="shared" si="11"/>
        <v>357599.99999999977</v>
      </c>
    </row>
    <row r="64" spans="1:18" x14ac:dyDescent="0.25">
      <c r="A64" s="18" t="s">
        <v>253</v>
      </c>
      <c r="B64" s="18" t="s">
        <v>269</v>
      </c>
      <c r="C64" s="18" t="s">
        <v>208</v>
      </c>
      <c r="D64" s="18" t="s">
        <v>19</v>
      </c>
      <c r="E64" s="18" t="s">
        <v>20</v>
      </c>
      <c r="F64" s="24">
        <v>36770</v>
      </c>
      <c r="G64" s="25">
        <v>450000</v>
      </c>
      <c r="H64" s="19">
        <v>6.31</v>
      </c>
      <c r="I64">
        <v>0.5</v>
      </c>
      <c r="J64" s="18">
        <v>4.6180000000000003</v>
      </c>
      <c r="K64">
        <f t="shared" si="6"/>
        <v>450000</v>
      </c>
      <c r="L64" t="str">
        <f t="shared" si="7"/>
        <v>BUY</v>
      </c>
      <c r="M64" t="str">
        <f t="shared" si="8"/>
        <v>CALL</v>
      </c>
      <c r="N64" t="str">
        <f t="shared" si="9"/>
        <v>BUY - CALL</v>
      </c>
      <c r="O64">
        <f t="shared" si="10"/>
        <v>5.1180000000000003</v>
      </c>
      <c r="P64" s="6">
        <f t="shared" si="11"/>
        <v>536399.99999999965</v>
      </c>
    </row>
    <row r="65" spans="1:16" ht="13.8" thickBot="1" x14ac:dyDescent="0.3">
      <c r="A65" s="18" t="s">
        <v>172</v>
      </c>
      <c r="B65" s="18" t="s">
        <v>274</v>
      </c>
      <c r="C65" s="18" t="s">
        <v>208</v>
      </c>
      <c r="D65" s="18" t="s">
        <v>19</v>
      </c>
      <c r="E65" s="18" t="s">
        <v>20</v>
      </c>
      <c r="F65" s="24">
        <v>36770</v>
      </c>
      <c r="G65" s="25">
        <v>-600000</v>
      </c>
      <c r="H65" s="19">
        <v>6.31</v>
      </c>
      <c r="I65">
        <v>0.9</v>
      </c>
      <c r="J65" s="18">
        <v>4.6180000000000003</v>
      </c>
      <c r="K65" s="18">
        <f t="shared" si="6"/>
        <v>600000</v>
      </c>
      <c r="L65" s="18" t="str">
        <f t="shared" si="7"/>
        <v>SELL</v>
      </c>
      <c r="M65" s="18" t="str">
        <f t="shared" si="8"/>
        <v>CALL</v>
      </c>
      <c r="N65" s="18" t="str">
        <f t="shared" si="9"/>
        <v>SELL - CALL</v>
      </c>
      <c r="O65" s="18">
        <f t="shared" si="10"/>
        <v>5.5180000000000007</v>
      </c>
      <c r="P65" s="82">
        <f t="shared" si="11"/>
        <v>-475199.99999999936</v>
      </c>
    </row>
    <row r="66" spans="1:16" ht="18.75" customHeight="1" thickBot="1" x14ac:dyDescent="0.3">
      <c r="A66" s="83" t="s">
        <v>251</v>
      </c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5">
        <f>SUM(P3:P65)</f>
        <v>1687099.9999999974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06"/>
  <sheetViews>
    <sheetView workbookViewId="0">
      <selection sqref="A1:IV65536"/>
    </sheetView>
  </sheetViews>
  <sheetFormatPr defaultRowHeight="13.2" x14ac:dyDescent="0.25"/>
  <cols>
    <col min="1" max="1" width="18.109375" customWidth="1"/>
    <col min="2" max="2" width="12.33203125" customWidth="1"/>
    <col min="3" max="3" width="18.6640625" style="19" customWidth="1"/>
    <col min="4" max="4" width="11.6640625" customWidth="1"/>
    <col min="5" max="5" width="8.109375" bestFit="1" customWidth="1"/>
    <col min="6" max="6" width="8.33203125" style="24" customWidth="1"/>
    <col min="7" max="7" width="12.44140625" customWidth="1"/>
    <col min="8" max="8" width="12.109375" customWidth="1"/>
    <col min="9" max="10" width="10.6640625" customWidth="1"/>
    <col min="11" max="11" width="11.44140625" customWidth="1"/>
    <col min="16" max="16" width="11.33203125" customWidth="1"/>
    <col min="18" max="18" width="16.109375" customWidth="1"/>
    <col min="19" max="19" width="12.88671875" customWidth="1"/>
    <col min="22" max="22" width="14.44140625" customWidth="1"/>
  </cols>
  <sheetData>
    <row r="1" spans="1:16" ht="13.8" thickBot="1" x14ac:dyDescent="0.3">
      <c r="A1" s="1" t="s">
        <v>0</v>
      </c>
    </row>
    <row r="2" spans="1:16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5">
      <c r="A3" s="17" t="s">
        <v>116</v>
      </c>
      <c r="B3" t="s">
        <v>170</v>
      </c>
      <c r="C3" s="19" t="s">
        <v>18</v>
      </c>
      <c r="D3" t="s">
        <v>19</v>
      </c>
      <c r="E3" t="s">
        <v>20</v>
      </c>
      <c r="F3" s="24">
        <v>36800</v>
      </c>
      <c r="G3" s="25">
        <v>1500000</v>
      </c>
      <c r="H3" s="19">
        <v>5.55</v>
      </c>
      <c r="I3">
        <v>0.16</v>
      </c>
      <c r="J3" s="19">
        <v>5.3120000000000003</v>
      </c>
      <c r="K3">
        <f>ABS(G3)</f>
        <v>1500000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5.4720000000000004</v>
      </c>
      <c r="P3" s="6">
        <f>IF(N3="SELL - PUT",IF(H3-O3&gt;0,0,(H3-O3)*K3),IF(N3="BUY - CALL",IF(O3-H3&gt;0,0,(H3-O3)*K3),IF(N3="SELL - CALL",IF(O3-H3&gt;0,0,(O3-H3)*K3),IF(N3="BUY - PUT",IF(H3-O3&gt;0,0,(O3-H3)*K3)))))</f>
        <v>116999.9999999991</v>
      </c>
    </row>
    <row r="4" spans="1:16" x14ac:dyDescent="0.25">
      <c r="A4" s="17" t="s">
        <v>167</v>
      </c>
      <c r="B4" t="s">
        <v>169</v>
      </c>
      <c r="C4" s="19" t="s">
        <v>18</v>
      </c>
      <c r="D4" t="s">
        <v>19</v>
      </c>
      <c r="E4" t="s">
        <v>20</v>
      </c>
      <c r="F4" s="24">
        <v>36800</v>
      </c>
      <c r="G4" s="25">
        <v>0</v>
      </c>
      <c r="H4" s="19">
        <v>5.55</v>
      </c>
      <c r="I4">
        <v>0.16</v>
      </c>
      <c r="J4" s="19">
        <v>5.3120000000000003</v>
      </c>
      <c r="K4">
        <f t="shared" ref="K4:K65" si="0">ABS(G4)</f>
        <v>0</v>
      </c>
      <c r="L4" t="str">
        <f t="shared" ref="L4:L65" si="1">IF(G4&gt;0,"BUY","SELL")</f>
        <v>SELL</v>
      </c>
      <c r="M4" t="str">
        <f t="shared" ref="M4:M65" si="2">IF(E4="C","CALL","PUT")</f>
        <v>CALL</v>
      </c>
      <c r="N4" t="str">
        <f t="shared" ref="N4:N65" si="3">CONCATENATE(L4," - ",M4)</f>
        <v>SELL - CALL</v>
      </c>
      <c r="O4">
        <f t="shared" ref="O4:O65" si="4">I4+J4</f>
        <v>5.4720000000000004</v>
      </c>
      <c r="P4" s="6">
        <f t="shared" ref="P4:P65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5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36800</v>
      </c>
      <c r="G5" s="25">
        <v>310000</v>
      </c>
      <c r="H5" s="19">
        <v>5.55</v>
      </c>
      <c r="I5">
        <v>0.16750000000000001</v>
      </c>
      <c r="J5" s="19">
        <v>5.3120000000000003</v>
      </c>
      <c r="K5">
        <f t="shared" si="0"/>
        <v>310000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5.4795000000000007</v>
      </c>
      <c r="P5" s="6">
        <f t="shared" si="5"/>
        <v>0</v>
      </c>
    </row>
    <row r="6" spans="1:16" x14ac:dyDescent="0.25">
      <c r="A6" t="s">
        <v>118</v>
      </c>
      <c r="B6" t="s">
        <v>318</v>
      </c>
      <c r="C6" s="19" t="s">
        <v>319</v>
      </c>
      <c r="D6" t="s">
        <v>19</v>
      </c>
      <c r="E6" t="s">
        <v>20</v>
      </c>
      <c r="F6" s="24">
        <v>36800</v>
      </c>
      <c r="G6">
        <v>2000000</v>
      </c>
      <c r="H6" s="19">
        <v>5.63</v>
      </c>
      <c r="I6">
        <v>0.4</v>
      </c>
      <c r="J6" s="19">
        <v>5.3120000000000003</v>
      </c>
      <c r="K6">
        <f t="shared" si="0"/>
        <v>2000000</v>
      </c>
      <c r="L6" t="str">
        <f t="shared" si="1"/>
        <v>BUY</v>
      </c>
      <c r="M6" t="str">
        <f t="shared" si="2"/>
        <v>CALL</v>
      </c>
      <c r="N6" t="str">
        <f t="shared" si="3"/>
        <v>BUY - CALL</v>
      </c>
      <c r="O6">
        <f t="shared" si="4"/>
        <v>5.7120000000000006</v>
      </c>
      <c r="P6" s="6">
        <f t="shared" si="5"/>
        <v>0</v>
      </c>
    </row>
    <row r="7" spans="1:16" x14ac:dyDescent="0.25">
      <c r="A7" t="s">
        <v>172</v>
      </c>
      <c r="B7" t="s">
        <v>320</v>
      </c>
      <c r="C7" s="19" t="s">
        <v>319</v>
      </c>
      <c r="D7" t="s">
        <v>19</v>
      </c>
      <c r="E7" t="s">
        <v>20</v>
      </c>
      <c r="F7" s="24">
        <v>36800</v>
      </c>
      <c r="G7">
        <v>-4000000</v>
      </c>
      <c r="H7" s="19">
        <v>5.63</v>
      </c>
      <c r="I7">
        <v>0.4</v>
      </c>
      <c r="J7" s="19">
        <v>5.3120000000000003</v>
      </c>
      <c r="K7">
        <f t="shared" si="0"/>
        <v>4000000</v>
      </c>
      <c r="L7" t="str">
        <f t="shared" si="1"/>
        <v>SELL</v>
      </c>
      <c r="M7" t="str">
        <f t="shared" si="2"/>
        <v>CALL</v>
      </c>
      <c r="N7" t="str">
        <f t="shared" si="3"/>
        <v>SELL - CALL</v>
      </c>
      <c r="O7">
        <f t="shared" si="4"/>
        <v>5.7120000000000006</v>
      </c>
      <c r="P7" s="6">
        <f t="shared" si="5"/>
        <v>0</v>
      </c>
    </row>
    <row r="8" spans="1:16" x14ac:dyDescent="0.25">
      <c r="A8" t="s">
        <v>172</v>
      </c>
      <c r="B8" t="s">
        <v>324</v>
      </c>
      <c r="C8" s="19" t="s">
        <v>319</v>
      </c>
      <c r="D8" t="s">
        <v>19</v>
      </c>
      <c r="E8" t="s">
        <v>20</v>
      </c>
      <c r="F8" s="24">
        <v>36800</v>
      </c>
      <c r="G8">
        <v>-1000000</v>
      </c>
      <c r="H8" s="19">
        <v>5.63</v>
      </c>
      <c r="I8">
        <v>0.4</v>
      </c>
      <c r="J8" s="19">
        <v>5.3120000000000003</v>
      </c>
      <c r="K8">
        <f t="shared" si="0"/>
        <v>1000000</v>
      </c>
      <c r="L8" t="str">
        <f t="shared" si="1"/>
        <v>SELL</v>
      </c>
      <c r="M8" t="str">
        <f t="shared" si="2"/>
        <v>CALL</v>
      </c>
      <c r="N8" t="str">
        <f t="shared" si="3"/>
        <v>SELL - CALL</v>
      </c>
      <c r="O8">
        <f t="shared" si="4"/>
        <v>5.7120000000000006</v>
      </c>
      <c r="P8" s="6">
        <f t="shared" si="5"/>
        <v>0</v>
      </c>
    </row>
    <row r="9" spans="1:16" x14ac:dyDescent="0.25">
      <c r="A9" t="s">
        <v>172</v>
      </c>
      <c r="B9" t="s">
        <v>328</v>
      </c>
      <c r="C9" s="19" t="s">
        <v>319</v>
      </c>
      <c r="D9" t="s">
        <v>19</v>
      </c>
      <c r="E9" t="s">
        <v>24</v>
      </c>
      <c r="F9" s="24">
        <v>36800</v>
      </c>
      <c r="G9">
        <v>500000</v>
      </c>
      <c r="H9" s="19">
        <v>5.63</v>
      </c>
      <c r="I9">
        <v>0.3</v>
      </c>
      <c r="J9" s="19">
        <v>5.3120000000000003</v>
      </c>
      <c r="K9">
        <f t="shared" si="0"/>
        <v>500000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5.6120000000000001</v>
      </c>
      <c r="P9" s="6">
        <f t="shared" si="5"/>
        <v>0</v>
      </c>
    </row>
    <row r="10" spans="1:16" x14ac:dyDescent="0.25">
      <c r="A10" s="17" t="s">
        <v>172</v>
      </c>
      <c r="B10" s="20" t="s">
        <v>254</v>
      </c>
      <c r="C10" s="19" t="s">
        <v>255</v>
      </c>
      <c r="D10" s="19" t="s">
        <v>19</v>
      </c>
      <c r="E10" s="24" t="s">
        <v>20</v>
      </c>
      <c r="F10" s="24">
        <v>36800</v>
      </c>
      <c r="G10" s="25">
        <v>-1000000</v>
      </c>
      <c r="H10" s="19">
        <v>5.27</v>
      </c>
      <c r="I10">
        <v>0</v>
      </c>
      <c r="J10" s="19">
        <v>5.3120000000000003</v>
      </c>
      <c r="K10">
        <f t="shared" si="0"/>
        <v>1000000</v>
      </c>
      <c r="L10" t="str">
        <f t="shared" si="1"/>
        <v>SELL</v>
      </c>
      <c r="M10" t="str">
        <f t="shared" si="2"/>
        <v>CALL</v>
      </c>
      <c r="N10" t="str">
        <f t="shared" si="3"/>
        <v>SELL - CALL</v>
      </c>
      <c r="O10">
        <f t="shared" si="4"/>
        <v>5.3120000000000003</v>
      </c>
      <c r="P10" s="6">
        <f t="shared" si="5"/>
        <v>0</v>
      </c>
    </row>
    <row r="11" spans="1:16" x14ac:dyDescent="0.25">
      <c r="A11" s="18" t="s">
        <v>172</v>
      </c>
      <c r="B11" t="s">
        <v>256</v>
      </c>
      <c r="C11" s="19" t="s">
        <v>255</v>
      </c>
      <c r="D11" t="s">
        <v>19</v>
      </c>
      <c r="E11" t="s">
        <v>24</v>
      </c>
      <c r="F11" s="24">
        <v>36800</v>
      </c>
      <c r="G11" s="25">
        <v>-1000000</v>
      </c>
      <c r="H11" s="19">
        <v>5.27</v>
      </c>
      <c r="I11">
        <v>0</v>
      </c>
      <c r="J11" s="19">
        <v>5.3120000000000003</v>
      </c>
      <c r="K11">
        <f t="shared" si="0"/>
        <v>1000000</v>
      </c>
      <c r="L11" t="str">
        <f t="shared" si="1"/>
        <v>SELL</v>
      </c>
      <c r="M11" t="str">
        <f t="shared" si="2"/>
        <v>PUT</v>
      </c>
      <c r="N11" t="str">
        <f t="shared" si="3"/>
        <v>SELL - PUT</v>
      </c>
      <c r="O11">
        <f t="shared" si="4"/>
        <v>5.3120000000000003</v>
      </c>
      <c r="P11" s="6">
        <f t="shared" si="5"/>
        <v>-42000.000000000706</v>
      </c>
    </row>
    <row r="12" spans="1:16" x14ac:dyDescent="0.25">
      <c r="A12" s="17" t="s">
        <v>172</v>
      </c>
      <c r="B12" t="s">
        <v>257</v>
      </c>
      <c r="C12" s="19" t="s">
        <v>255</v>
      </c>
      <c r="D12" t="s">
        <v>19</v>
      </c>
      <c r="E12" t="s">
        <v>20</v>
      </c>
      <c r="F12" s="24">
        <v>36800</v>
      </c>
      <c r="G12" s="25">
        <v>-1000000</v>
      </c>
      <c r="H12" s="19">
        <v>5.27</v>
      </c>
      <c r="I12">
        <v>0</v>
      </c>
      <c r="J12" s="19">
        <v>5.3120000000000003</v>
      </c>
      <c r="K12">
        <f t="shared" si="0"/>
        <v>1000000</v>
      </c>
      <c r="L12" t="str">
        <f t="shared" si="1"/>
        <v>SELL</v>
      </c>
      <c r="M12" t="str">
        <f t="shared" si="2"/>
        <v>CALL</v>
      </c>
      <c r="N12" t="str">
        <f t="shared" si="3"/>
        <v>SELL - CALL</v>
      </c>
      <c r="O12">
        <f t="shared" si="4"/>
        <v>5.3120000000000003</v>
      </c>
      <c r="P12" s="6">
        <f t="shared" si="5"/>
        <v>0</v>
      </c>
    </row>
    <row r="13" spans="1:16" x14ac:dyDescent="0.25">
      <c r="A13" s="17" t="s">
        <v>172</v>
      </c>
      <c r="B13" t="s">
        <v>258</v>
      </c>
      <c r="C13" s="19" t="s">
        <v>255</v>
      </c>
      <c r="D13" t="s">
        <v>19</v>
      </c>
      <c r="E13" t="s">
        <v>24</v>
      </c>
      <c r="F13" s="24">
        <v>36800</v>
      </c>
      <c r="G13" s="25">
        <v>-1000000</v>
      </c>
      <c r="H13" s="19">
        <v>5.27</v>
      </c>
      <c r="I13">
        <v>0</v>
      </c>
      <c r="J13" s="19">
        <v>5.3120000000000003</v>
      </c>
      <c r="K13">
        <f t="shared" si="0"/>
        <v>1000000</v>
      </c>
      <c r="L13" t="str">
        <f t="shared" si="1"/>
        <v>SELL</v>
      </c>
      <c r="M13" t="str">
        <f t="shared" si="2"/>
        <v>PUT</v>
      </c>
      <c r="N13" t="str">
        <f t="shared" si="3"/>
        <v>SELL - PUT</v>
      </c>
      <c r="O13">
        <f t="shared" si="4"/>
        <v>5.3120000000000003</v>
      </c>
      <c r="P13" s="6">
        <f t="shared" si="5"/>
        <v>-42000.000000000706</v>
      </c>
    </row>
    <row r="14" spans="1:16" x14ac:dyDescent="0.25">
      <c r="A14" s="18" t="s">
        <v>115</v>
      </c>
      <c r="B14" t="s">
        <v>203</v>
      </c>
      <c r="C14" s="19" t="s">
        <v>23</v>
      </c>
      <c r="D14" t="s">
        <v>19</v>
      </c>
      <c r="E14" t="s">
        <v>24</v>
      </c>
      <c r="F14" s="24">
        <v>36800</v>
      </c>
      <c r="G14" s="25">
        <v>310000</v>
      </c>
      <c r="H14" s="19">
        <v>4.29</v>
      </c>
      <c r="I14">
        <v>-0.4</v>
      </c>
      <c r="J14" s="19">
        <v>5.3120000000000003</v>
      </c>
      <c r="K14">
        <f t="shared" si="0"/>
        <v>310000</v>
      </c>
      <c r="L14" t="str">
        <f t="shared" si="1"/>
        <v>BUY</v>
      </c>
      <c r="M14" t="str">
        <f t="shared" si="2"/>
        <v>PUT</v>
      </c>
      <c r="N14" t="str">
        <f t="shared" si="3"/>
        <v>BUY - PUT</v>
      </c>
      <c r="O14">
        <f t="shared" si="4"/>
        <v>4.9119999999999999</v>
      </c>
      <c r="P14" s="6">
        <f t="shared" si="5"/>
        <v>192819.99999999997</v>
      </c>
    </row>
    <row r="15" spans="1:16" x14ac:dyDescent="0.25">
      <c r="A15" s="17" t="s">
        <v>174</v>
      </c>
      <c r="B15" t="s">
        <v>175</v>
      </c>
      <c r="C15" s="19" t="s">
        <v>23</v>
      </c>
      <c r="D15" t="s">
        <v>19</v>
      </c>
      <c r="E15" t="s">
        <v>20</v>
      </c>
      <c r="F15" s="24">
        <v>36800</v>
      </c>
      <c r="G15" s="25">
        <v>310000</v>
      </c>
      <c r="H15" s="19">
        <v>4.29</v>
      </c>
      <c r="I15">
        <v>-0.32</v>
      </c>
      <c r="J15" s="19">
        <v>5.3120000000000003</v>
      </c>
      <c r="K15">
        <f t="shared" si="0"/>
        <v>310000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4.992</v>
      </c>
      <c r="P15" s="6">
        <f t="shared" si="5"/>
        <v>0</v>
      </c>
    </row>
    <row r="16" spans="1:16" x14ac:dyDescent="0.25">
      <c r="A16" s="17" t="s">
        <v>174</v>
      </c>
      <c r="B16" t="s">
        <v>176</v>
      </c>
      <c r="C16" s="19" t="s">
        <v>23</v>
      </c>
      <c r="D16" t="s">
        <v>19</v>
      </c>
      <c r="E16" t="s">
        <v>24</v>
      </c>
      <c r="F16" s="24">
        <v>36800</v>
      </c>
      <c r="G16" s="25">
        <v>310000</v>
      </c>
      <c r="H16" s="19">
        <v>4.29</v>
      </c>
      <c r="I16">
        <v>-0.32</v>
      </c>
      <c r="J16" s="19">
        <v>5.3120000000000003</v>
      </c>
      <c r="K16">
        <f t="shared" si="0"/>
        <v>310000</v>
      </c>
      <c r="L16" t="str">
        <f t="shared" si="1"/>
        <v>BUY</v>
      </c>
      <c r="M16" t="str">
        <f t="shared" si="2"/>
        <v>PUT</v>
      </c>
      <c r="N16" t="str">
        <f t="shared" si="3"/>
        <v>BUY - PUT</v>
      </c>
      <c r="O16">
        <f t="shared" si="4"/>
        <v>4.992</v>
      </c>
      <c r="P16" s="6">
        <f t="shared" si="5"/>
        <v>217620</v>
      </c>
    </row>
    <row r="17" spans="1:16" x14ac:dyDescent="0.25">
      <c r="A17" s="18" t="s">
        <v>174</v>
      </c>
      <c r="B17" t="s">
        <v>177</v>
      </c>
      <c r="C17" s="19" t="s">
        <v>23</v>
      </c>
      <c r="D17" s="19" t="s">
        <v>19</v>
      </c>
      <c r="E17" s="24" t="s">
        <v>24</v>
      </c>
      <c r="F17" s="24">
        <v>36800</v>
      </c>
      <c r="G17" s="25">
        <v>620000</v>
      </c>
      <c r="H17" s="19">
        <v>4.29</v>
      </c>
      <c r="I17">
        <v>-0.4</v>
      </c>
      <c r="J17" s="19">
        <v>5.3120000000000003</v>
      </c>
      <c r="K17">
        <f t="shared" si="0"/>
        <v>620000</v>
      </c>
      <c r="L17" t="str">
        <f t="shared" si="1"/>
        <v>BUY</v>
      </c>
      <c r="M17" t="str">
        <f t="shared" si="2"/>
        <v>PUT</v>
      </c>
      <c r="N17" t="str">
        <f t="shared" si="3"/>
        <v>BUY - PUT</v>
      </c>
      <c r="O17">
        <f t="shared" si="4"/>
        <v>4.9119999999999999</v>
      </c>
      <c r="P17" s="6">
        <f t="shared" si="5"/>
        <v>385639.99999999994</v>
      </c>
    </row>
    <row r="18" spans="1:16" x14ac:dyDescent="0.25">
      <c r="A18" s="18" t="s">
        <v>115</v>
      </c>
      <c r="B18" t="s">
        <v>178</v>
      </c>
      <c r="C18" s="19" t="s">
        <v>23</v>
      </c>
      <c r="D18" t="s">
        <v>19</v>
      </c>
      <c r="E18" t="s">
        <v>20</v>
      </c>
      <c r="F18" s="24">
        <v>36800</v>
      </c>
      <c r="G18" s="25">
        <v>310000</v>
      </c>
      <c r="H18" s="19">
        <v>4.29</v>
      </c>
      <c r="I18">
        <v>-0.25</v>
      </c>
      <c r="J18" s="19">
        <v>5.3120000000000003</v>
      </c>
      <c r="K18">
        <f t="shared" si="0"/>
        <v>310000</v>
      </c>
      <c r="L18" t="str">
        <f t="shared" si="1"/>
        <v>BUY</v>
      </c>
      <c r="M18" t="str">
        <f t="shared" si="2"/>
        <v>CALL</v>
      </c>
      <c r="N18" t="str">
        <f t="shared" si="3"/>
        <v>BUY - CALL</v>
      </c>
      <c r="O18">
        <f t="shared" si="4"/>
        <v>5.0620000000000003</v>
      </c>
      <c r="P18" s="6">
        <f t="shared" si="5"/>
        <v>0</v>
      </c>
    </row>
    <row r="19" spans="1:16" x14ac:dyDescent="0.25">
      <c r="A19" s="18" t="s">
        <v>173</v>
      </c>
      <c r="B19" t="s">
        <v>179</v>
      </c>
      <c r="C19" s="19" t="s">
        <v>23</v>
      </c>
      <c r="D19" t="s">
        <v>19</v>
      </c>
      <c r="E19" t="s">
        <v>20</v>
      </c>
      <c r="F19" s="24">
        <v>36800</v>
      </c>
      <c r="G19" s="25">
        <v>310000</v>
      </c>
      <c r="H19" s="19">
        <v>4.29</v>
      </c>
      <c r="I19">
        <v>-0.3</v>
      </c>
      <c r="J19" s="19">
        <v>5.3120000000000003</v>
      </c>
      <c r="K19">
        <f t="shared" si="0"/>
        <v>310000</v>
      </c>
      <c r="L19" t="str">
        <f t="shared" si="1"/>
        <v>BUY</v>
      </c>
      <c r="M19" t="str">
        <f t="shared" si="2"/>
        <v>CALL</v>
      </c>
      <c r="N19" t="str">
        <f t="shared" si="3"/>
        <v>BUY - CALL</v>
      </c>
      <c r="O19">
        <f t="shared" si="4"/>
        <v>5.0120000000000005</v>
      </c>
      <c r="P19" s="6">
        <f t="shared" si="5"/>
        <v>0</v>
      </c>
    </row>
    <row r="20" spans="1:16" x14ac:dyDescent="0.25">
      <c r="A20" s="18" t="s">
        <v>173</v>
      </c>
      <c r="B20" t="s">
        <v>179</v>
      </c>
      <c r="C20" s="19" t="s">
        <v>23</v>
      </c>
      <c r="D20" t="s">
        <v>19</v>
      </c>
      <c r="E20" t="s">
        <v>24</v>
      </c>
      <c r="F20" s="24">
        <v>36800</v>
      </c>
      <c r="G20" s="25">
        <v>310000</v>
      </c>
      <c r="H20" s="19">
        <v>4.29</v>
      </c>
      <c r="I20">
        <v>-0.3</v>
      </c>
      <c r="J20" s="19">
        <v>5.3120000000000003</v>
      </c>
      <c r="K20">
        <f t="shared" si="0"/>
        <v>310000</v>
      </c>
      <c r="L20" t="str">
        <f t="shared" si="1"/>
        <v>BUY</v>
      </c>
      <c r="M20" t="str">
        <f t="shared" si="2"/>
        <v>PUT</v>
      </c>
      <c r="N20" t="str">
        <f t="shared" si="3"/>
        <v>BUY - PUT</v>
      </c>
      <c r="O20">
        <f t="shared" si="4"/>
        <v>5.0120000000000005</v>
      </c>
      <c r="P20" s="6">
        <f t="shared" si="5"/>
        <v>223820.00000000012</v>
      </c>
    </row>
    <row r="21" spans="1:16" x14ac:dyDescent="0.25">
      <c r="A21" s="18" t="s">
        <v>172</v>
      </c>
      <c r="B21" t="s">
        <v>184</v>
      </c>
      <c r="C21" s="19" t="s">
        <v>23</v>
      </c>
      <c r="D21" t="s">
        <v>19</v>
      </c>
      <c r="E21" t="s">
        <v>20</v>
      </c>
      <c r="F21" s="24">
        <v>36800</v>
      </c>
      <c r="G21" s="25">
        <v>-1000000</v>
      </c>
      <c r="H21" s="19">
        <v>4.29</v>
      </c>
      <c r="I21">
        <v>-0.25</v>
      </c>
      <c r="J21" s="19">
        <v>5.3120000000000003</v>
      </c>
      <c r="K21">
        <f t="shared" si="0"/>
        <v>1000000</v>
      </c>
      <c r="L21" t="str">
        <f t="shared" si="1"/>
        <v>SELL</v>
      </c>
      <c r="M21" t="str">
        <f t="shared" si="2"/>
        <v>CALL</v>
      </c>
      <c r="N21" t="str">
        <f t="shared" si="3"/>
        <v>SELL - CALL</v>
      </c>
      <c r="O21">
        <f t="shared" si="4"/>
        <v>5.0620000000000003</v>
      </c>
      <c r="P21" s="6">
        <f t="shared" si="5"/>
        <v>0</v>
      </c>
    </row>
    <row r="22" spans="1:16" x14ac:dyDescent="0.25">
      <c r="A22" s="17" t="s">
        <v>172</v>
      </c>
      <c r="B22" t="s">
        <v>185</v>
      </c>
      <c r="C22" s="19" t="s">
        <v>23</v>
      </c>
      <c r="D22" t="s">
        <v>19</v>
      </c>
      <c r="E22" t="s">
        <v>24</v>
      </c>
      <c r="F22" s="24">
        <v>36800</v>
      </c>
      <c r="G22" s="25">
        <v>1000000</v>
      </c>
      <c r="H22" s="19">
        <v>4.29</v>
      </c>
      <c r="I22">
        <v>-0.4</v>
      </c>
      <c r="J22" s="19">
        <v>5.3120000000000003</v>
      </c>
      <c r="K22">
        <f t="shared" si="0"/>
        <v>1000000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4.9119999999999999</v>
      </c>
      <c r="P22" s="6">
        <f t="shared" si="5"/>
        <v>621999.99999999988</v>
      </c>
    </row>
    <row r="23" spans="1:16" x14ac:dyDescent="0.25">
      <c r="A23" s="18" t="s">
        <v>172</v>
      </c>
      <c r="B23" t="s">
        <v>186</v>
      </c>
      <c r="C23" s="19" t="s">
        <v>23</v>
      </c>
      <c r="D23" t="s">
        <v>19</v>
      </c>
      <c r="E23" t="s">
        <v>20</v>
      </c>
      <c r="F23" s="24">
        <v>36800</v>
      </c>
      <c r="G23" s="25">
        <v>-500000</v>
      </c>
      <c r="H23" s="19">
        <v>4.29</v>
      </c>
      <c r="I23">
        <v>-0.32</v>
      </c>
      <c r="J23" s="19">
        <v>5.3120000000000003</v>
      </c>
      <c r="K23">
        <f t="shared" si="0"/>
        <v>500000</v>
      </c>
      <c r="L23" t="str">
        <f t="shared" si="1"/>
        <v>SELL</v>
      </c>
      <c r="M23" t="str">
        <f t="shared" si="2"/>
        <v>CALL</v>
      </c>
      <c r="N23" t="str">
        <f t="shared" si="3"/>
        <v>SELL - CALL</v>
      </c>
      <c r="O23">
        <f t="shared" si="4"/>
        <v>4.992</v>
      </c>
      <c r="P23" s="6">
        <f t="shared" si="5"/>
        <v>0</v>
      </c>
    </row>
    <row r="24" spans="1:16" x14ac:dyDescent="0.25">
      <c r="A24" t="s">
        <v>172</v>
      </c>
      <c r="B24" t="s">
        <v>187</v>
      </c>
      <c r="C24" s="19" t="s">
        <v>23</v>
      </c>
      <c r="D24" t="s">
        <v>19</v>
      </c>
      <c r="E24" t="s">
        <v>24</v>
      </c>
      <c r="F24" s="24">
        <v>36800</v>
      </c>
      <c r="G24" s="25">
        <v>-500000</v>
      </c>
      <c r="H24" s="19">
        <v>4.29</v>
      </c>
      <c r="I24">
        <v>-0.32</v>
      </c>
      <c r="J24" s="19">
        <v>5.3120000000000003</v>
      </c>
      <c r="K24">
        <f t="shared" si="0"/>
        <v>500000</v>
      </c>
      <c r="L24" t="str">
        <f t="shared" si="1"/>
        <v>SELL</v>
      </c>
      <c r="M24" t="str">
        <f t="shared" si="2"/>
        <v>PUT</v>
      </c>
      <c r="N24" t="str">
        <f t="shared" si="3"/>
        <v>SELL - PUT</v>
      </c>
      <c r="O24">
        <f t="shared" si="4"/>
        <v>4.992</v>
      </c>
      <c r="P24" s="6">
        <f t="shared" si="5"/>
        <v>-351000</v>
      </c>
    </row>
    <row r="25" spans="1:16" x14ac:dyDescent="0.25">
      <c r="A25" s="17" t="s">
        <v>174</v>
      </c>
      <c r="B25" t="s">
        <v>195</v>
      </c>
      <c r="C25" s="19" t="s">
        <v>23</v>
      </c>
      <c r="D25" t="s">
        <v>19</v>
      </c>
      <c r="E25" t="s">
        <v>20</v>
      </c>
      <c r="F25" s="24">
        <v>36800</v>
      </c>
      <c r="G25" s="25">
        <v>310000</v>
      </c>
      <c r="H25" s="19">
        <v>4.29</v>
      </c>
      <c r="I25">
        <v>-0.27</v>
      </c>
      <c r="J25" s="19">
        <v>5.3120000000000003</v>
      </c>
      <c r="K25">
        <f t="shared" si="0"/>
        <v>310000</v>
      </c>
      <c r="L25" t="str">
        <f t="shared" si="1"/>
        <v>BUY</v>
      </c>
      <c r="M25" t="str">
        <f t="shared" si="2"/>
        <v>CALL</v>
      </c>
      <c r="N25" t="str">
        <f t="shared" si="3"/>
        <v>BUY - CALL</v>
      </c>
      <c r="O25">
        <f t="shared" si="4"/>
        <v>5.0419999999999998</v>
      </c>
      <c r="P25" s="6">
        <f t="shared" si="5"/>
        <v>0</v>
      </c>
    </row>
    <row r="26" spans="1:16" x14ac:dyDescent="0.25">
      <c r="A26" s="18" t="s">
        <v>114</v>
      </c>
      <c r="B26" t="s">
        <v>206</v>
      </c>
      <c r="C26" s="19" t="s">
        <v>23</v>
      </c>
      <c r="D26" t="s">
        <v>19</v>
      </c>
      <c r="E26" t="s">
        <v>24</v>
      </c>
      <c r="F26" s="24">
        <v>36800</v>
      </c>
      <c r="G26" s="25">
        <v>500000</v>
      </c>
      <c r="H26" s="19">
        <v>4.29</v>
      </c>
      <c r="I26">
        <v>-0.4</v>
      </c>
      <c r="J26" s="19">
        <v>5.3120000000000003</v>
      </c>
      <c r="K26">
        <f t="shared" si="0"/>
        <v>500000</v>
      </c>
      <c r="L26" t="str">
        <f t="shared" si="1"/>
        <v>BUY</v>
      </c>
      <c r="M26" t="str">
        <f t="shared" si="2"/>
        <v>PUT</v>
      </c>
      <c r="N26" t="str">
        <f t="shared" si="3"/>
        <v>BUY - PUT</v>
      </c>
      <c r="O26">
        <f t="shared" si="4"/>
        <v>4.9119999999999999</v>
      </c>
      <c r="P26" s="6">
        <f t="shared" si="5"/>
        <v>310999.99999999994</v>
      </c>
    </row>
    <row r="27" spans="1:16" x14ac:dyDescent="0.25">
      <c r="A27" t="s">
        <v>172</v>
      </c>
      <c r="B27" t="s">
        <v>267</v>
      </c>
      <c r="C27" s="19" t="s">
        <v>23</v>
      </c>
      <c r="D27" t="s">
        <v>19</v>
      </c>
      <c r="E27" t="s">
        <v>20</v>
      </c>
      <c r="F27" s="24">
        <v>36800</v>
      </c>
      <c r="G27">
        <v>310000</v>
      </c>
      <c r="H27" s="19">
        <v>4.29</v>
      </c>
      <c r="I27">
        <v>-0.6</v>
      </c>
      <c r="J27" s="19">
        <v>5.3120000000000003</v>
      </c>
      <c r="K27">
        <f t="shared" si="0"/>
        <v>310000</v>
      </c>
      <c r="L27" t="str">
        <f t="shared" si="1"/>
        <v>BUY</v>
      </c>
      <c r="M27" t="str">
        <f t="shared" si="2"/>
        <v>CALL</v>
      </c>
      <c r="N27" t="str">
        <f t="shared" si="3"/>
        <v>BUY - CALL</v>
      </c>
      <c r="O27">
        <f t="shared" si="4"/>
        <v>4.7120000000000006</v>
      </c>
      <c r="P27" s="6">
        <f t="shared" si="5"/>
        <v>0</v>
      </c>
    </row>
    <row r="28" spans="1:16" x14ac:dyDescent="0.25">
      <c r="A28" t="s">
        <v>172</v>
      </c>
      <c r="B28" t="s">
        <v>268</v>
      </c>
      <c r="C28" s="19" t="s">
        <v>23</v>
      </c>
      <c r="D28" t="s">
        <v>19</v>
      </c>
      <c r="E28" t="s">
        <v>20</v>
      </c>
      <c r="F28" s="24">
        <v>36800</v>
      </c>
      <c r="G28">
        <v>-310000</v>
      </c>
      <c r="H28" s="19">
        <v>4.29</v>
      </c>
      <c r="I28">
        <v>-0.7</v>
      </c>
      <c r="J28" s="19">
        <v>5.3120000000000003</v>
      </c>
      <c r="K28">
        <f t="shared" si="0"/>
        <v>310000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4.6120000000000001</v>
      </c>
      <c r="P28" s="6">
        <f t="shared" si="5"/>
        <v>0</v>
      </c>
    </row>
    <row r="29" spans="1:16" x14ac:dyDescent="0.25">
      <c r="A29" t="s">
        <v>172</v>
      </c>
      <c r="B29" t="s">
        <v>302</v>
      </c>
      <c r="C29" s="19" t="s">
        <v>23</v>
      </c>
      <c r="D29" t="s">
        <v>19</v>
      </c>
      <c r="E29" t="s">
        <v>24</v>
      </c>
      <c r="F29" s="24">
        <v>36800</v>
      </c>
      <c r="G29">
        <v>2000000</v>
      </c>
      <c r="H29" s="19">
        <v>4.29</v>
      </c>
      <c r="I29">
        <v>-0.65</v>
      </c>
      <c r="J29" s="19">
        <v>5.3120000000000003</v>
      </c>
      <c r="K29">
        <f t="shared" si="0"/>
        <v>2000000</v>
      </c>
      <c r="L29" t="str">
        <f t="shared" si="1"/>
        <v>BUY</v>
      </c>
      <c r="M29" t="str">
        <f t="shared" si="2"/>
        <v>PUT</v>
      </c>
      <c r="N29" t="str">
        <f t="shared" si="3"/>
        <v>BUY - PUT</v>
      </c>
      <c r="O29">
        <f t="shared" si="4"/>
        <v>4.6619999999999999</v>
      </c>
      <c r="P29" s="6">
        <f t="shared" si="5"/>
        <v>743999.99999999977</v>
      </c>
    </row>
    <row r="30" spans="1:16" x14ac:dyDescent="0.25">
      <c r="A30" t="s">
        <v>172</v>
      </c>
      <c r="B30" t="s">
        <v>303</v>
      </c>
      <c r="C30" s="19" t="s">
        <v>23</v>
      </c>
      <c r="D30" t="s">
        <v>19</v>
      </c>
      <c r="E30" t="s">
        <v>24</v>
      </c>
      <c r="F30" s="24">
        <v>36800</v>
      </c>
      <c r="G30">
        <v>2000000</v>
      </c>
      <c r="H30" s="19">
        <v>4.29</v>
      </c>
      <c r="I30">
        <v>-0.65</v>
      </c>
      <c r="J30" s="19">
        <v>5.3120000000000003</v>
      </c>
      <c r="K30">
        <f t="shared" si="0"/>
        <v>2000000</v>
      </c>
      <c r="L30" t="str">
        <f t="shared" si="1"/>
        <v>BUY</v>
      </c>
      <c r="M30" t="str">
        <f t="shared" si="2"/>
        <v>PUT</v>
      </c>
      <c r="N30" t="str">
        <f t="shared" si="3"/>
        <v>BUY - PUT</v>
      </c>
      <c r="O30">
        <f t="shared" si="4"/>
        <v>4.6619999999999999</v>
      </c>
      <c r="P30" s="6">
        <f t="shared" si="5"/>
        <v>743999.99999999977</v>
      </c>
    </row>
    <row r="31" spans="1:16" x14ac:dyDescent="0.25">
      <c r="A31" t="s">
        <v>280</v>
      </c>
      <c r="B31" t="s">
        <v>327</v>
      </c>
      <c r="C31" s="19" t="s">
        <v>23</v>
      </c>
      <c r="D31" t="s">
        <v>19</v>
      </c>
      <c r="E31" t="s">
        <v>20</v>
      </c>
      <c r="F31" s="24">
        <v>36800</v>
      </c>
      <c r="G31">
        <v>-1000000</v>
      </c>
      <c r="H31" s="19">
        <v>4.29</v>
      </c>
      <c r="I31">
        <v>-0.65</v>
      </c>
      <c r="J31" s="19">
        <v>5.3120000000000003</v>
      </c>
      <c r="K31">
        <f t="shared" si="0"/>
        <v>1000000</v>
      </c>
      <c r="L31" t="str">
        <f t="shared" si="1"/>
        <v>SELL</v>
      </c>
      <c r="M31" t="str">
        <f t="shared" si="2"/>
        <v>CALL</v>
      </c>
      <c r="N31" t="str">
        <f t="shared" si="3"/>
        <v>SELL - CALL</v>
      </c>
      <c r="O31">
        <f t="shared" si="4"/>
        <v>4.6619999999999999</v>
      </c>
      <c r="P31" s="6">
        <f t="shared" si="5"/>
        <v>0</v>
      </c>
    </row>
    <row r="32" spans="1:16" x14ac:dyDescent="0.25">
      <c r="A32" s="17" t="s">
        <v>201</v>
      </c>
      <c r="B32" t="s">
        <v>215</v>
      </c>
      <c r="C32" s="19" t="s">
        <v>212</v>
      </c>
      <c r="D32" t="s">
        <v>19</v>
      </c>
      <c r="E32" t="s">
        <v>20</v>
      </c>
      <c r="F32" s="24">
        <v>36800</v>
      </c>
      <c r="G32" s="25">
        <v>310000</v>
      </c>
      <c r="H32" s="19">
        <v>5.72</v>
      </c>
      <c r="I32">
        <v>0.30249999999999999</v>
      </c>
      <c r="J32" s="19">
        <v>5.3120000000000003</v>
      </c>
      <c r="K32">
        <f t="shared" si="0"/>
        <v>310000</v>
      </c>
      <c r="L32" t="str">
        <f t="shared" si="1"/>
        <v>BUY</v>
      </c>
      <c r="M32" t="str">
        <f t="shared" si="2"/>
        <v>CALL</v>
      </c>
      <c r="N32" t="str">
        <f t="shared" si="3"/>
        <v>BUY - CALL</v>
      </c>
      <c r="O32">
        <f t="shared" si="4"/>
        <v>5.6145000000000005</v>
      </c>
      <c r="P32" s="6">
        <f t="shared" si="5"/>
        <v>32704.999999999771</v>
      </c>
    </row>
    <row r="33" spans="1:254" x14ac:dyDescent="0.25">
      <c r="A33" s="42" t="s">
        <v>116</v>
      </c>
      <c r="B33" s="19" t="s">
        <v>202</v>
      </c>
      <c r="C33" s="19" t="s">
        <v>27</v>
      </c>
      <c r="D33" s="19" t="s">
        <v>19</v>
      </c>
      <c r="E33" s="19" t="s">
        <v>20</v>
      </c>
      <c r="F33" s="24">
        <v>36800</v>
      </c>
      <c r="G33" s="25">
        <v>500000</v>
      </c>
      <c r="H33" s="19">
        <v>5.76</v>
      </c>
      <c r="I33">
        <v>0.3</v>
      </c>
      <c r="J33" s="19">
        <v>5.3120000000000003</v>
      </c>
      <c r="K33">
        <f t="shared" si="0"/>
        <v>500000</v>
      </c>
      <c r="L33" t="str">
        <f t="shared" si="1"/>
        <v>BUY</v>
      </c>
      <c r="M33" t="str">
        <f t="shared" si="2"/>
        <v>CALL</v>
      </c>
      <c r="N33" t="str">
        <f t="shared" si="3"/>
        <v>BUY - CALL</v>
      </c>
      <c r="O33">
        <f t="shared" si="4"/>
        <v>5.6120000000000001</v>
      </c>
      <c r="P33" s="6">
        <f t="shared" si="5"/>
        <v>73999.99999999984</v>
      </c>
    </row>
    <row r="34" spans="1:254" x14ac:dyDescent="0.25">
      <c r="A34" s="18" t="s">
        <v>172</v>
      </c>
      <c r="B34" t="s">
        <v>168</v>
      </c>
      <c r="C34" s="19" t="s">
        <v>27</v>
      </c>
      <c r="D34" t="s">
        <v>19</v>
      </c>
      <c r="E34" t="s">
        <v>20</v>
      </c>
      <c r="F34" s="24">
        <v>36800</v>
      </c>
      <c r="G34" s="25">
        <v>310000</v>
      </c>
      <c r="H34" s="19">
        <v>5.76</v>
      </c>
      <c r="I34">
        <v>0.25</v>
      </c>
      <c r="J34" s="19">
        <v>5.3120000000000003</v>
      </c>
      <c r="K34">
        <f t="shared" si="0"/>
        <v>310000</v>
      </c>
      <c r="L34" t="str">
        <f t="shared" si="1"/>
        <v>BUY</v>
      </c>
      <c r="M34" t="str">
        <f t="shared" si="2"/>
        <v>CALL</v>
      </c>
      <c r="N34" t="str">
        <f t="shared" si="3"/>
        <v>BUY - CALL</v>
      </c>
      <c r="O34">
        <f t="shared" si="4"/>
        <v>5.5620000000000003</v>
      </c>
      <c r="P34" s="6">
        <f t="shared" si="5"/>
        <v>61379.999999999847</v>
      </c>
      <c r="Q34" s="18"/>
      <c r="R34" s="18"/>
    </row>
    <row r="35" spans="1:254" x14ac:dyDescent="0.25">
      <c r="A35" s="18" t="s">
        <v>174</v>
      </c>
      <c r="B35" t="s">
        <v>180</v>
      </c>
      <c r="C35" s="19" t="s">
        <v>27</v>
      </c>
      <c r="D35" t="s">
        <v>19</v>
      </c>
      <c r="E35" t="s">
        <v>20</v>
      </c>
      <c r="F35" s="24">
        <v>36800</v>
      </c>
      <c r="G35" s="25">
        <v>-250000</v>
      </c>
      <c r="H35" s="19">
        <v>5.76</v>
      </c>
      <c r="I35">
        <v>0.3</v>
      </c>
      <c r="J35" s="19">
        <v>5.3120000000000003</v>
      </c>
      <c r="K35">
        <f t="shared" si="0"/>
        <v>250000</v>
      </c>
      <c r="L35" t="str">
        <f t="shared" si="1"/>
        <v>SELL</v>
      </c>
      <c r="M35" t="str">
        <f t="shared" si="2"/>
        <v>CALL</v>
      </c>
      <c r="N35" t="str">
        <f t="shared" si="3"/>
        <v>SELL - CALL</v>
      </c>
      <c r="O35">
        <f t="shared" si="4"/>
        <v>5.6120000000000001</v>
      </c>
      <c r="P35" s="6">
        <f t="shared" si="5"/>
        <v>-36999.99999999992</v>
      </c>
      <c r="Q35" s="18"/>
      <c r="R35" s="18"/>
    </row>
    <row r="36" spans="1:254" x14ac:dyDescent="0.25">
      <c r="A36" s="18" t="s">
        <v>174</v>
      </c>
      <c r="B36" t="s">
        <v>181</v>
      </c>
      <c r="C36" s="19" t="s">
        <v>27</v>
      </c>
      <c r="D36" t="s">
        <v>19</v>
      </c>
      <c r="E36" t="s">
        <v>24</v>
      </c>
      <c r="F36" s="24">
        <v>36800</v>
      </c>
      <c r="G36" s="25">
        <v>-250000</v>
      </c>
      <c r="H36" s="19">
        <v>5.76</v>
      </c>
      <c r="I36">
        <v>0.3</v>
      </c>
      <c r="J36" s="19">
        <v>5.3120000000000003</v>
      </c>
      <c r="K36">
        <f t="shared" si="0"/>
        <v>250000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5.6120000000000001</v>
      </c>
      <c r="P36" s="6">
        <f t="shared" si="5"/>
        <v>0</v>
      </c>
      <c r="Q36" s="18"/>
      <c r="R36" s="18"/>
    </row>
    <row r="37" spans="1:254" x14ac:dyDescent="0.25">
      <c r="A37" s="17" t="s">
        <v>172</v>
      </c>
      <c r="B37" t="s">
        <v>182</v>
      </c>
      <c r="C37" s="19" t="s">
        <v>27</v>
      </c>
      <c r="D37" t="s">
        <v>19</v>
      </c>
      <c r="E37" t="s">
        <v>20</v>
      </c>
      <c r="F37" s="24">
        <v>36800</v>
      </c>
      <c r="G37" s="25">
        <v>-250000</v>
      </c>
      <c r="H37" s="19">
        <v>5.76</v>
      </c>
      <c r="I37">
        <v>0.3</v>
      </c>
      <c r="J37" s="19">
        <v>5.3120000000000003</v>
      </c>
      <c r="K37">
        <f t="shared" si="0"/>
        <v>250000</v>
      </c>
      <c r="L37" t="str">
        <f t="shared" si="1"/>
        <v>SELL</v>
      </c>
      <c r="M37" t="str">
        <f t="shared" si="2"/>
        <v>CALL</v>
      </c>
      <c r="N37" t="str">
        <f t="shared" si="3"/>
        <v>SELL - CALL</v>
      </c>
      <c r="O37">
        <f t="shared" si="4"/>
        <v>5.6120000000000001</v>
      </c>
      <c r="P37" s="6">
        <f t="shared" si="5"/>
        <v>-36999.99999999992</v>
      </c>
      <c r="Q37" s="18"/>
      <c r="R37" s="18"/>
    </row>
    <row r="38" spans="1:254" x14ac:dyDescent="0.25">
      <c r="A38" s="17" t="s">
        <v>172</v>
      </c>
      <c r="B38" s="20" t="s">
        <v>182</v>
      </c>
      <c r="C38" s="19" t="s">
        <v>27</v>
      </c>
      <c r="D38" s="19" t="s">
        <v>19</v>
      </c>
      <c r="E38" s="24" t="s">
        <v>20</v>
      </c>
      <c r="F38" s="24">
        <v>36800</v>
      </c>
      <c r="G38" s="25">
        <v>-500000</v>
      </c>
      <c r="H38" s="19">
        <v>5.76</v>
      </c>
      <c r="I38">
        <v>0.3</v>
      </c>
      <c r="J38" s="19">
        <v>5.3120000000000003</v>
      </c>
      <c r="K38">
        <f t="shared" si="0"/>
        <v>500000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5.6120000000000001</v>
      </c>
      <c r="P38" s="6">
        <f t="shared" si="5"/>
        <v>-73999.99999999984</v>
      </c>
      <c r="Q38" s="18"/>
      <c r="R38" s="18"/>
    </row>
    <row r="39" spans="1:254" x14ac:dyDescent="0.25">
      <c r="A39" s="17" t="s">
        <v>172</v>
      </c>
      <c r="B39" s="34" t="s">
        <v>183</v>
      </c>
      <c r="C39" s="19" t="s">
        <v>27</v>
      </c>
      <c r="D39" s="34" t="s">
        <v>19</v>
      </c>
      <c r="E39" s="34" t="s">
        <v>24</v>
      </c>
      <c r="F39" s="24">
        <v>36800</v>
      </c>
      <c r="G39" s="25">
        <v>-250000</v>
      </c>
      <c r="H39" s="19">
        <v>5.76</v>
      </c>
      <c r="I39">
        <v>0.3</v>
      </c>
      <c r="J39" s="19">
        <v>5.3120000000000003</v>
      </c>
      <c r="K39">
        <f t="shared" si="0"/>
        <v>250000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5.6120000000000001</v>
      </c>
      <c r="P39" s="6">
        <f t="shared" si="5"/>
        <v>0</v>
      </c>
      <c r="Q39" s="18"/>
      <c r="R39" s="18"/>
    </row>
    <row r="40" spans="1:254" x14ac:dyDescent="0.25">
      <c r="A40" s="18" t="s">
        <v>172</v>
      </c>
      <c r="B40" t="s">
        <v>183</v>
      </c>
      <c r="C40" s="19" t="s">
        <v>27</v>
      </c>
      <c r="D40" t="s">
        <v>19</v>
      </c>
      <c r="E40" t="s">
        <v>24</v>
      </c>
      <c r="F40" s="24">
        <v>36800</v>
      </c>
      <c r="G40" s="25">
        <v>-500000</v>
      </c>
      <c r="H40" s="19">
        <v>5.76</v>
      </c>
      <c r="I40">
        <v>0.3</v>
      </c>
      <c r="J40" s="19">
        <v>5.3120000000000003</v>
      </c>
      <c r="K40">
        <f t="shared" si="0"/>
        <v>500000</v>
      </c>
      <c r="L40" t="str">
        <f t="shared" si="1"/>
        <v>SELL</v>
      </c>
      <c r="M40" t="str">
        <f t="shared" si="2"/>
        <v>PUT</v>
      </c>
      <c r="N40" t="str">
        <f t="shared" si="3"/>
        <v>SELL - PUT</v>
      </c>
      <c r="O40">
        <f t="shared" si="4"/>
        <v>5.6120000000000001</v>
      </c>
      <c r="P40" s="6">
        <f t="shared" si="5"/>
        <v>0</v>
      </c>
      <c r="Q40" s="18"/>
      <c r="R40" s="18"/>
    </row>
    <row r="41" spans="1:254" x14ac:dyDescent="0.25">
      <c r="A41" t="s">
        <v>172</v>
      </c>
      <c r="B41" t="s">
        <v>188</v>
      </c>
      <c r="C41" s="19" t="s">
        <v>27</v>
      </c>
      <c r="D41" t="s">
        <v>19</v>
      </c>
      <c r="E41" t="s">
        <v>20</v>
      </c>
      <c r="F41" s="24">
        <v>36800</v>
      </c>
      <c r="G41" s="25">
        <v>-500000</v>
      </c>
      <c r="H41" s="19">
        <v>5.76</v>
      </c>
      <c r="I41">
        <v>0.32</v>
      </c>
      <c r="J41" s="19">
        <v>5.3120000000000003</v>
      </c>
      <c r="K41">
        <f t="shared" si="0"/>
        <v>500000</v>
      </c>
      <c r="L41" t="str">
        <f t="shared" si="1"/>
        <v>SELL</v>
      </c>
      <c r="M41" t="str">
        <f t="shared" si="2"/>
        <v>CALL</v>
      </c>
      <c r="N41" t="str">
        <f t="shared" si="3"/>
        <v>SELL - CALL</v>
      </c>
      <c r="O41">
        <f t="shared" si="4"/>
        <v>5.6320000000000006</v>
      </c>
      <c r="P41" s="6">
        <f t="shared" si="5"/>
        <v>-63999.999999999614</v>
      </c>
      <c r="Q41" s="18"/>
      <c r="R41" s="18"/>
    </row>
    <row r="42" spans="1:254" x14ac:dyDescent="0.25">
      <c r="A42" t="s">
        <v>172</v>
      </c>
      <c r="B42" t="s">
        <v>189</v>
      </c>
      <c r="C42" s="19" t="s">
        <v>27</v>
      </c>
      <c r="D42" t="s">
        <v>19</v>
      </c>
      <c r="E42" t="s">
        <v>24</v>
      </c>
      <c r="F42" s="24">
        <v>36800</v>
      </c>
      <c r="G42" s="25">
        <v>-500000</v>
      </c>
      <c r="H42" s="19">
        <v>5.76</v>
      </c>
      <c r="I42">
        <v>0.32</v>
      </c>
      <c r="J42" s="19">
        <v>5.3120000000000003</v>
      </c>
      <c r="K42">
        <f t="shared" si="0"/>
        <v>500000</v>
      </c>
      <c r="L42" t="str">
        <f t="shared" si="1"/>
        <v>SELL</v>
      </c>
      <c r="M42" t="str">
        <f t="shared" si="2"/>
        <v>PUT</v>
      </c>
      <c r="N42" t="str">
        <f t="shared" si="3"/>
        <v>SELL - PUT</v>
      </c>
      <c r="O42">
        <f t="shared" si="4"/>
        <v>5.6320000000000006</v>
      </c>
      <c r="P42" s="6">
        <f t="shared" si="5"/>
        <v>0</v>
      </c>
      <c r="Q42" s="18"/>
      <c r="R42" s="18"/>
    </row>
    <row r="43" spans="1:254" x14ac:dyDescent="0.25">
      <c r="A43" t="s">
        <v>172</v>
      </c>
      <c r="B43" t="s">
        <v>190</v>
      </c>
      <c r="C43" s="19" t="s">
        <v>27</v>
      </c>
      <c r="D43" t="s">
        <v>19</v>
      </c>
      <c r="E43" t="s">
        <v>20</v>
      </c>
      <c r="F43" s="24">
        <v>36800</v>
      </c>
      <c r="G43" s="25">
        <v>-500000</v>
      </c>
      <c r="H43" s="19">
        <v>5.76</v>
      </c>
      <c r="I43">
        <v>0.32</v>
      </c>
      <c r="J43" s="19">
        <v>5.3120000000000003</v>
      </c>
      <c r="K43">
        <f t="shared" si="0"/>
        <v>500000</v>
      </c>
      <c r="L43" t="str">
        <f t="shared" si="1"/>
        <v>SELL</v>
      </c>
      <c r="M43" t="str">
        <f t="shared" si="2"/>
        <v>CALL</v>
      </c>
      <c r="N43" t="str">
        <f t="shared" si="3"/>
        <v>SELL - CALL</v>
      </c>
      <c r="O43">
        <f t="shared" si="4"/>
        <v>5.6320000000000006</v>
      </c>
      <c r="P43" s="6">
        <f t="shared" si="5"/>
        <v>-63999.999999999614</v>
      </c>
      <c r="Q43" s="18"/>
      <c r="R43" s="18"/>
    </row>
    <row r="44" spans="1:254" x14ac:dyDescent="0.25">
      <c r="A44" t="s">
        <v>172</v>
      </c>
      <c r="B44" t="s">
        <v>191</v>
      </c>
      <c r="C44" s="19" t="s">
        <v>27</v>
      </c>
      <c r="D44" t="s">
        <v>19</v>
      </c>
      <c r="E44" t="s">
        <v>24</v>
      </c>
      <c r="F44" s="24">
        <v>36800</v>
      </c>
      <c r="G44" s="25">
        <v>-500000</v>
      </c>
      <c r="H44" s="19">
        <v>5.76</v>
      </c>
      <c r="I44">
        <v>0.32</v>
      </c>
      <c r="J44" s="19">
        <v>5.3120000000000003</v>
      </c>
      <c r="K44">
        <f t="shared" si="0"/>
        <v>500000</v>
      </c>
      <c r="L44" t="str">
        <f t="shared" si="1"/>
        <v>SELL</v>
      </c>
      <c r="M44" t="str">
        <f t="shared" si="2"/>
        <v>PUT</v>
      </c>
      <c r="N44" t="str">
        <f t="shared" si="3"/>
        <v>SELL - PUT</v>
      </c>
      <c r="O44">
        <f t="shared" si="4"/>
        <v>5.6320000000000006</v>
      </c>
      <c r="P44" s="6">
        <f t="shared" si="5"/>
        <v>0</v>
      </c>
      <c r="Q44" s="18"/>
      <c r="R44" s="18"/>
    </row>
    <row r="45" spans="1:254" x14ac:dyDescent="0.25">
      <c r="A45" t="s">
        <v>172</v>
      </c>
      <c r="B45" t="s">
        <v>192</v>
      </c>
      <c r="C45" s="19" t="s">
        <v>27</v>
      </c>
      <c r="D45" t="s">
        <v>19</v>
      </c>
      <c r="E45" t="s">
        <v>24</v>
      </c>
      <c r="F45" s="24">
        <v>36800</v>
      </c>
      <c r="G45" s="25">
        <v>-250000</v>
      </c>
      <c r="H45" s="19">
        <v>5.76</v>
      </c>
      <c r="I45">
        <v>0.32</v>
      </c>
      <c r="J45" s="19">
        <v>5.3120000000000003</v>
      </c>
      <c r="K45">
        <f t="shared" si="0"/>
        <v>250000</v>
      </c>
      <c r="L45" t="str">
        <f t="shared" si="1"/>
        <v>SELL</v>
      </c>
      <c r="M45" t="str">
        <f t="shared" si="2"/>
        <v>PUT</v>
      </c>
      <c r="N45" t="str">
        <f t="shared" si="3"/>
        <v>SELL - PUT</v>
      </c>
      <c r="O45">
        <f t="shared" si="4"/>
        <v>5.6320000000000006</v>
      </c>
      <c r="P45" s="6">
        <f t="shared" si="5"/>
        <v>0</v>
      </c>
      <c r="Q45" s="53"/>
      <c r="R45" s="60"/>
    </row>
    <row r="46" spans="1:254" s="53" customFormat="1" x14ac:dyDescent="0.25">
      <c r="A46" s="18" t="s">
        <v>172</v>
      </c>
      <c r="B46" t="s">
        <v>193</v>
      </c>
      <c r="C46" s="19" t="s">
        <v>27</v>
      </c>
      <c r="D46" t="s">
        <v>19</v>
      </c>
      <c r="E46" t="s">
        <v>24</v>
      </c>
      <c r="F46" s="24">
        <v>36800</v>
      </c>
      <c r="G46" s="25">
        <v>-250000</v>
      </c>
      <c r="H46" s="19">
        <v>5.76</v>
      </c>
      <c r="I46">
        <v>0.26</v>
      </c>
      <c r="J46" s="19">
        <v>5.3120000000000003</v>
      </c>
      <c r="K46">
        <f t="shared" si="0"/>
        <v>250000</v>
      </c>
      <c r="L46" t="str">
        <f t="shared" si="1"/>
        <v>SELL</v>
      </c>
      <c r="M46" t="str">
        <f t="shared" si="2"/>
        <v>PUT</v>
      </c>
      <c r="N46" t="str">
        <f t="shared" si="3"/>
        <v>SELL - PUT</v>
      </c>
      <c r="O46">
        <f t="shared" si="4"/>
        <v>5.5720000000000001</v>
      </c>
      <c r="P46" s="6">
        <f t="shared" si="5"/>
        <v>0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5">
      <c r="A47" s="17" t="s">
        <v>198</v>
      </c>
      <c r="B47" t="s">
        <v>204</v>
      </c>
      <c r="C47" s="19" t="s">
        <v>27</v>
      </c>
      <c r="D47" t="s">
        <v>19</v>
      </c>
      <c r="E47" t="s">
        <v>20</v>
      </c>
      <c r="F47" s="24">
        <v>36800</v>
      </c>
      <c r="G47" s="25">
        <v>-1000000</v>
      </c>
      <c r="H47" s="19">
        <v>5.76</v>
      </c>
      <c r="I47">
        <v>0.32</v>
      </c>
      <c r="J47" s="19">
        <v>5.3120000000000003</v>
      </c>
      <c r="K47">
        <f t="shared" si="0"/>
        <v>1000000</v>
      </c>
      <c r="L47" t="str">
        <f t="shared" si="1"/>
        <v>SELL</v>
      </c>
      <c r="M47" t="str">
        <f t="shared" si="2"/>
        <v>CALL</v>
      </c>
      <c r="N47" t="str">
        <f t="shared" si="3"/>
        <v>SELL - CALL</v>
      </c>
      <c r="O47">
        <f t="shared" si="4"/>
        <v>5.6320000000000006</v>
      </c>
      <c r="P47" s="6">
        <f t="shared" si="5"/>
        <v>-127999.99999999923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5">
      <c r="A48" s="17" t="s">
        <v>198</v>
      </c>
      <c r="B48" t="s">
        <v>205</v>
      </c>
      <c r="C48" s="19" t="s">
        <v>27</v>
      </c>
      <c r="D48" t="s">
        <v>19</v>
      </c>
      <c r="E48" t="s">
        <v>24</v>
      </c>
      <c r="F48" s="24">
        <v>36800</v>
      </c>
      <c r="G48" s="25">
        <v>-1000000</v>
      </c>
      <c r="H48" s="19">
        <v>5.76</v>
      </c>
      <c r="I48">
        <v>0.32</v>
      </c>
      <c r="J48" s="19">
        <v>5.3120000000000003</v>
      </c>
      <c r="K48">
        <f t="shared" si="0"/>
        <v>1000000</v>
      </c>
      <c r="L48" t="str">
        <f t="shared" si="1"/>
        <v>SELL</v>
      </c>
      <c r="M48" t="str">
        <f t="shared" si="2"/>
        <v>PUT</v>
      </c>
      <c r="N48" t="str">
        <f t="shared" si="3"/>
        <v>SELL - PUT</v>
      </c>
      <c r="O48">
        <f t="shared" si="4"/>
        <v>5.6320000000000006</v>
      </c>
      <c r="P48" s="6">
        <f t="shared" si="5"/>
        <v>0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5">
      <c r="A49" s="17" t="s">
        <v>199</v>
      </c>
      <c r="B49" t="s">
        <v>209</v>
      </c>
      <c r="C49" s="19" t="s">
        <v>27</v>
      </c>
      <c r="D49" t="s">
        <v>19</v>
      </c>
      <c r="E49" t="s">
        <v>20</v>
      </c>
      <c r="F49" s="24">
        <v>36800</v>
      </c>
      <c r="G49" s="25">
        <v>310000</v>
      </c>
      <c r="H49" s="19">
        <v>5.76</v>
      </c>
      <c r="I49">
        <v>0.33750000000000002</v>
      </c>
      <c r="J49" s="19">
        <v>5.3120000000000003</v>
      </c>
      <c r="K49">
        <f t="shared" si="0"/>
        <v>310000</v>
      </c>
      <c r="L49" t="str">
        <f t="shared" si="1"/>
        <v>BUY</v>
      </c>
      <c r="M49" t="str">
        <f t="shared" si="2"/>
        <v>CALL</v>
      </c>
      <c r="N49" t="str">
        <f t="shared" si="3"/>
        <v>BUY - CALL</v>
      </c>
      <c r="O49">
        <f t="shared" si="4"/>
        <v>5.6495000000000006</v>
      </c>
      <c r="P49" s="6">
        <f t="shared" si="5"/>
        <v>34254.999999999738</v>
      </c>
      <c r="Q49" s="18"/>
    </row>
    <row r="50" spans="1:18" x14ac:dyDescent="0.25">
      <c r="A50" s="17" t="s">
        <v>218</v>
      </c>
      <c r="B50" t="s">
        <v>259</v>
      </c>
      <c r="C50" s="19" t="s">
        <v>27</v>
      </c>
      <c r="D50" t="s">
        <v>19</v>
      </c>
      <c r="E50" t="s">
        <v>20</v>
      </c>
      <c r="F50" s="24">
        <v>36800</v>
      </c>
      <c r="G50" s="25">
        <v>310000</v>
      </c>
      <c r="H50" s="19">
        <v>5.76</v>
      </c>
      <c r="I50">
        <v>0.34</v>
      </c>
      <c r="J50" s="19">
        <v>5.3120000000000003</v>
      </c>
      <c r="K50">
        <f t="shared" si="0"/>
        <v>310000</v>
      </c>
      <c r="L50" t="str">
        <f t="shared" si="1"/>
        <v>BUY</v>
      </c>
      <c r="M50" t="str">
        <f t="shared" si="2"/>
        <v>CALL</v>
      </c>
      <c r="N50" t="str">
        <f t="shared" si="3"/>
        <v>BUY - CALL</v>
      </c>
      <c r="O50">
        <f t="shared" si="4"/>
        <v>5.6520000000000001</v>
      </c>
      <c r="P50" s="6">
        <f t="shared" si="5"/>
        <v>33479.999999999891</v>
      </c>
      <c r="Q50" s="18"/>
      <c r="R50" s="18"/>
    </row>
    <row r="51" spans="1:18" x14ac:dyDescent="0.25">
      <c r="A51" s="18" t="s">
        <v>118</v>
      </c>
      <c r="B51" t="s">
        <v>214</v>
      </c>
      <c r="C51" s="19" t="s">
        <v>27</v>
      </c>
      <c r="D51" t="s">
        <v>19</v>
      </c>
      <c r="E51" t="s">
        <v>24</v>
      </c>
      <c r="F51" s="24">
        <v>36800</v>
      </c>
      <c r="G51" s="25">
        <v>1550000</v>
      </c>
      <c r="H51" s="19">
        <v>5.76</v>
      </c>
      <c r="I51">
        <v>0.3</v>
      </c>
      <c r="J51" s="19">
        <v>5.3120000000000003</v>
      </c>
      <c r="K51">
        <f t="shared" si="0"/>
        <v>1550000</v>
      </c>
      <c r="L51" t="str">
        <f t="shared" si="1"/>
        <v>BUY</v>
      </c>
      <c r="M51" t="str">
        <f t="shared" si="2"/>
        <v>PUT</v>
      </c>
      <c r="N51" t="str">
        <f t="shared" si="3"/>
        <v>BUY - PUT</v>
      </c>
      <c r="O51">
        <f t="shared" si="4"/>
        <v>5.6120000000000001</v>
      </c>
      <c r="P51" s="6">
        <f t="shared" si="5"/>
        <v>0</v>
      </c>
      <c r="Q51" s="18"/>
      <c r="R51" s="18"/>
    </row>
    <row r="52" spans="1:18" x14ac:dyDescent="0.25">
      <c r="A52" s="17" t="s">
        <v>172</v>
      </c>
      <c r="B52" t="s">
        <v>221</v>
      </c>
      <c r="C52" s="19" t="s">
        <v>27</v>
      </c>
      <c r="D52" t="s">
        <v>19</v>
      </c>
      <c r="E52" t="s">
        <v>24</v>
      </c>
      <c r="F52" s="24">
        <v>36800</v>
      </c>
      <c r="G52" s="25">
        <v>-1000000</v>
      </c>
      <c r="H52" s="19">
        <v>5.76</v>
      </c>
      <c r="I52">
        <v>0.5</v>
      </c>
      <c r="J52" s="19">
        <v>5.3120000000000003</v>
      </c>
      <c r="K52">
        <f t="shared" si="0"/>
        <v>1000000</v>
      </c>
      <c r="L52" t="str">
        <f t="shared" si="1"/>
        <v>SELL</v>
      </c>
      <c r="M52" t="str">
        <f t="shared" si="2"/>
        <v>PUT</v>
      </c>
      <c r="N52" t="str">
        <f t="shared" si="3"/>
        <v>SELL - PUT</v>
      </c>
      <c r="O52">
        <f t="shared" si="4"/>
        <v>5.8120000000000003</v>
      </c>
      <c r="P52" s="6">
        <f t="shared" si="5"/>
        <v>-52000.000000000487</v>
      </c>
      <c r="Q52" s="60"/>
      <c r="R52" s="80"/>
    </row>
    <row r="53" spans="1:18" x14ac:dyDescent="0.25">
      <c r="A53" s="18" t="s">
        <v>172</v>
      </c>
      <c r="B53" t="s">
        <v>222</v>
      </c>
      <c r="C53" s="19" t="s">
        <v>27</v>
      </c>
      <c r="D53" t="s">
        <v>19</v>
      </c>
      <c r="E53" t="s">
        <v>24</v>
      </c>
      <c r="F53" s="24">
        <v>36800</v>
      </c>
      <c r="G53" s="25">
        <v>1000000</v>
      </c>
      <c r="H53" s="19">
        <v>5.76</v>
      </c>
      <c r="I53">
        <v>0.3</v>
      </c>
      <c r="J53" s="19">
        <v>5.3120000000000003</v>
      </c>
      <c r="K53">
        <f t="shared" si="0"/>
        <v>1000000</v>
      </c>
      <c r="L53" t="str">
        <f t="shared" si="1"/>
        <v>BUY</v>
      </c>
      <c r="M53" t="str">
        <f t="shared" si="2"/>
        <v>PUT</v>
      </c>
      <c r="N53" t="str">
        <f t="shared" si="3"/>
        <v>BUY - PUT</v>
      </c>
      <c r="O53">
        <f t="shared" si="4"/>
        <v>5.6120000000000001</v>
      </c>
      <c r="P53" s="6">
        <f t="shared" si="5"/>
        <v>0</v>
      </c>
      <c r="Q53" s="18"/>
      <c r="R53" s="18"/>
    </row>
    <row r="54" spans="1:18" x14ac:dyDescent="0.25">
      <c r="A54" s="18" t="s">
        <v>172</v>
      </c>
      <c r="B54" s="18" t="s">
        <v>281</v>
      </c>
      <c r="C54" s="19" t="s">
        <v>27</v>
      </c>
      <c r="D54" s="18" t="s">
        <v>19</v>
      </c>
      <c r="E54" s="18" t="s">
        <v>20</v>
      </c>
      <c r="F54" s="24">
        <v>36800</v>
      </c>
      <c r="G54" s="25">
        <v>-1000000</v>
      </c>
      <c r="H54" s="19">
        <v>5.76</v>
      </c>
      <c r="I54">
        <v>0.7</v>
      </c>
      <c r="J54" s="19">
        <v>5.3120000000000003</v>
      </c>
      <c r="K54">
        <f t="shared" si="0"/>
        <v>1000000</v>
      </c>
      <c r="L54" t="str">
        <f t="shared" si="1"/>
        <v>SELL</v>
      </c>
      <c r="M54" t="str">
        <f t="shared" si="2"/>
        <v>CALL</v>
      </c>
      <c r="N54" t="str">
        <f t="shared" si="3"/>
        <v>SELL - CALL</v>
      </c>
      <c r="O54">
        <f t="shared" si="4"/>
        <v>6.0120000000000005</v>
      </c>
      <c r="P54" s="6">
        <f t="shared" si="5"/>
        <v>0</v>
      </c>
      <c r="Q54" s="18"/>
      <c r="R54" s="18"/>
    </row>
    <row r="55" spans="1:18" x14ac:dyDescent="0.25">
      <c r="A55" s="18" t="s">
        <v>172</v>
      </c>
      <c r="B55" s="18" t="s">
        <v>282</v>
      </c>
      <c r="C55" s="19" t="s">
        <v>27</v>
      </c>
      <c r="D55" s="18" t="s">
        <v>19</v>
      </c>
      <c r="E55" s="18" t="s">
        <v>20</v>
      </c>
      <c r="F55" s="24">
        <v>36800</v>
      </c>
      <c r="G55" s="25">
        <v>-1000000</v>
      </c>
      <c r="H55" s="19">
        <v>5.76</v>
      </c>
      <c r="I55">
        <v>0.7</v>
      </c>
      <c r="J55" s="19">
        <v>5.3120000000000003</v>
      </c>
      <c r="K55">
        <f t="shared" si="0"/>
        <v>1000000</v>
      </c>
      <c r="L55" t="str">
        <f t="shared" si="1"/>
        <v>SELL</v>
      </c>
      <c r="M55" t="str">
        <f t="shared" si="2"/>
        <v>CALL</v>
      </c>
      <c r="N55" t="str">
        <f t="shared" si="3"/>
        <v>SELL - CALL</v>
      </c>
      <c r="O55">
        <f t="shared" si="4"/>
        <v>6.0120000000000005</v>
      </c>
      <c r="P55" s="6">
        <f t="shared" si="5"/>
        <v>0</v>
      </c>
      <c r="Q55" s="18"/>
      <c r="R55" s="18"/>
    </row>
    <row r="56" spans="1:18" x14ac:dyDescent="0.25">
      <c r="A56" s="18" t="s">
        <v>172</v>
      </c>
      <c r="B56" s="18" t="s">
        <v>283</v>
      </c>
      <c r="C56" s="19" t="s">
        <v>27</v>
      </c>
      <c r="D56" s="18" t="s">
        <v>19</v>
      </c>
      <c r="E56" s="18" t="s">
        <v>20</v>
      </c>
      <c r="F56" s="24">
        <v>36800</v>
      </c>
      <c r="G56" s="25">
        <v>-1000000</v>
      </c>
      <c r="H56" s="19">
        <v>5.76</v>
      </c>
      <c r="I56">
        <v>0.7</v>
      </c>
      <c r="J56" s="19">
        <v>5.3120000000000003</v>
      </c>
      <c r="K56">
        <f t="shared" si="0"/>
        <v>1000000</v>
      </c>
      <c r="L56" t="str">
        <f t="shared" si="1"/>
        <v>SELL</v>
      </c>
      <c r="M56" t="str">
        <f t="shared" si="2"/>
        <v>CALL</v>
      </c>
      <c r="N56" t="str">
        <f t="shared" si="3"/>
        <v>SELL - CALL</v>
      </c>
      <c r="O56">
        <f t="shared" si="4"/>
        <v>6.0120000000000005</v>
      </c>
      <c r="P56" s="6">
        <f t="shared" si="5"/>
        <v>0</v>
      </c>
    </row>
    <row r="57" spans="1:18" x14ac:dyDescent="0.25">
      <c r="A57" s="17" t="s">
        <v>172</v>
      </c>
      <c r="B57" s="18" t="s">
        <v>284</v>
      </c>
      <c r="C57" s="19" t="s">
        <v>27</v>
      </c>
      <c r="D57" s="18" t="s">
        <v>19</v>
      </c>
      <c r="E57" s="18" t="s">
        <v>20</v>
      </c>
      <c r="F57" s="24">
        <v>36800</v>
      </c>
      <c r="G57" s="25">
        <v>-1000000</v>
      </c>
      <c r="H57" s="19">
        <v>5.76</v>
      </c>
      <c r="I57">
        <v>0.7</v>
      </c>
      <c r="J57" s="19">
        <v>5.3120000000000003</v>
      </c>
      <c r="K57">
        <f t="shared" si="0"/>
        <v>1000000</v>
      </c>
      <c r="L57" t="str">
        <f t="shared" si="1"/>
        <v>SELL</v>
      </c>
      <c r="M57" t="str">
        <f t="shared" si="2"/>
        <v>CALL</v>
      </c>
      <c r="N57" t="str">
        <f t="shared" si="3"/>
        <v>SELL - CALL</v>
      </c>
      <c r="O57">
        <f t="shared" si="4"/>
        <v>6.0120000000000005</v>
      </c>
      <c r="P57" s="6">
        <f t="shared" si="5"/>
        <v>0</v>
      </c>
    </row>
    <row r="58" spans="1:18" x14ac:dyDescent="0.25">
      <c r="A58" s="17" t="s">
        <v>172</v>
      </c>
      <c r="B58" s="18" t="s">
        <v>285</v>
      </c>
      <c r="C58" s="19" t="s">
        <v>27</v>
      </c>
      <c r="D58" s="18" t="s">
        <v>19</v>
      </c>
      <c r="E58" s="18" t="s">
        <v>20</v>
      </c>
      <c r="F58" s="24">
        <v>36800</v>
      </c>
      <c r="G58" s="25">
        <v>-1000000</v>
      </c>
      <c r="H58" s="19">
        <v>5.76</v>
      </c>
      <c r="I58">
        <v>0.7</v>
      </c>
      <c r="J58" s="19">
        <v>5.3120000000000003</v>
      </c>
      <c r="K58">
        <f t="shared" si="0"/>
        <v>1000000</v>
      </c>
      <c r="L58" t="str">
        <f t="shared" si="1"/>
        <v>SELL</v>
      </c>
      <c r="M58" t="str">
        <f t="shared" si="2"/>
        <v>CALL</v>
      </c>
      <c r="N58" t="str">
        <f t="shared" si="3"/>
        <v>SELL - CALL</v>
      </c>
      <c r="O58">
        <f t="shared" si="4"/>
        <v>6.0120000000000005</v>
      </c>
      <c r="P58" s="6">
        <f t="shared" si="5"/>
        <v>0</v>
      </c>
    </row>
    <row r="59" spans="1:18" x14ac:dyDescent="0.25">
      <c r="A59" s="17" t="s">
        <v>118</v>
      </c>
      <c r="B59" s="18" t="s">
        <v>286</v>
      </c>
      <c r="C59" s="19" t="s">
        <v>27</v>
      </c>
      <c r="D59" s="18" t="s">
        <v>19</v>
      </c>
      <c r="E59" s="18" t="s">
        <v>24</v>
      </c>
      <c r="F59" s="24">
        <v>36800</v>
      </c>
      <c r="G59" s="25">
        <v>3100000</v>
      </c>
      <c r="H59" s="19">
        <v>5.76</v>
      </c>
      <c r="I59">
        <v>0.4</v>
      </c>
      <c r="J59" s="19">
        <v>5.3120000000000003</v>
      </c>
      <c r="K59">
        <f t="shared" si="0"/>
        <v>3100000</v>
      </c>
      <c r="L59" t="str">
        <f t="shared" si="1"/>
        <v>BUY</v>
      </c>
      <c r="M59" t="str">
        <f t="shared" si="2"/>
        <v>PUT</v>
      </c>
      <c r="N59" t="str">
        <f t="shared" si="3"/>
        <v>BUY - PUT</v>
      </c>
      <c r="O59">
        <f t="shared" si="4"/>
        <v>5.7120000000000006</v>
      </c>
      <c r="P59" s="6">
        <f t="shared" si="5"/>
        <v>0</v>
      </c>
    </row>
    <row r="60" spans="1:18" x14ac:dyDescent="0.25">
      <c r="A60" s="42" t="s">
        <v>172</v>
      </c>
      <c r="B60" s="18" t="s">
        <v>287</v>
      </c>
      <c r="C60" s="19" t="s">
        <v>27</v>
      </c>
      <c r="D60" s="18" t="s">
        <v>19</v>
      </c>
      <c r="E60" s="18" t="s">
        <v>20</v>
      </c>
      <c r="F60" s="24">
        <v>36800</v>
      </c>
      <c r="G60" s="25">
        <v>-620000</v>
      </c>
      <c r="H60" s="19">
        <v>5.76</v>
      </c>
      <c r="I60">
        <v>0.7</v>
      </c>
      <c r="J60" s="19">
        <v>5.3120000000000003</v>
      </c>
      <c r="K60">
        <f t="shared" si="0"/>
        <v>620000</v>
      </c>
      <c r="L60" t="str">
        <f t="shared" si="1"/>
        <v>SELL</v>
      </c>
      <c r="M60" t="str">
        <f t="shared" si="2"/>
        <v>CALL</v>
      </c>
      <c r="N60" t="str">
        <f t="shared" si="3"/>
        <v>SELL - CALL</v>
      </c>
      <c r="O60">
        <f t="shared" si="4"/>
        <v>6.0120000000000005</v>
      </c>
      <c r="P60" s="6">
        <f t="shared" si="5"/>
        <v>0</v>
      </c>
    </row>
    <row r="61" spans="1:18" x14ac:dyDescent="0.25">
      <c r="A61" s="18" t="s">
        <v>172</v>
      </c>
      <c r="B61" s="18" t="s">
        <v>288</v>
      </c>
      <c r="C61" s="19" t="s">
        <v>27</v>
      </c>
      <c r="D61" s="18" t="s">
        <v>19</v>
      </c>
      <c r="E61" s="18" t="s">
        <v>24</v>
      </c>
      <c r="F61" s="24">
        <v>36800</v>
      </c>
      <c r="G61" s="25">
        <v>-500000</v>
      </c>
      <c r="H61" s="19">
        <v>5.76</v>
      </c>
      <c r="I61">
        <v>0.65</v>
      </c>
      <c r="J61" s="19">
        <v>5.3120000000000003</v>
      </c>
      <c r="K61">
        <f t="shared" si="0"/>
        <v>500000</v>
      </c>
      <c r="L61" t="str">
        <f t="shared" si="1"/>
        <v>SELL</v>
      </c>
      <c r="M61" t="str">
        <f t="shared" si="2"/>
        <v>PUT</v>
      </c>
      <c r="N61" t="str">
        <f t="shared" si="3"/>
        <v>SELL - PUT</v>
      </c>
      <c r="O61">
        <f t="shared" si="4"/>
        <v>5.9620000000000006</v>
      </c>
      <c r="P61" s="6">
        <f t="shared" si="5"/>
        <v>-101000.00000000042</v>
      </c>
    </row>
    <row r="62" spans="1:18" x14ac:dyDescent="0.25">
      <c r="A62" s="42" t="s">
        <v>172</v>
      </c>
      <c r="B62" s="18" t="s">
        <v>289</v>
      </c>
      <c r="C62" s="19" t="s">
        <v>27</v>
      </c>
      <c r="D62" s="18" t="s">
        <v>19</v>
      </c>
      <c r="E62" s="18" t="s">
        <v>24</v>
      </c>
      <c r="F62" s="24">
        <v>36800</v>
      </c>
      <c r="G62" s="25">
        <v>500000</v>
      </c>
      <c r="H62" s="19">
        <v>5.76</v>
      </c>
      <c r="I62">
        <v>0.35</v>
      </c>
      <c r="J62" s="19">
        <v>5.3120000000000003</v>
      </c>
      <c r="K62">
        <f t="shared" si="0"/>
        <v>500000</v>
      </c>
      <c r="L62" t="str">
        <f t="shared" si="1"/>
        <v>BUY</v>
      </c>
      <c r="M62" t="str">
        <f t="shared" si="2"/>
        <v>PUT</v>
      </c>
      <c r="N62" t="str">
        <f t="shared" si="3"/>
        <v>BUY - PUT</v>
      </c>
      <c r="O62">
        <f t="shared" si="4"/>
        <v>5.6619999999999999</v>
      </c>
      <c r="P62" s="6">
        <f t="shared" si="5"/>
        <v>0</v>
      </c>
    </row>
    <row r="63" spans="1:18" x14ac:dyDescent="0.25">
      <c r="A63" s="18" t="s">
        <v>172</v>
      </c>
      <c r="B63" s="18" t="s">
        <v>290</v>
      </c>
      <c r="C63" s="19" t="s">
        <v>27</v>
      </c>
      <c r="D63" s="18" t="s">
        <v>19</v>
      </c>
      <c r="E63" s="18" t="s">
        <v>20</v>
      </c>
      <c r="F63" s="24">
        <v>36800</v>
      </c>
      <c r="G63" s="25">
        <v>-1000000</v>
      </c>
      <c r="H63" s="19">
        <v>5.76</v>
      </c>
      <c r="I63">
        <v>0.7</v>
      </c>
      <c r="J63" s="19">
        <v>5.3120000000000003</v>
      </c>
      <c r="K63">
        <f t="shared" si="0"/>
        <v>1000000</v>
      </c>
      <c r="L63" t="str">
        <f t="shared" si="1"/>
        <v>SELL</v>
      </c>
      <c r="M63" t="str">
        <f t="shared" si="2"/>
        <v>CALL</v>
      </c>
      <c r="N63" t="str">
        <f t="shared" si="3"/>
        <v>SELL - CALL</v>
      </c>
      <c r="O63">
        <f t="shared" si="4"/>
        <v>6.0120000000000005</v>
      </c>
      <c r="P63" s="6">
        <f t="shared" si="5"/>
        <v>0</v>
      </c>
    </row>
    <row r="64" spans="1:18" x14ac:dyDescent="0.25">
      <c r="A64" s="42" t="s">
        <v>118</v>
      </c>
      <c r="B64" s="18" t="s">
        <v>291</v>
      </c>
      <c r="C64" s="19" t="s">
        <v>27</v>
      </c>
      <c r="D64" s="18" t="s">
        <v>19</v>
      </c>
      <c r="E64" s="18" t="s">
        <v>24</v>
      </c>
      <c r="F64" s="24">
        <v>36800</v>
      </c>
      <c r="G64" s="25">
        <v>465000</v>
      </c>
      <c r="H64" s="19">
        <v>5.76</v>
      </c>
      <c r="I64">
        <v>0.55000000000000004</v>
      </c>
      <c r="J64" s="19">
        <v>5.3120000000000003</v>
      </c>
      <c r="K64">
        <f t="shared" si="0"/>
        <v>465000</v>
      </c>
      <c r="L64" t="str">
        <f t="shared" si="1"/>
        <v>BUY</v>
      </c>
      <c r="M64" t="str">
        <f t="shared" si="2"/>
        <v>PUT</v>
      </c>
      <c r="N64" t="str">
        <f t="shared" si="3"/>
        <v>BUY - PUT</v>
      </c>
      <c r="O64">
        <f t="shared" si="4"/>
        <v>5.8620000000000001</v>
      </c>
      <c r="P64" s="6">
        <f t="shared" si="5"/>
        <v>47430.000000000146</v>
      </c>
    </row>
    <row r="65" spans="1:16" x14ac:dyDescent="0.25">
      <c r="A65" s="18" t="s">
        <v>276</v>
      </c>
      <c r="B65" s="18" t="s">
        <v>292</v>
      </c>
      <c r="C65" s="19" t="s">
        <v>27</v>
      </c>
      <c r="D65" s="18" t="s">
        <v>19</v>
      </c>
      <c r="E65" s="18" t="s">
        <v>24</v>
      </c>
      <c r="F65" s="24">
        <v>36800</v>
      </c>
      <c r="G65" s="25">
        <v>-2170000</v>
      </c>
      <c r="H65" s="19">
        <v>5.76</v>
      </c>
      <c r="I65">
        <v>0.55000000000000004</v>
      </c>
      <c r="J65" s="19">
        <v>5.3120000000000003</v>
      </c>
      <c r="K65" s="18">
        <f t="shared" si="0"/>
        <v>2170000</v>
      </c>
      <c r="L65" s="18" t="str">
        <f t="shared" si="1"/>
        <v>SELL</v>
      </c>
      <c r="M65" s="18" t="str">
        <f t="shared" si="2"/>
        <v>PUT</v>
      </c>
      <c r="N65" s="18" t="str">
        <f t="shared" si="3"/>
        <v>SELL - PUT</v>
      </c>
      <c r="O65" s="18">
        <f t="shared" si="4"/>
        <v>5.8620000000000001</v>
      </c>
      <c r="P65" s="6">
        <f t="shared" si="5"/>
        <v>-221340.00000000067</v>
      </c>
    </row>
    <row r="66" spans="1:16" x14ac:dyDescent="0.25">
      <c r="A66" s="18" t="s">
        <v>276</v>
      </c>
      <c r="B66" s="18" t="s">
        <v>293</v>
      </c>
      <c r="C66" s="19" t="s">
        <v>27</v>
      </c>
      <c r="D66" s="18" t="s">
        <v>19</v>
      </c>
      <c r="E66" s="18" t="s">
        <v>24</v>
      </c>
      <c r="F66" s="24">
        <v>36800</v>
      </c>
      <c r="G66" s="25">
        <v>-930000</v>
      </c>
      <c r="H66" s="19">
        <v>5.76</v>
      </c>
      <c r="I66">
        <v>0.55000000000000004</v>
      </c>
      <c r="J66" s="19">
        <v>5.3120000000000003</v>
      </c>
      <c r="K66" s="18">
        <f t="shared" ref="K66:K105" si="6">ABS(G66)</f>
        <v>930000</v>
      </c>
      <c r="L66" s="18" t="str">
        <f t="shared" ref="L66:L105" si="7">IF(G66&gt;0,"BUY","SELL")</f>
        <v>SELL</v>
      </c>
      <c r="M66" s="18" t="str">
        <f t="shared" ref="M66:M105" si="8">IF(E66="C","CALL","PUT")</f>
        <v>PUT</v>
      </c>
      <c r="N66" s="18" t="str">
        <f t="shared" ref="N66:N105" si="9">CONCATENATE(L66," - ",M66)</f>
        <v>SELL - PUT</v>
      </c>
      <c r="O66" s="18">
        <f t="shared" ref="O66:O105" si="10">I66+J66</f>
        <v>5.8620000000000001</v>
      </c>
      <c r="P66" s="6">
        <f t="shared" ref="P66:P105" si="11">IF(N66="SELL - PUT",IF(H66-O66&gt;0,0,(H66-O66)*K66),IF(N66="BUY - CALL",IF(O66-H66&gt;0,0,(H66-O66)*K66),IF(N66="SELL - CALL",IF(O66-H66&gt;0,0,(O66-H66)*K66),IF(N66="BUY - PUT",IF(H66-O66&gt;0,0,(O66-H66)*K66)))))</f>
        <v>-94860.000000000291</v>
      </c>
    </row>
    <row r="67" spans="1:16" x14ac:dyDescent="0.25">
      <c r="A67" s="18" t="s">
        <v>276</v>
      </c>
      <c r="B67" s="18" t="s">
        <v>294</v>
      </c>
      <c r="C67" s="19" t="s">
        <v>27</v>
      </c>
      <c r="D67" s="18" t="s">
        <v>19</v>
      </c>
      <c r="E67" s="18" t="s">
        <v>24</v>
      </c>
      <c r="F67" s="24">
        <v>36800</v>
      </c>
      <c r="G67" s="25">
        <v>-1550000</v>
      </c>
      <c r="H67" s="19">
        <v>5.76</v>
      </c>
      <c r="I67">
        <v>0.55000000000000004</v>
      </c>
      <c r="J67" s="19">
        <v>5.3120000000000003</v>
      </c>
      <c r="K67" s="18">
        <f t="shared" si="6"/>
        <v>1550000</v>
      </c>
      <c r="L67" s="18" t="str">
        <f t="shared" si="7"/>
        <v>SELL</v>
      </c>
      <c r="M67" s="18" t="str">
        <f t="shared" si="8"/>
        <v>PUT</v>
      </c>
      <c r="N67" s="18" t="str">
        <f t="shared" si="9"/>
        <v>SELL - PUT</v>
      </c>
      <c r="O67" s="18">
        <f t="shared" si="10"/>
        <v>5.8620000000000001</v>
      </c>
      <c r="P67" s="6">
        <f t="shared" si="11"/>
        <v>-158100.00000000049</v>
      </c>
    </row>
    <row r="68" spans="1:16" x14ac:dyDescent="0.25">
      <c r="A68" s="18" t="s">
        <v>277</v>
      </c>
      <c r="B68" s="18" t="s">
        <v>295</v>
      </c>
      <c r="C68" s="19" t="s">
        <v>27</v>
      </c>
      <c r="D68" s="18" t="s">
        <v>19</v>
      </c>
      <c r="E68" s="18" t="s">
        <v>20</v>
      </c>
      <c r="F68" s="24">
        <v>36800</v>
      </c>
      <c r="G68" s="25">
        <v>310000</v>
      </c>
      <c r="H68" s="19">
        <v>5.76</v>
      </c>
      <c r="I68">
        <v>0.7</v>
      </c>
      <c r="J68" s="19">
        <v>5.3120000000000003</v>
      </c>
      <c r="K68" s="18">
        <f t="shared" si="6"/>
        <v>310000</v>
      </c>
      <c r="L68" s="18" t="str">
        <f t="shared" si="7"/>
        <v>BUY</v>
      </c>
      <c r="M68" s="18" t="str">
        <f t="shared" si="8"/>
        <v>CALL</v>
      </c>
      <c r="N68" s="18" t="str">
        <f t="shared" si="9"/>
        <v>BUY - CALL</v>
      </c>
      <c r="O68" s="18">
        <f t="shared" si="10"/>
        <v>6.0120000000000005</v>
      </c>
      <c r="P68" s="6">
        <f t="shared" si="11"/>
        <v>0</v>
      </c>
    </row>
    <row r="69" spans="1:16" x14ac:dyDescent="0.25">
      <c r="A69" s="18" t="s">
        <v>121</v>
      </c>
      <c r="B69" s="18" t="s">
        <v>296</v>
      </c>
      <c r="C69" s="19" t="s">
        <v>27</v>
      </c>
      <c r="D69" s="18" t="s">
        <v>19</v>
      </c>
      <c r="E69" s="18" t="s">
        <v>20</v>
      </c>
      <c r="F69" s="24">
        <v>36800</v>
      </c>
      <c r="G69" s="25">
        <v>-620000</v>
      </c>
      <c r="H69" s="19">
        <v>5.76</v>
      </c>
      <c r="I69">
        <v>0.4</v>
      </c>
      <c r="J69" s="19">
        <v>5.3120000000000003</v>
      </c>
      <c r="K69" s="18">
        <f t="shared" si="6"/>
        <v>620000</v>
      </c>
      <c r="L69" s="18" t="str">
        <f t="shared" si="7"/>
        <v>SELL</v>
      </c>
      <c r="M69" s="18" t="str">
        <f t="shared" si="8"/>
        <v>CALL</v>
      </c>
      <c r="N69" s="18" t="str">
        <f t="shared" si="9"/>
        <v>SELL - CALL</v>
      </c>
      <c r="O69" s="18">
        <f t="shared" si="10"/>
        <v>5.7120000000000006</v>
      </c>
      <c r="P69" s="6">
        <f t="shared" si="11"/>
        <v>-29759.999999999476</v>
      </c>
    </row>
    <row r="70" spans="1:16" x14ac:dyDescent="0.25">
      <c r="A70" s="18" t="s">
        <v>276</v>
      </c>
      <c r="B70" s="18" t="s">
        <v>297</v>
      </c>
      <c r="C70" s="19" t="s">
        <v>27</v>
      </c>
      <c r="D70" s="18" t="s">
        <v>19</v>
      </c>
      <c r="E70" s="18" t="s">
        <v>24</v>
      </c>
      <c r="F70" s="24">
        <v>36800</v>
      </c>
      <c r="G70" s="25">
        <v>310000</v>
      </c>
      <c r="H70" s="19">
        <v>5.76</v>
      </c>
      <c r="I70">
        <v>0.4</v>
      </c>
      <c r="J70" s="19">
        <v>5.3120000000000003</v>
      </c>
      <c r="K70" s="18">
        <f t="shared" si="6"/>
        <v>310000</v>
      </c>
      <c r="L70" s="18" t="str">
        <f t="shared" si="7"/>
        <v>BUY</v>
      </c>
      <c r="M70" s="18" t="str">
        <f t="shared" si="8"/>
        <v>PUT</v>
      </c>
      <c r="N70" s="18" t="str">
        <f t="shared" si="9"/>
        <v>BUY - PUT</v>
      </c>
      <c r="O70" s="18">
        <f t="shared" si="10"/>
        <v>5.7120000000000006</v>
      </c>
      <c r="P70" s="6">
        <f t="shared" si="11"/>
        <v>0</v>
      </c>
    </row>
    <row r="71" spans="1:16" x14ac:dyDescent="0.25">
      <c r="A71" t="s">
        <v>276</v>
      </c>
      <c r="B71" t="s">
        <v>299</v>
      </c>
      <c r="C71" s="19" t="s">
        <v>27</v>
      </c>
      <c r="D71" t="s">
        <v>19</v>
      </c>
      <c r="E71" t="s">
        <v>24</v>
      </c>
      <c r="F71" s="24">
        <v>36800</v>
      </c>
      <c r="G71">
        <v>-1240000</v>
      </c>
      <c r="H71" s="19">
        <v>5.76</v>
      </c>
      <c r="I71">
        <v>0.4</v>
      </c>
      <c r="J71" s="19">
        <v>5.3120000000000003</v>
      </c>
      <c r="K71" s="18">
        <f t="shared" si="6"/>
        <v>1240000</v>
      </c>
      <c r="L71" s="18" t="str">
        <f t="shared" si="7"/>
        <v>SELL</v>
      </c>
      <c r="M71" s="18" t="str">
        <f t="shared" si="8"/>
        <v>PUT</v>
      </c>
      <c r="N71" s="18" t="str">
        <f t="shared" si="9"/>
        <v>SELL - PUT</v>
      </c>
      <c r="O71" s="18">
        <f t="shared" si="10"/>
        <v>5.7120000000000006</v>
      </c>
      <c r="P71" s="6">
        <f t="shared" si="11"/>
        <v>0</v>
      </c>
    </row>
    <row r="72" spans="1:16" x14ac:dyDescent="0.25">
      <c r="A72" t="s">
        <v>276</v>
      </c>
      <c r="B72" t="s">
        <v>300</v>
      </c>
      <c r="C72" s="19" t="s">
        <v>27</v>
      </c>
      <c r="D72" t="s">
        <v>19</v>
      </c>
      <c r="E72" t="s">
        <v>24</v>
      </c>
      <c r="F72" s="24">
        <v>36800</v>
      </c>
      <c r="G72">
        <v>-1550000</v>
      </c>
      <c r="H72" s="19">
        <v>5.76</v>
      </c>
      <c r="I72">
        <v>0.4</v>
      </c>
      <c r="J72" s="19">
        <v>5.3120000000000003</v>
      </c>
      <c r="K72" s="18">
        <f t="shared" si="6"/>
        <v>1550000</v>
      </c>
      <c r="L72" s="18" t="str">
        <f t="shared" si="7"/>
        <v>SELL</v>
      </c>
      <c r="M72" s="18" t="str">
        <f t="shared" si="8"/>
        <v>PUT</v>
      </c>
      <c r="N72" s="18" t="str">
        <f t="shared" si="9"/>
        <v>SELL - PUT</v>
      </c>
      <c r="O72" s="18">
        <f t="shared" si="10"/>
        <v>5.7120000000000006</v>
      </c>
      <c r="P72" s="6">
        <f t="shared" si="11"/>
        <v>0</v>
      </c>
    </row>
    <row r="73" spans="1:16" x14ac:dyDescent="0.25">
      <c r="A73" t="s">
        <v>277</v>
      </c>
      <c r="B73" t="s">
        <v>301</v>
      </c>
      <c r="C73" s="19" t="s">
        <v>27</v>
      </c>
      <c r="D73" t="s">
        <v>19</v>
      </c>
      <c r="E73" t="s">
        <v>20</v>
      </c>
      <c r="F73" s="24">
        <v>36800</v>
      </c>
      <c r="G73">
        <v>1550000</v>
      </c>
      <c r="H73" s="19">
        <v>5.76</v>
      </c>
      <c r="I73">
        <v>0.5</v>
      </c>
      <c r="J73" s="19">
        <v>5.3120000000000003</v>
      </c>
      <c r="K73" s="18">
        <f t="shared" si="6"/>
        <v>1550000</v>
      </c>
      <c r="L73" s="18" t="str">
        <f t="shared" si="7"/>
        <v>BUY</v>
      </c>
      <c r="M73" s="18" t="str">
        <f t="shared" si="8"/>
        <v>CALL</v>
      </c>
      <c r="N73" s="18" t="str">
        <f t="shared" si="9"/>
        <v>BUY - CALL</v>
      </c>
      <c r="O73" s="18">
        <f t="shared" si="10"/>
        <v>5.8120000000000003</v>
      </c>
      <c r="P73" s="6">
        <f t="shared" si="11"/>
        <v>0</v>
      </c>
    </row>
    <row r="74" spans="1:16" x14ac:dyDescent="0.25">
      <c r="A74" t="s">
        <v>118</v>
      </c>
      <c r="B74" t="s">
        <v>322</v>
      </c>
      <c r="C74" s="19" t="s">
        <v>27</v>
      </c>
      <c r="D74" t="s">
        <v>19</v>
      </c>
      <c r="E74" t="s">
        <v>20</v>
      </c>
      <c r="F74" s="24">
        <v>36800</v>
      </c>
      <c r="G74">
        <v>500000</v>
      </c>
      <c r="H74" s="19">
        <v>5.76</v>
      </c>
      <c r="I74">
        <v>0.7</v>
      </c>
      <c r="J74" s="19">
        <v>5.3120000000000003</v>
      </c>
      <c r="K74" s="18">
        <f t="shared" si="6"/>
        <v>500000</v>
      </c>
      <c r="L74" s="18" t="str">
        <f t="shared" si="7"/>
        <v>BUY</v>
      </c>
      <c r="M74" s="18" t="str">
        <f t="shared" si="8"/>
        <v>CALL</v>
      </c>
      <c r="N74" s="18" t="str">
        <f t="shared" si="9"/>
        <v>BUY - CALL</v>
      </c>
      <c r="O74" s="18">
        <f t="shared" si="10"/>
        <v>6.0120000000000005</v>
      </c>
      <c r="P74" s="6">
        <f t="shared" si="11"/>
        <v>0</v>
      </c>
    </row>
    <row r="75" spans="1:16" x14ac:dyDescent="0.25">
      <c r="A75" t="s">
        <v>118</v>
      </c>
      <c r="B75" t="s">
        <v>323</v>
      </c>
      <c r="C75" s="19" t="s">
        <v>27</v>
      </c>
      <c r="D75" t="s">
        <v>19</v>
      </c>
      <c r="E75" t="s">
        <v>20</v>
      </c>
      <c r="F75" s="24">
        <v>36800</v>
      </c>
      <c r="G75">
        <v>-500000</v>
      </c>
      <c r="H75" s="19">
        <v>5.76</v>
      </c>
      <c r="I75">
        <v>0.4</v>
      </c>
      <c r="J75" s="19">
        <v>5.3120000000000003</v>
      </c>
      <c r="K75" s="18">
        <f t="shared" si="6"/>
        <v>500000</v>
      </c>
      <c r="L75" s="18" t="str">
        <f t="shared" si="7"/>
        <v>SELL</v>
      </c>
      <c r="M75" s="18" t="str">
        <f t="shared" si="8"/>
        <v>CALL</v>
      </c>
      <c r="N75" s="18" t="str">
        <f t="shared" si="9"/>
        <v>SELL - CALL</v>
      </c>
      <c r="O75" s="18">
        <f t="shared" si="10"/>
        <v>5.7120000000000006</v>
      </c>
      <c r="P75" s="6">
        <f t="shared" si="11"/>
        <v>-23999.999999999578</v>
      </c>
    </row>
    <row r="76" spans="1:16" x14ac:dyDescent="0.25">
      <c r="A76" s="17" t="s">
        <v>198</v>
      </c>
      <c r="B76" t="s">
        <v>207</v>
      </c>
      <c r="C76" s="19" t="s">
        <v>208</v>
      </c>
      <c r="D76" t="s">
        <v>19</v>
      </c>
      <c r="E76" t="s">
        <v>20</v>
      </c>
      <c r="F76" s="24">
        <v>36800</v>
      </c>
      <c r="G76" s="25">
        <v>-500000</v>
      </c>
      <c r="H76" s="20">
        <v>5.57</v>
      </c>
      <c r="I76">
        <v>0.1</v>
      </c>
      <c r="J76" s="19">
        <v>5.3120000000000003</v>
      </c>
      <c r="K76" s="18">
        <f t="shared" si="6"/>
        <v>500000</v>
      </c>
      <c r="L76" s="18" t="str">
        <f t="shared" si="7"/>
        <v>SELL</v>
      </c>
      <c r="M76" s="18" t="str">
        <f t="shared" si="8"/>
        <v>CALL</v>
      </c>
      <c r="N76" s="18" t="str">
        <f t="shared" si="9"/>
        <v>SELL - CALL</v>
      </c>
      <c r="O76" s="18">
        <f t="shared" si="10"/>
        <v>5.4119999999999999</v>
      </c>
      <c r="P76" s="6">
        <f t="shared" si="11"/>
        <v>-79000.000000000175</v>
      </c>
    </row>
    <row r="77" spans="1:16" x14ac:dyDescent="0.25">
      <c r="A77" s="17" t="s">
        <v>198</v>
      </c>
      <c r="B77" t="s">
        <v>210</v>
      </c>
      <c r="C77" s="19" t="s">
        <v>208</v>
      </c>
      <c r="D77" t="s">
        <v>19</v>
      </c>
      <c r="E77" t="s">
        <v>20</v>
      </c>
      <c r="F77" s="24">
        <v>36800</v>
      </c>
      <c r="G77" s="25">
        <v>-500000</v>
      </c>
      <c r="H77" s="20">
        <v>5.57</v>
      </c>
      <c r="I77">
        <v>0.1</v>
      </c>
      <c r="J77" s="19">
        <v>5.3120000000000003</v>
      </c>
      <c r="K77" s="18">
        <f t="shared" si="6"/>
        <v>500000</v>
      </c>
      <c r="L77" s="18" t="str">
        <f t="shared" si="7"/>
        <v>SELL</v>
      </c>
      <c r="M77" s="18" t="str">
        <f t="shared" si="8"/>
        <v>CALL</v>
      </c>
      <c r="N77" s="18" t="str">
        <f t="shared" si="9"/>
        <v>SELL - CALL</v>
      </c>
      <c r="O77" s="18">
        <f t="shared" si="10"/>
        <v>5.4119999999999999</v>
      </c>
      <c r="P77" s="6">
        <f t="shared" si="11"/>
        <v>-79000.000000000175</v>
      </c>
    </row>
    <row r="78" spans="1:16" x14ac:dyDescent="0.25">
      <c r="A78" s="17" t="s">
        <v>200</v>
      </c>
      <c r="B78" t="s">
        <v>211</v>
      </c>
      <c r="C78" s="19" t="s">
        <v>208</v>
      </c>
      <c r="D78" t="s">
        <v>19</v>
      </c>
      <c r="E78" t="s">
        <v>20</v>
      </c>
      <c r="F78" s="24">
        <v>36800</v>
      </c>
      <c r="G78" s="25">
        <v>-310000</v>
      </c>
      <c r="H78" s="20">
        <v>5.57</v>
      </c>
      <c r="I78">
        <v>4.4999999999999998E-2</v>
      </c>
      <c r="J78" s="19">
        <v>5.3120000000000003</v>
      </c>
      <c r="K78" s="18">
        <f t="shared" si="6"/>
        <v>310000</v>
      </c>
      <c r="L78" s="18" t="str">
        <f t="shared" si="7"/>
        <v>SELL</v>
      </c>
      <c r="M78" s="18" t="str">
        <f t="shared" si="8"/>
        <v>CALL</v>
      </c>
      <c r="N78" s="18" t="str">
        <f t="shared" si="9"/>
        <v>SELL - CALL</v>
      </c>
      <c r="O78" s="18">
        <f t="shared" si="10"/>
        <v>5.3570000000000002</v>
      </c>
      <c r="P78" s="6">
        <f t="shared" si="11"/>
        <v>-66030.000000000029</v>
      </c>
    </row>
    <row r="79" spans="1:16" x14ac:dyDescent="0.25">
      <c r="A79" s="17" t="s">
        <v>200</v>
      </c>
      <c r="B79" t="s">
        <v>211</v>
      </c>
      <c r="C79" s="19" t="s">
        <v>208</v>
      </c>
      <c r="D79" t="s">
        <v>19</v>
      </c>
      <c r="E79" t="s">
        <v>24</v>
      </c>
      <c r="F79" s="24">
        <v>36800</v>
      </c>
      <c r="G79" s="25">
        <v>-310000</v>
      </c>
      <c r="H79" s="20">
        <v>5.57</v>
      </c>
      <c r="I79">
        <v>4.4999999999999998E-2</v>
      </c>
      <c r="J79" s="19">
        <v>5.3120000000000003</v>
      </c>
      <c r="K79" s="18">
        <f t="shared" si="6"/>
        <v>310000</v>
      </c>
      <c r="L79" s="18" t="str">
        <f t="shared" si="7"/>
        <v>SELL</v>
      </c>
      <c r="M79" s="18" t="str">
        <f t="shared" si="8"/>
        <v>PUT</v>
      </c>
      <c r="N79" s="18" t="str">
        <f t="shared" si="9"/>
        <v>SELL - PUT</v>
      </c>
      <c r="O79" s="18">
        <f t="shared" si="10"/>
        <v>5.3570000000000002</v>
      </c>
      <c r="P79" s="6">
        <f t="shared" si="11"/>
        <v>0</v>
      </c>
    </row>
    <row r="80" spans="1:16" x14ac:dyDescent="0.25">
      <c r="A80" s="17" t="s">
        <v>115</v>
      </c>
      <c r="B80" t="s">
        <v>213</v>
      </c>
      <c r="C80" s="19" t="s">
        <v>208</v>
      </c>
      <c r="D80" t="s">
        <v>19</v>
      </c>
      <c r="E80" t="s">
        <v>20</v>
      </c>
      <c r="F80" s="24">
        <v>36800</v>
      </c>
      <c r="G80" s="25">
        <v>155000</v>
      </c>
      <c r="H80" s="20">
        <v>5.57</v>
      </c>
      <c r="I80">
        <v>0.1</v>
      </c>
      <c r="J80" s="19">
        <v>5.3120000000000003</v>
      </c>
      <c r="K80" s="18">
        <f t="shared" si="6"/>
        <v>155000</v>
      </c>
      <c r="L80" s="18" t="str">
        <f t="shared" si="7"/>
        <v>BUY</v>
      </c>
      <c r="M80" s="18" t="str">
        <f t="shared" si="8"/>
        <v>CALL</v>
      </c>
      <c r="N80" s="18" t="str">
        <f t="shared" si="9"/>
        <v>BUY - CALL</v>
      </c>
      <c r="O80" s="18">
        <f t="shared" si="10"/>
        <v>5.4119999999999999</v>
      </c>
      <c r="P80" s="6">
        <f t="shared" si="11"/>
        <v>24490.000000000055</v>
      </c>
    </row>
    <row r="81" spans="1:16" x14ac:dyDescent="0.25">
      <c r="A81" t="s">
        <v>277</v>
      </c>
      <c r="B81" t="s">
        <v>298</v>
      </c>
      <c r="C81" s="19" t="s">
        <v>208</v>
      </c>
      <c r="D81" t="s">
        <v>19</v>
      </c>
      <c r="E81" t="s">
        <v>24</v>
      </c>
      <c r="F81" s="24">
        <v>36800</v>
      </c>
      <c r="G81">
        <v>500000</v>
      </c>
      <c r="H81" s="20">
        <v>5.57</v>
      </c>
      <c r="I81">
        <v>0.3</v>
      </c>
      <c r="J81" s="19">
        <v>5.3120000000000003</v>
      </c>
      <c r="K81" s="18">
        <f t="shared" si="6"/>
        <v>500000</v>
      </c>
      <c r="L81" s="18" t="str">
        <f t="shared" si="7"/>
        <v>BUY</v>
      </c>
      <c r="M81" s="18" t="str">
        <f t="shared" si="8"/>
        <v>PUT</v>
      </c>
      <c r="N81" s="18" t="str">
        <f t="shared" si="9"/>
        <v>BUY - PUT</v>
      </c>
      <c r="O81" s="18">
        <f t="shared" si="10"/>
        <v>5.6120000000000001</v>
      </c>
      <c r="P81" s="6">
        <f t="shared" si="11"/>
        <v>20999.999999999909</v>
      </c>
    </row>
    <row r="82" spans="1:16" x14ac:dyDescent="0.25">
      <c r="A82" t="s">
        <v>253</v>
      </c>
      <c r="B82" t="s">
        <v>260</v>
      </c>
      <c r="C82" s="19" t="s">
        <v>208</v>
      </c>
      <c r="D82" t="s">
        <v>19</v>
      </c>
      <c r="E82" t="s">
        <v>20</v>
      </c>
      <c r="F82" s="24">
        <v>36800</v>
      </c>
      <c r="G82">
        <v>620000</v>
      </c>
      <c r="H82" s="20">
        <v>5.57</v>
      </c>
      <c r="I82">
        <v>0.85</v>
      </c>
      <c r="J82" s="19">
        <v>5.3120000000000003</v>
      </c>
      <c r="K82" s="18">
        <f t="shared" si="6"/>
        <v>620000</v>
      </c>
      <c r="L82" s="18" t="str">
        <f t="shared" si="7"/>
        <v>BUY</v>
      </c>
      <c r="M82" s="18" t="str">
        <f t="shared" si="8"/>
        <v>CALL</v>
      </c>
      <c r="N82" s="18" t="str">
        <f t="shared" si="9"/>
        <v>BUY - CALL</v>
      </c>
      <c r="O82" s="18">
        <f t="shared" si="10"/>
        <v>6.1619999999999999</v>
      </c>
      <c r="P82" s="6">
        <f t="shared" si="11"/>
        <v>0</v>
      </c>
    </row>
    <row r="83" spans="1:16" x14ac:dyDescent="0.25">
      <c r="A83" t="s">
        <v>253</v>
      </c>
      <c r="B83" t="s">
        <v>261</v>
      </c>
      <c r="C83" s="19" t="s">
        <v>208</v>
      </c>
      <c r="D83" t="s">
        <v>19</v>
      </c>
      <c r="E83" t="s">
        <v>24</v>
      </c>
      <c r="F83" s="24">
        <v>36800</v>
      </c>
      <c r="G83">
        <v>-620000</v>
      </c>
      <c r="H83" s="20">
        <v>5.57</v>
      </c>
      <c r="I83">
        <v>0.5</v>
      </c>
      <c r="J83" s="19">
        <v>5.3120000000000003</v>
      </c>
      <c r="K83" s="18">
        <f t="shared" si="6"/>
        <v>620000</v>
      </c>
      <c r="L83" s="18" t="str">
        <f t="shared" si="7"/>
        <v>SELL</v>
      </c>
      <c r="M83" s="18" t="str">
        <f t="shared" si="8"/>
        <v>PUT</v>
      </c>
      <c r="N83" s="18" t="str">
        <f t="shared" si="9"/>
        <v>SELL - PUT</v>
      </c>
      <c r="O83" s="18">
        <f t="shared" si="10"/>
        <v>5.8120000000000003</v>
      </c>
      <c r="P83" s="6">
        <f t="shared" si="11"/>
        <v>-150040</v>
      </c>
    </row>
    <row r="84" spans="1:16" x14ac:dyDescent="0.25">
      <c r="A84" t="s">
        <v>253</v>
      </c>
      <c r="B84" t="s">
        <v>262</v>
      </c>
      <c r="C84" s="19" t="s">
        <v>208</v>
      </c>
      <c r="D84" t="s">
        <v>19</v>
      </c>
      <c r="E84" t="s">
        <v>24</v>
      </c>
      <c r="F84" s="24">
        <v>36800</v>
      </c>
      <c r="G84">
        <v>-155000</v>
      </c>
      <c r="H84" s="20">
        <v>5.57</v>
      </c>
      <c r="I84">
        <v>0.5</v>
      </c>
      <c r="J84" s="19">
        <v>5.3120000000000003</v>
      </c>
      <c r="K84" s="18">
        <f t="shared" si="6"/>
        <v>155000</v>
      </c>
      <c r="L84" s="18" t="str">
        <f t="shared" si="7"/>
        <v>SELL</v>
      </c>
      <c r="M84" s="18" t="str">
        <f t="shared" si="8"/>
        <v>PUT</v>
      </c>
      <c r="N84" s="18" t="str">
        <f t="shared" si="9"/>
        <v>SELL - PUT</v>
      </c>
      <c r="O84" s="18">
        <f t="shared" si="10"/>
        <v>5.8120000000000003</v>
      </c>
      <c r="P84" s="6">
        <f t="shared" si="11"/>
        <v>-37510</v>
      </c>
    </row>
    <row r="85" spans="1:16" x14ac:dyDescent="0.25">
      <c r="A85" t="s">
        <v>173</v>
      </c>
      <c r="B85" t="s">
        <v>263</v>
      </c>
      <c r="C85" s="19" t="s">
        <v>208</v>
      </c>
      <c r="D85" t="s">
        <v>19</v>
      </c>
      <c r="E85" t="s">
        <v>24</v>
      </c>
      <c r="F85" s="24">
        <v>36800</v>
      </c>
      <c r="G85">
        <v>155000</v>
      </c>
      <c r="H85" s="20">
        <v>5.57</v>
      </c>
      <c r="I85">
        <v>0.5</v>
      </c>
      <c r="J85" s="19">
        <v>5.3120000000000003</v>
      </c>
      <c r="K85" s="18">
        <f t="shared" si="6"/>
        <v>155000</v>
      </c>
      <c r="L85" s="18" t="str">
        <f t="shared" si="7"/>
        <v>BUY</v>
      </c>
      <c r="M85" s="18" t="str">
        <f t="shared" si="8"/>
        <v>PUT</v>
      </c>
      <c r="N85" s="18" t="str">
        <f t="shared" si="9"/>
        <v>BUY - PUT</v>
      </c>
      <c r="O85" s="18">
        <f t="shared" si="10"/>
        <v>5.8120000000000003</v>
      </c>
      <c r="P85" s="6">
        <f t="shared" si="11"/>
        <v>37510</v>
      </c>
    </row>
    <row r="86" spans="1:16" x14ac:dyDescent="0.25">
      <c r="A86" t="s">
        <v>172</v>
      </c>
      <c r="B86" t="s">
        <v>264</v>
      </c>
      <c r="C86" s="19" t="s">
        <v>208</v>
      </c>
      <c r="D86" t="s">
        <v>19</v>
      </c>
      <c r="E86" t="s">
        <v>20</v>
      </c>
      <c r="F86" s="24">
        <v>36800</v>
      </c>
      <c r="G86">
        <v>1000000</v>
      </c>
      <c r="H86" s="20">
        <v>5.57</v>
      </c>
      <c r="I86">
        <v>0.7</v>
      </c>
      <c r="J86" s="19">
        <v>5.3120000000000003</v>
      </c>
      <c r="K86" s="18">
        <f t="shared" si="6"/>
        <v>1000000</v>
      </c>
      <c r="L86" s="18" t="str">
        <f t="shared" si="7"/>
        <v>BUY</v>
      </c>
      <c r="M86" s="18" t="str">
        <f t="shared" si="8"/>
        <v>CALL</v>
      </c>
      <c r="N86" s="18" t="str">
        <f t="shared" si="9"/>
        <v>BUY - CALL</v>
      </c>
      <c r="O86" s="18">
        <f t="shared" si="10"/>
        <v>6.0120000000000005</v>
      </c>
      <c r="P86" s="6">
        <f t="shared" si="11"/>
        <v>0</v>
      </c>
    </row>
    <row r="87" spans="1:16" x14ac:dyDescent="0.25">
      <c r="A87" t="s">
        <v>173</v>
      </c>
      <c r="B87" t="s">
        <v>265</v>
      </c>
      <c r="C87" s="19" t="s">
        <v>208</v>
      </c>
      <c r="D87" t="s">
        <v>19</v>
      </c>
      <c r="E87" t="s">
        <v>24</v>
      </c>
      <c r="F87" s="24">
        <v>36800</v>
      </c>
      <c r="G87">
        <v>-155000</v>
      </c>
      <c r="H87" s="20">
        <v>5.57</v>
      </c>
      <c r="I87">
        <v>0.5</v>
      </c>
      <c r="J87" s="19">
        <v>5.3120000000000003</v>
      </c>
      <c r="K87" s="18">
        <f t="shared" si="6"/>
        <v>155000</v>
      </c>
      <c r="L87" s="18" t="str">
        <f t="shared" si="7"/>
        <v>SELL</v>
      </c>
      <c r="M87" s="18" t="str">
        <f t="shared" si="8"/>
        <v>PUT</v>
      </c>
      <c r="N87" s="18" t="str">
        <f t="shared" si="9"/>
        <v>SELL - PUT</v>
      </c>
      <c r="O87" s="18">
        <f t="shared" si="10"/>
        <v>5.8120000000000003</v>
      </c>
      <c r="P87" s="6">
        <f t="shared" si="11"/>
        <v>-37510</v>
      </c>
    </row>
    <row r="88" spans="1:16" x14ac:dyDescent="0.25">
      <c r="A88" t="s">
        <v>253</v>
      </c>
      <c r="B88" t="s">
        <v>269</v>
      </c>
      <c r="C88" s="19" t="s">
        <v>208</v>
      </c>
      <c r="D88" t="s">
        <v>19</v>
      </c>
      <c r="E88" t="s">
        <v>20</v>
      </c>
      <c r="F88" s="24">
        <v>36800</v>
      </c>
      <c r="G88">
        <v>465000</v>
      </c>
      <c r="H88" s="20">
        <v>5.57</v>
      </c>
      <c r="I88">
        <v>0.5</v>
      </c>
      <c r="J88" s="19">
        <v>5.3120000000000003</v>
      </c>
      <c r="K88" s="18">
        <f t="shared" si="6"/>
        <v>465000</v>
      </c>
      <c r="L88" s="18" t="str">
        <f t="shared" si="7"/>
        <v>BUY</v>
      </c>
      <c r="M88" s="18" t="str">
        <f t="shared" si="8"/>
        <v>CALL</v>
      </c>
      <c r="N88" s="18" t="str">
        <f t="shared" si="9"/>
        <v>BUY - CALL</v>
      </c>
      <c r="O88" s="18">
        <f t="shared" si="10"/>
        <v>5.8120000000000003</v>
      </c>
      <c r="P88" s="6">
        <f t="shared" si="11"/>
        <v>0</v>
      </c>
    </row>
    <row r="89" spans="1:16" x14ac:dyDescent="0.25">
      <c r="A89" t="s">
        <v>218</v>
      </c>
      <c r="B89" t="s">
        <v>304</v>
      </c>
      <c r="C89" s="19" t="s">
        <v>208</v>
      </c>
      <c r="D89" t="s">
        <v>19</v>
      </c>
      <c r="E89" t="s">
        <v>20</v>
      </c>
      <c r="F89" s="24">
        <v>36800</v>
      </c>
      <c r="G89">
        <v>620000</v>
      </c>
      <c r="H89" s="20">
        <v>5.57</v>
      </c>
      <c r="I89">
        <v>0.75</v>
      </c>
      <c r="J89" s="19">
        <v>5.3120000000000003</v>
      </c>
      <c r="K89" s="18">
        <f t="shared" si="6"/>
        <v>620000</v>
      </c>
      <c r="L89" s="18" t="str">
        <f t="shared" si="7"/>
        <v>BUY</v>
      </c>
      <c r="M89" s="18" t="str">
        <f t="shared" si="8"/>
        <v>CALL</v>
      </c>
      <c r="N89" s="18" t="str">
        <f t="shared" si="9"/>
        <v>BUY - CALL</v>
      </c>
      <c r="O89" s="18">
        <f t="shared" si="10"/>
        <v>6.0620000000000003</v>
      </c>
      <c r="P89" s="6">
        <f t="shared" si="11"/>
        <v>0</v>
      </c>
    </row>
    <row r="90" spans="1:16" x14ac:dyDescent="0.25">
      <c r="A90" t="s">
        <v>218</v>
      </c>
      <c r="B90" t="s">
        <v>305</v>
      </c>
      <c r="C90" s="19" t="s">
        <v>208</v>
      </c>
      <c r="D90" t="s">
        <v>19</v>
      </c>
      <c r="E90" t="s">
        <v>24</v>
      </c>
      <c r="F90" s="24">
        <v>36800</v>
      </c>
      <c r="G90">
        <v>-620000</v>
      </c>
      <c r="H90" s="20">
        <v>5.57</v>
      </c>
      <c r="I90">
        <v>0.4</v>
      </c>
      <c r="J90" s="19">
        <v>5.3120000000000003</v>
      </c>
      <c r="K90" s="18">
        <f t="shared" si="6"/>
        <v>620000</v>
      </c>
      <c r="L90" s="18" t="str">
        <f t="shared" si="7"/>
        <v>SELL</v>
      </c>
      <c r="M90" s="18" t="str">
        <f t="shared" si="8"/>
        <v>PUT</v>
      </c>
      <c r="N90" s="18" t="str">
        <f t="shared" si="9"/>
        <v>SELL - PUT</v>
      </c>
      <c r="O90" s="18">
        <f t="shared" si="10"/>
        <v>5.7120000000000006</v>
      </c>
      <c r="P90" s="6">
        <f t="shared" si="11"/>
        <v>-88040.000000000218</v>
      </c>
    </row>
    <row r="91" spans="1:16" x14ac:dyDescent="0.25">
      <c r="A91" t="s">
        <v>253</v>
      </c>
      <c r="B91" t="s">
        <v>306</v>
      </c>
      <c r="C91" s="19" t="s">
        <v>208</v>
      </c>
      <c r="D91" t="s">
        <v>19</v>
      </c>
      <c r="E91" t="s">
        <v>20</v>
      </c>
      <c r="F91" s="24">
        <v>36800</v>
      </c>
      <c r="G91">
        <v>620000</v>
      </c>
      <c r="H91" s="20">
        <v>5.57</v>
      </c>
      <c r="I91">
        <v>0.75</v>
      </c>
      <c r="J91" s="19">
        <v>5.3120000000000003</v>
      </c>
      <c r="K91" s="18">
        <f t="shared" si="6"/>
        <v>620000</v>
      </c>
      <c r="L91" s="18" t="str">
        <f t="shared" si="7"/>
        <v>BUY</v>
      </c>
      <c r="M91" s="18" t="str">
        <f t="shared" si="8"/>
        <v>CALL</v>
      </c>
      <c r="N91" s="18" t="str">
        <f t="shared" si="9"/>
        <v>BUY - CALL</v>
      </c>
      <c r="O91" s="18">
        <f t="shared" si="10"/>
        <v>6.0620000000000003</v>
      </c>
      <c r="P91" s="6">
        <f t="shared" si="11"/>
        <v>0</v>
      </c>
    </row>
    <row r="92" spans="1:16" x14ac:dyDescent="0.25">
      <c r="A92" t="s">
        <v>253</v>
      </c>
      <c r="B92" t="s">
        <v>307</v>
      </c>
      <c r="C92" s="19" t="s">
        <v>208</v>
      </c>
      <c r="D92" t="s">
        <v>19</v>
      </c>
      <c r="E92" t="s">
        <v>24</v>
      </c>
      <c r="F92" s="24">
        <v>36800</v>
      </c>
      <c r="G92">
        <v>-620000</v>
      </c>
      <c r="H92" s="20">
        <v>5.57</v>
      </c>
      <c r="I92">
        <v>0.4</v>
      </c>
      <c r="J92" s="19">
        <v>5.3120000000000003</v>
      </c>
      <c r="K92" s="18">
        <f t="shared" si="6"/>
        <v>620000</v>
      </c>
      <c r="L92" s="18" t="str">
        <f t="shared" si="7"/>
        <v>SELL</v>
      </c>
      <c r="M92" s="18" t="str">
        <f t="shared" si="8"/>
        <v>PUT</v>
      </c>
      <c r="N92" s="18" t="str">
        <f t="shared" si="9"/>
        <v>SELL - PUT</v>
      </c>
      <c r="O92" s="18">
        <f t="shared" si="10"/>
        <v>5.7120000000000006</v>
      </c>
      <c r="P92" s="6">
        <f t="shared" si="11"/>
        <v>-88040.000000000218</v>
      </c>
    </row>
    <row r="93" spans="1:16" x14ac:dyDescent="0.25">
      <c r="A93" t="s">
        <v>278</v>
      </c>
      <c r="B93" t="s">
        <v>308</v>
      </c>
      <c r="C93" s="19" t="s">
        <v>208</v>
      </c>
      <c r="D93" t="s">
        <v>19</v>
      </c>
      <c r="E93" t="s">
        <v>20</v>
      </c>
      <c r="F93" s="24">
        <v>36800</v>
      </c>
      <c r="G93">
        <v>310000</v>
      </c>
      <c r="H93" s="20">
        <v>5.57</v>
      </c>
      <c r="I93">
        <v>0.8</v>
      </c>
      <c r="J93" s="19">
        <v>5.3120000000000003</v>
      </c>
      <c r="K93" s="18">
        <f t="shared" si="6"/>
        <v>310000</v>
      </c>
      <c r="L93" s="18" t="str">
        <f t="shared" si="7"/>
        <v>BUY</v>
      </c>
      <c r="M93" s="18" t="str">
        <f t="shared" si="8"/>
        <v>CALL</v>
      </c>
      <c r="N93" s="18" t="str">
        <f t="shared" si="9"/>
        <v>BUY - CALL</v>
      </c>
      <c r="O93" s="18">
        <f t="shared" si="10"/>
        <v>6.1120000000000001</v>
      </c>
      <c r="P93" s="6">
        <f t="shared" si="11"/>
        <v>0</v>
      </c>
    </row>
    <row r="94" spans="1:16" x14ac:dyDescent="0.25">
      <c r="A94" t="s">
        <v>172</v>
      </c>
      <c r="B94" t="s">
        <v>309</v>
      </c>
      <c r="C94" s="19" t="s">
        <v>208</v>
      </c>
      <c r="D94" t="s">
        <v>19</v>
      </c>
      <c r="E94" t="s">
        <v>20</v>
      </c>
      <c r="F94" s="24">
        <v>36800</v>
      </c>
      <c r="G94">
        <v>1000000</v>
      </c>
      <c r="H94" s="20">
        <v>5.57</v>
      </c>
      <c r="I94">
        <v>3</v>
      </c>
      <c r="J94" s="19">
        <v>5.3120000000000003</v>
      </c>
      <c r="K94" s="18">
        <f t="shared" si="6"/>
        <v>1000000</v>
      </c>
      <c r="L94" s="18" t="str">
        <f t="shared" si="7"/>
        <v>BUY</v>
      </c>
      <c r="M94" s="18" t="str">
        <f t="shared" si="8"/>
        <v>CALL</v>
      </c>
      <c r="N94" s="18" t="str">
        <f t="shared" si="9"/>
        <v>BUY - CALL</v>
      </c>
      <c r="O94" s="18">
        <f t="shared" si="10"/>
        <v>8.3120000000000012</v>
      </c>
      <c r="P94" s="6">
        <f t="shared" si="11"/>
        <v>0</v>
      </c>
    </row>
    <row r="95" spans="1:16" x14ac:dyDescent="0.25">
      <c r="A95" t="s">
        <v>279</v>
      </c>
      <c r="B95" t="s">
        <v>310</v>
      </c>
      <c r="C95" s="19" t="s">
        <v>208</v>
      </c>
      <c r="D95" t="s">
        <v>19</v>
      </c>
      <c r="E95" t="s">
        <v>24</v>
      </c>
      <c r="F95" s="24">
        <v>36800</v>
      </c>
      <c r="G95">
        <v>-155000</v>
      </c>
      <c r="H95" s="20">
        <v>5.57</v>
      </c>
      <c r="I95">
        <v>0.5</v>
      </c>
      <c r="J95" s="19">
        <v>5.3120000000000003</v>
      </c>
      <c r="K95" s="18">
        <f t="shared" si="6"/>
        <v>155000</v>
      </c>
      <c r="L95" s="18" t="str">
        <f t="shared" si="7"/>
        <v>SELL</v>
      </c>
      <c r="M95" s="18" t="str">
        <f t="shared" si="8"/>
        <v>PUT</v>
      </c>
      <c r="N95" s="18" t="str">
        <f t="shared" si="9"/>
        <v>SELL - PUT</v>
      </c>
      <c r="O95" s="18">
        <f t="shared" si="10"/>
        <v>5.8120000000000003</v>
      </c>
      <c r="P95" s="6">
        <f t="shared" si="11"/>
        <v>-37510</v>
      </c>
    </row>
    <row r="96" spans="1:16" x14ac:dyDescent="0.25">
      <c r="A96" t="s">
        <v>172</v>
      </c>
      <c r="B96" t="s">
        <v>311</v>
      </c>
      <c r="C96" s="19" t="s">
        <v>208</v>
      </c>
      <c r="D96" t="s">
        <v>19</v>
      </c>
      <c r="E96" t="s">
        <v>24</v>
      </c>
      <c r="F96" s="24">
        <v>36800</v>
      </c>
      <c r="G96">
        <v>1000000</v>
      </c>
      <c r="H96" s="20">
        <v>5.57</v>
      </c>
      <c r="I96">
        <v>1</v>
      </c>
      <c r="J96" s="19">
        <v>5.3120000000000003</v>
      </c>
      <c r="K96" s="18">
        <f t="shared" si="6"/>
        <v>1000000</v>
      </c>
      <c r="L96" s="18" t="str">
        <f t="shared" si="7"/>
        <v>BUY</v>
      </c>
      <c r="M96" s="18" t="str">
        <f t="shared" si="8"/>
        <v>PUT</v>
      </c>
      <c r="N96" s="18" t="str">
        <f t="shared" si="9"/>
        <v>BUY - PUT</v>
      </c>
      <c r="O96" s="18">
        <f t="shared" si="10"/>
        <v>6.3120000000000003</v>
      </c>
      <c r="P96" s="6">
        <f t="shared" si="11"/>
        <v>742000</v>
      </c>
    </row>
    <row r="97" spans="1:16" x14ac:dyDescent="0.25">
      <c r="A97" t="s">
        <v>172</v>
      </c>
      <c r="B97" t="s">
        <v>312</v>
      </c>
      <c r="C97" s="19" t="s">
        <v>208</v>
      </c>
      <c r="D97" t="s">
        <v>19</v>
      </c>
      <c r="E97" t="s">
        <v>24</v>
      </c>
      <c r="F97" s="24">
        <v>36800</v>
      </c>
      <c r="G97">
        <v>1100000</v>
      </c>
      <c r="H97" s="20">
        <v>5.57</v>
      </c>
      <c r="I97">
        <v>1</v>
      </c>
      <c r="J97" s="19">
        <v>5.3120000000000003</v>
      </c>
      <c r="K97" s="18">
        <f t="shared" si="6"/>
        <v>1100000</v>
      </c>
      <c r="L97" s="18" t="str">
        <f t="shared" si="7"/>
        <v>BUY</v>
      </c>
      <c r="M97" s="18" t="str">
        <f t="shared" si="8"/>
        <v>PUT</v>
      </c>
      <c r="N97" s="18" t="str">
        <f t="shared" si="9"/>
        <v>BUY - PUT</v>
      </c>
      <c r="O97" s="18">
        <f t="shared" si="10"/>
        <v>6.3120000000000003</v>
      </c>
      <c r="P97" s="6">
        <f t="shared" si="11"/>
        <v>816200</v>
      </c>
    </row>
    <row r="98" spans="1:16" x14ac:dyDescent="0.25">
      <c r="A98" t="s">
        <v>172</v>
      </c>
      <c r="B98" t="s">
        <v>313</v>
      </c>
      <c r="C98" s="19" t="s">
        <v>208</v>
      </c>
      <c r="D98" t="s">
        <v>19</v>
      </c>
      <c r="E98" t="s">
        <v>24</v>
      </c>
      <c r="F98" s="24">
        <v>36800</v>
      </c>
      <c r="G98">
        <v>-500000</v>
      </c>
      <c r="H98" s="20">
        <v>5.57</v>
      </c>
      <c r="I98">
        <v>1.5</v>
      </c>
      <c r="J98" s="19">
        <v>5.3120000000000003</v>
      </c>
      <c r="K98" s="18">
        <f t="shared" si="6"/>
        <v>500000</v>
      </c>
      <c r="L98" s="18" t="str">
        <f t="shared" si="7"/>
        <v>SELL</v>
      </c>
      <c r="M98" s="18" t="str">
        <f t="shared" si="8"/>
        <v>PUT</v>
      </c>
      <c r="N98" s="18" t="str">
        <f t="shared" si="9"/>
        <v>SELL - PUT</v>
      </c>
      <c r="O98" s="18">
        <f t="shared" si="10"/>
        <v>6.8120000000000003</v>
      </c>
      <c r="P98" s="6">
        <f t="shared" si="11"/>
        <v>-621000</v>
      </c>
    </row>
    <row r="99" spans="1:16" x14ac:dyDescent="0.25">
      <c r="A99" t="s">
        <v>253</v>
      </c>
      <c r="B99" t="s">
        <v>314</v>
      </c>
      <c r="C99" s="19" t="s">
        <v>208</v>
      </c>
      <c r="D99" t="s">
        <v>19</v>
      </c>
      <c r="E99" t="s">
        <v>24</v>
      </c>
      <c r="F99" s="24">
        <v>36800</v>
      </c>
      <c r="G99">
        <v>-620000</v>
      </c>
      <c r="H99" s="20">
        <v>5.57</v>
      </c>
      <c r="I99">
        <v>0.75</v>
      </c>
      <c r="J99" s="19">
        <v>5.3120000000000003</v>
      </c>
      <c r="K99" s="18">
        <f t="shared" si="6"/>
        <v>620000</v>
      </c>
      <c r="L99" s="18" t="str">
        <f t="shared" si="7"/>
        <v>SELL</v>
      </c>
      <c r="M99" s="18" t="str">
        <f t="shared" si="8"/>
        <v>PUT</v>
      </c>
      <c r="N99" s="18" t="str">
        <f t="shared" si="9"/>
        <v>SELL - PUT</v>
      </c>
      <c r="O99" s="18">
        <f t="shared" si="10"/>
        <v>6.0620000000000003</v>
      </c>
      <c r="P99" s="6">
        <f t="shared" si="11"/>
        <v>-305040</v>
      </c>
    </row>
    <row r="100" spans="1:16" x14ac:dyDescent="0.25">
      <c r="A100" t="s">
        <v>253</v>
      </c>
      <c r="B100" t="s">
        <v>315</v>
      </c>
      <c r="C100" s="19" t="s">
        <v>208</v>
      </c>
      <c r="D100" t="s">
        <v>19</v>
      </c>
      <c r="E100" t="s">
        <v>24</v>
      </c>
      <c r="F100" s="24">
        <v>36800</v>
      </c>
      <c r="G100">
        <v>-620000</v>
      </c>
      <c r="H100" s="20">
        <v>5.57</v>
      </c>
      <c r="I100">
        <v>0.85</v>
      </c>
      <c r="J100" s="19">
        <v>5.3120000000000003</v>
      </c>
      <c r="K100" s="18">
        <f t="shared" si="6"/>
        <v>620000</v>
      </c>
      <c r="L100" s="18" t="str">
        <f t="shared" si="7"/>
        <v>SELL</v>
      </c>
      <c r="M100" s="18" t="str">
        <f t="shared" si="8"/>
        <v>PUT</v>
      </c>
      <c r="N100" s="18" t="str">
        <f t="shared" si="9"/>
        <v>SELL - PUT</v>
      </c>
      <c r="O100" s="18">
        <f t="shared" si="10"/>
        <v>6.1619999999999999</v>
      </c>
      <c r="P100" s="6">
        <f t="shared" si="11"/>
        <v>-367039.99999999977</v>
      </c>
    </row>
    <row r="101" spans="1:16" x14ac:dyDescent="0.25">
      <c r="A101" t="s">
        <v>278</v>
      </c>
      <c r="B101" t="s">
        <v>316</v>
      </c>
      <c r="C101" s="19" t="s">
        <v>208</v>
      </c>
      <c r="D101" t="s">
        <v>19</v>
      </c>
      <c r="E101" t="s">
        <v>24</v>
      </c>
      <c r="F101" s="24">
        <v>36800</v>
      </c>
      <c r="G101">
        <v>-310000</v>
      </c>
      <c r="H101" s="20">
        <v>5.57</v>
      </c>
      <c r="I101">
        <v>0.5</v>
      </c>
      <c r="J101" s="19">
        <v>5.3120000000000003</v>
      </c>
      <c r="K101" s="18">
        <f t="shared" si="6"/>
        <v>310000</v>
      </c>
      <c r="L101" s="18" t="str">
        <f t="shared" si="7"/>
        <v>SELL</v>
      </c>
      <c r="M101" s="18" t="str">
        <f t="shared" si="8"/>
        <v>PUT</v>
      </c>
      <c r="N101" s="18" t="str">
        <f t="shared" si="9"/>
        <v>SELL - PUT</v>
      </c>
      <c r="O101" s="18">
        <f t="shared" si="10"/>
        <v>5.8120000000000003</v>
      </c>
      <c r="P101" s="6">
        <f t="shared" si="11"/>
        <v>-75020</v>
      </c>
    </row>
    <row r="102" spans="1:16" x14ac:dyDescent="0.25">
      <c r="A102" t="s">
        <v>279</v>
      </c>
      <c r="B102" t="s">
        <v>317</v>
      </c>
      <c r="C102" s="19" t="s">
        <v>208</v>
      </c>
      <c r="D102" t="s">
        <v>19</v>
      </c>
      <c r="E102" t="s">
        <v>24</v>
      </c>
      <c r="F102" s="24">
        <v>36800</v>
      </c>
      <c r="G102">
        <v>155000</v>
      </c>
      <c r="H102" s="20">
        <v>5.57</v>
      </c>
      <c r="I102">
        <v>0.5</v>
      </c>
      <c r="J102" s="19">
        <v>5.3120000000000003</v>
      </c>
      <c r="K102" s="18">
        <f t="shared" si="6"/>
        <v>155000</v>
      </c>
      <c r="L102" s="18" t="str">
        <f t="shared" si="7"/>
        <v>BUY</v>
      </c>
      <c r="M102" s="18" t="str">
        <f t="shared" si="8"/>
        <v>PUT</v>
      </c>
      <c r="N102" s="18" t="str">
        <f t="shared" si="9"/>
        <v>BUY - PUT</v>
      </c>
      <c r="O102" s="18">
        <f t="shared" si="10"/>
        <v>5.8120000000000003</v>
      </c>
      <c r="P102" s="6">
        <f t="shared" si="11"/>
        <v>37510</v>
      </c>
    </row>
    <row r="103" spans="1:16" x14ac:dyDescent="0.25">
      <c r="A103" t="s">
        <v>172</v>
      </c>
      <c r="B103" t="s">
        <v>321</v>
      </c>
      <c r="C103" s="19" t="s">
        <v>208</v>
      </c>
      <c r="D103" t="s">
        <v>19</v>
      </c>
      <c r="E103" t="s">
        <v>24</v>
      </c>
      <c r="F103" s="24">
        <v>36800</v>
      </c>
      <c r="G103">
        <v>-1000000</v>
      </c>
      <c r="H103" s="20">
        <v>5.57</v>
      </c>
      <c r="I103">
        <v>0.5</v>
      </c>
      <c r="J103" s="19">
        <v>5.3120000000000003</v>
      </c>
      <c r="K103" s="18">
        <f t="shared" si="6"/>
        <v>1000000</v>
      </c>
      <c r="L103" s="18" t="str">
        <f t="shared" si="7"/>
        <v>SELL</v>
      </c>
      <c r="M103" s="18" t="str">
        <f t="shared" si="8"/>
        <v>PUT</v>
      </c>
      <c r="N103" s="18" t="str">
        <f t="shared" si="9"/>
        <v>SELL - PUT</v>
      </c>
      <c r="O103" s="18">
        <f t="shared" si="10"/>
        <v>5.8120000000000003</v>
      </c>
      <c r="P103" s="6">
        <f t="shared" si="11"/>
        <v>-242000</v>
      </c>
    </row>
    <row r="104" spans="1:16" x14ac:dyDescent="0.25">
      <c r="A104" t="s">
        <v>172</v>
      </c>
      <c r="B104" t="s">
        <v>325</v>
      </c>
      <c r="C104" s="19" t="s">
        <v>208</v>
      </c>
      <c r="D104" t="s">
        <v>19</v>
      </c>
      <c r="E104" t="s">
        <v>24</v>
      </c>
      <c r="F104" s="24">
        <v>36800</v>
      </c>
      <c r="G104">
        <v>-500000</v>
      </c>
      <c r="H104" s="20">
        <v>5.57</v>
      </c>
      <c r="I104">
        <v>0.5</v>
      </c>
      <c r="J104" s="19">
        <v>5.3120000000000003</v>
      </c>
      <c r="K104" s="18">
        <f t="shared" si="6"/>
        <v>500000</v>
      </c>
      <c r="L104" s="18" t="str">
        <f t="shared" si="7"/>
        <v>SELL</v>
      </c>
      <c r="M104" s="18" t="str">
        <f t="shared" si="8"/>
        <v>PUT</v>
      </c>
      <c r="N104" s="18" t="str">
        <f t="shared" si="9"/>
        <v>SELL - PUT</v>
      </c>
      <c r="O104" s="18">
        <f t="shared" si="10"/>
        <v>5.8120000000000003</v>
      </c>
      <c r="P104" s="6">
        <f t="shared" si="11"/>
        <v>-121000</v>
      </c>
    </row>
    <row r="105" spans="1:16" ht="13.8" thickBot="1" x14ac:dyDescent="0.3">
      <c r="A105" t="s">
        <v>198</v>
      </c>
      <c r="B105" t="s">
        <v>326</v>
      </c>
      <c r="C105" s="19" t="s">
        <v>208</v>
      </c>
      <c r="D105" t="s">
        <v>19</v>
      </c>
      <c r="E105" t="s">
        <v>20</v>
      </c>
      <c r="F105" s="24">
        <v>36800</v>
      </c>
      <c r="G105">
        <v>-500000</v>
      </c>
      <c r="H105" s="20">
        <v>5.57</v>
      </c>
      <c r="I105">
        <v>1</v>
      </c>
      <c r="J105" s="19">
        <v>5.3120000000000003</v>
      </c>
      <c r="K105" s="18">
        <f t="shared" si="6"/>
        <v>500000</v>
      </c>
      <c r="L105" s="18" t="str">
        <f t="shared" si="7"/>
        <v>SELL</v>
      </c>
      <c r="M105" s="18" t="str">
        <f t="shared" si="8"/>
        <v>CALL</v>
      </c>
      <c r="N105" s="18" t="str">
        <f t="shared" si="9"/>
        <v>SELL - CALL</v>
      </c>
      <c r="O105" s="18">
        <f t="shared" si="10"/>
        <v>6.3120000000000003</v>
      </c>
      <c r="P105" s="82">
        <f t="shared" si="11"/>
        <v>0</v>
      </c>
    </row>
    <row r="106" spans="1:16" ht="18.75" customHeight="1" thickBot="1" x14ac:dyDescent="0.3">
      <c r="A106" s="83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5">
        <f>SUM(P3:P105)</f>
        <v>1606019.999999997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JAN-2000</vt:lpstr>
      <vt:lpstr>FEB-2000</vt:lpstr>
      <vt:lpstr>MAR-2000</vt:lpstr>
      <vt:lpstr>APR-2000</vt:lpstr>
      <vt:lpstr>MAY-2000</vt:lpstr>
      <vt:lpstr>JUN-2000</vt:lpstr>
      <vt:lpstr>JUL-2000</vt:lpstr>
      <vt:lpstr>AUG-2000</vt:lpstr>
      <vt:lpstr>SEP-2000</vt:lpstr>
      <vt:lpstr>Oct-2000</vt:lpstr>
      <vt:lpstr>GDCorMove</vt:lpstr>
      <vt:lpstr>GDcorr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Havlíček Jan</cp:lastModifiedBy>
  <cp:lastPrinted>2000-08-03T14:27:45Z</cp:lastPrinted>
  <dcterms:created xsi:type="dcterms:W3CDTF">2000-01-31T22:35:20Z</dcterms:created>
  <dcterms:modified xsi:type="dcterms:W3CDTF">2023-09-10T11:06:46Z</dcterms:modified>
</cp:coreProperties>
</file>