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988" yWindow="-12" windowWidth="5940" windowHeight="6912" activeTab="2"/>
  </bookViews>
  <sheets>
    <sheet name="Exhibit 1" sheetId="1" r:id="rId1"/>
    <sheet name="Exhibit 2" sheetId="3" r:id="rId2"/>
    <sheet name="Exhibit 6" sheetId="2" r:id="rId3"/>
  </sheets>
  <externalReferences>
    <externalReference r:id="rId4"/>
  </externalReferences>
  <definedNames>
    <definedName name="ink">#REF!</definedName>
    <definedName name="inv">#REF!</definedName>
    <definedName name="percent">'Exhibit 2'!$E$17</definedName>
    <definedName name="_xlnm.Print_Area" localSheetId="2">'Exhibit 6'!$A$1:$C$34</definedName>
    <definedName name="scalar">#REF!</definedName>
    <definedName name="wd">#REF!</definedName>
  </definedNames>
  <calcPr calcId="0" iterate="1"/>
</workbook>
</file>

<file path=xl/calcChain.xml><?xml version="1.0" encoding="utf-8"?>
<calcChain xmlns="http://schemas.openxmlformats.org/spreadsheetml/2006/main">
  <c r="B11" i="1" l="1"/>
  <c r="B20" i="1"/>
  <c r="B22" i="1"/>
  <c r="C6" i="3"/>
  <c r="D6" i="3"/>
  <c r="B11" i="3"/>
  <c r="C11" i="3"/>
  <c r="D11" i="3"/>
  <c r="B15" i="3"/>
  <c r="C15" i="3"/>
  <c r="D15" i="3"/>
  <c r="B17" i="3"/>
  <c r="C17" i="3"/>
  <c r="D17" i="3"/>
  <c r="B3" i="2"/>
  <c r="B11" i="2"/>
  <c r="B20" i="2"/>
  <c r="B22" i="2"/>
  <c r="B32" i="2"/>
  <c r="B34" i="2"/>
  <c r="B39" i="2"/>
</calcChain>
</file>

<file path=xl/sharedStrings.xml><?xml version="1.0" encoding="utf-8"?>
<sst xmlns="http://schemas.openxmlformats.org/spreadsheetml/2006/main" count="77" uniqueCount="59">
  <si>
    <t>Southern California Gas Company</t>
  </si>
  <si>
    <t>1998 Embedded Transmission Costs ($):</t>
  </si>
  <si>
    <t>a) Depreciation</t>
  </si>
  <si>
    <t>b) Return</t>
  </si>
  <si>
    <t>9.49% x Transmission Net Book Value (98 FERC Form 2) x 90% (10% deferred taxes offset to NBV)</t>
  </si>
  <si>
    <t>c) Taxes</t>
  </si>
  <si>
    <t xml:space="preserve">Federal, State &amp; Property Taxes </t>
  </si>
  <si>
    <t>Subtotal:Capital-Related Costs</t>
  </si>
  <si>
    <t>Excludes franchise fees, uncollectibles</t>
  </si>
  <si>
    <t>O&amp;M</t>
  </si>
  <si>
    <t>A&amp;G</t>
  </si>
  <si>
    <t xml:space="preserve">(Transm.O&amp;M/SoCalGas O&amp;M) x SoCalGas A&amp;G excl. Franchise Fees </t>
  </si>
  <si>
    <t>SSN, Unemploy. Insur. Taxes</t>
  </si>
  <si>
    <t>(Transm.O&amp;M/SoCalGas O&amp;M) x SoCalGas Payroll,Fed./State Unemployment Insurance Taxes</t>
  </si>
  <si>
    <t>General Plant</t>
  </si>
  <si>
    <t>(Transm.O&amp;M/SoCalGas O&amp;M) x SoCalGas Gen. Plant</t>
  </si>
  <si>
    <t>Subtotal Costs</t>
  </si>
  <si>
    <t>Franchise &amp; Uncollectible Requirement</t>
  </si>
  <si>
    <t>1.9922% (D.97-07-054 Table 20 Line 5) x Subtotal Costs</t>
  </si>
  <si>
    <t>Total Costs incl. Franchise Req.</t>
  </si>
  <si>
    <t>1998 Embedded Storage Costs</t>
  </si>
  <si>
    <t>Montebello ($):</t>
  </si>
  <si>
    <t>9.49% x Storage Net Book Value (98 FERC Form 2) x 90% (10% deferred taxes offset to NBV)</t>
  </si>
  <si>
    <t xml:space="preserve">(Storage O&amp;M/SoCalGas O&amp;M) x SoCalGas A&amp;G excl. Franchise Fees </t>
  </si>
  <si>
    <t>(StorageO&amp;M/SoCalGas O&amp;M) x SoCalGas Payroll,Fed./State Unemployment Insurance Taxes</t>
  </si>
  <si>
    <t>(Storage O&amp;M/SoCalGas O&amp;M) x SoCalGas Gen. Plant</t>
  </si>
  <si>
    <t>1.9922% (D.97-07-054 Table 20 Line5) x Subtotal Costs</t>
  </si>
  <si>
    <t>Balancing</t>
  </si>
  <si>
    <t>Seasonal Storage</t>
  </si>
  <si>
    <t xml:space="preserve">Variable Storage Costs ($) </t>
  </si>
  <si>
    <t>Source: Proposed 2000 BCAP Decision</t>
  </si>
  <si>
    <t>Storage Embedded Cost excluding Montebello, Fuel and Variable Costs</t>
  </si>
  <si>
    <r>
      <t>Gas Engine and Non-Residential A/C</t>
    </r>
    <r>
      <rPr>
        <vertAlign val="superscript"/>
        <sz val="10"/>
        <rFont val="Book Antiqua"/>
        <family val="1"/>
      </rPr>
      <t>1</t>
    </r>
  </si>
  <si>
    <t>Inventory  (105.6 Bcf)</t>
  </si>
  <si>
    <t>Withdrawal  (3,125 MMcfd)</t>
  </si>
  <si>
    <t>Injection  (803 MMcfd)</t>
  </si>
  <si>
    <t>Based on % derived from1992 embedded cost study</t>
  </si>
  <si>
    <t>Depreciation assoc. with FERC Accounts 365-371</t>
  </si>
  <si>
    <t>Depreciation assoc. with FERC Accounts 350-357</t>
  </si>
  <si>
    <t>($000)</t>
  </si>
  <si>
    <t>Total</t>
  </si>
  <si>
    <t>Backbone</t>
  </si>
  <si>
    <t>a) Transmission Capital-related Costs</t>
  </si>
  <si>
    <t>per Net book value of</t>
  </si>
  <si>
    <t>Negotiated Reallocation of  $4,075</t>
  </si>
  <si>
    <t xml:space="preserve"> transmission assets,</t>
  </si>
  <si>
    <t xml:space="preserve"> i.e., 63% vs.37%</t>
  </si>
  <si>
    <t xml:space="preserve">      (Source: Exhibit 1)</t>
  </si>
  <si>
    <t>Local T</t>
  </si>
  <si>
    <t>Backbone/Local Transmission Split</t>
  </si>
  <si>
    <t>Allocated 50/50</t>
  </si>
  <si>
    <t>per 1997 study of O&amp;M Costs</t>
  </si>
  <si>
    <t>which tend to be higher in</t>
  </si>
  <si>
    <t>Total Transmission Costs</t>
  </si>
  <si>
    <t>b) Transmission O&amp;M/A&amp;G, other costs</t>
  </si>
  <si>
    <t>Backbone vs. Local</t>
  </si>
  <si>
    <t>densely populated Basin area</t>
  </si>
  <si>
    <t>FERC Accounts 850 - 867 minus fuel costs, 1x charges such as Line 8103 write-off, El Nino repairs</t>
  </si>
  <si>
    <t>FERC Accounts 814 - 837 minus fuel &amp; Montebello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</si>
</sst>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2" formatCode="_(&quot;$&quot;* #,##0_);_(&quot;$&quot;* \(#,##0\);_(&quot;$&quot;* &quot;-&quot;??_);_(@_)"/>
    <numFmt numFmtId="189" formatCode=";;;"/>
  </numFmts>
  <fonts count="14" x14ac:knownFonts="1">
    <font>
      <sz val="10"/>
      <name val="Arial"/>
    </font>
    <font>
      <sz val="10"/>
      <name val="Arial"/>
    </font>
    <font>
      <sz val="10"/>
      <name val="Times New Roman"/>
    </font>
    <font>
      <b/>
      <sz val="16"/>
      <name val="Times New Roman"/>
      <family val="1"/>
    </font>
    <font>
      <sz val="12"/>
      <name val="Arial"/>
      <family val="2"/>
    </font>
    <font>
      <u/>
      <sz val="12"/>
      <name val="Arial"/>
      <family val="2"/>
    </font>
    <font>
      <sz val="10"/>
      <name val="Book Antiqua"/>
      <family val="1"/>
    </font>
    <font>
      <vertAlign val="superscript"/>
      <sz val="10"/>
      <name val="Book Antiqua"/>
      <family val="1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1" fillId="0" borderId="0"/>
  </cellStyleXfs>
  <cellXfs count="49">
    <xf numFmtId="0" fontId="0" fillId="0" borderId="0" xfId="0"/>
    <xf numFmtId="0" fontId="3" fillId="0" borderId="0" xfId="3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1" xfId="0" applyBorder="1" applyAlignment="1">
      <alignment horizontal="centerContinuous"/>
    </xf>
    <xf numFmtId="165" fontId="1" fillId="0" borderId="0" xfId="1" applyNumberFormat="1"/>
    <xf numFmtId="0" fontId="0" fillId="0" borderId="0" xfId="0" applyAlignment="1">
      <alignment wrapText="1"/>
    </xf>
    <xf numFmtId="165" fontId="1" fillId="0" borderId="2" xfId="1" applyNumberFormat="1" applyBorder="1"/>
    <xf numFmtId="165" fontId="1" fillId="0" borderId="0" xfId="1" applyNumberFormat="1" applyBorder="1"/>
    <xf numFmtId="38" fontId="0" fillId="0" borderId="0" xfId="0" applyNumberFormat="1"/>
    <xf numFmtId="165" fontId="1" fillId="0" borderId="1" xfId="1" applyNumberFormat="1" applyBorder="1"/>
    <xf numFmtId="0" fontId="0" fillId="0" borderId="0" xfId="0" applyAlignment="1">
      <alignment horizontal="right"/>
    </xf>
    <xf numFmtId="0" fontId="0" fillId="0" borderId="0" xfId="0" applyAlignment="1">
      <alignment horizontal="left" wrapText="1"/>
    </xf>
    <xf numFmtId="172" fontId="4" fillId="0" borderId="0" xfId="2" applyNumberFormat="1" applyFont="1"/>
    <xf numFmtId="0" fontId="0" fillId="0" borderId="0" xfId="0" applyAlignment="1">
      <alignment horizontal="left"/>
    </xf>
    <xf numFmtId="0" fontId="0" fillId="0" borderId="1" xfId="0" quotePrefix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/>
    <xf numFmtId="165" fontId="4" fillId="0" borderId="0" xfId="1" applyNumberFormat="1" applyFont="1"/>
    <xf numFmtId="165" fontId="4" fillId="0" borderId="2" xfId="1" applyNumberFormat="1" applyFont="1" applyBorder="1"/>
    <xf numFmtId="165" fontId="4" fillId="0" borderId="0" xfId="1" applyNumberFormat="1" applyFont="1" applyBorder="1"/>
    <xf numFmtId="0" fontId="0" fillId="0" borderId="0" xfId="0" applyAlignment="1">
      <alignment horizontal="left" vertical="top" wrapText="1"/>
    </xf>
    <xf numFmtId="165" fontId="4" fillId="0" borderId="1" xfId="1" applyNumberFormat="1" applyFont="1" applyBorder="1"/>
    <xf numFmtId="0" fontId="0" fillId="0" borderId="0" xfId="0" applyAlignment="1">
      <alignment horizontal="right" wrapText="1"/>
    </xf>
    <xf numFmtId="0" fontId="5" fillId="0" borderId="0" xfId="0" applyFont="1" applyBorder="1"/>
    <xf numFmtId="0" fontId="4" fillId="0" borderId="0" xfId="0" applyFont="1" applyBorder="1"/>
    <xf numFmtId="0" fontId="6" fillId="0" borderId="0" xfId="4" applyFont="1"/>
    <xf numFmtId="0" fontId="6" fillId="0" borderId="0" xfId="4" applyFont="1" applyBorder="1"/>
    <xf numFmtId="0" fontId="8" fillId="0" borderId="0" xfId="0" applyFont="1" applyBorder="1"/>
    <xf numFmtId="0" fontId="0" fillId="0" borderId="0" xfId="0" applyAlignment="1">
      <alignment vertical="center" wrapText="1"/>
    </xf>
    <xf numFmtId="0" fontId="6" fillId="0" borderId="0" xfId="0" applyFont="1"/>
    <xf numFmtId="0" fontId="6" fillId="0" borderId="0" xfId="0" applyFont="1" applyBorder="1"/>
    <xf numFmtId="172" fontId="9" fillId="0" borderId="3" xfId="2" applyNumberFormat="1" applyFont="1" applyBorder="1"/>
    <xf numFmtId="172" fontId="0" fillId="0" borderId="4" xfId="2" applyNumberFormat="1" applyFont="1" applyBorder="1"/>
    <xf numFmtId="0" fontId="10" fillId="0" borderId="0" xfId="0" applyFont="1" applyAlignment="1">
      <alignment horizontal="center"/>
    </xf>
    <xf numFmtId="0" fontId="10" fillId="0" borderId="0" xfId="0" applyFont="1"/>
    <xf numFmtId="0" fontId="0" fillId="0" borderId="0" xfId="0" quotePrefix="1" applyAlignment="1">
      <alignment horizontal="centerContinuous"/>
    </xf>
    <xf numFmtId="0" fontId="1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1" fillId="0" borderId="0" xfId="1" applyNumberFormat="1" applyAlignment="1">
      <alignment horizontal="center"/>
    </xf>
    <xf numFmtId="165" fontId="13" fillId="0" borderId="0" xfId="0" applyNumberFormat="1" applyFont="1" applyAlignment="1">
      <alignment horizontal="left"/>
    </xf>
    <xf numFmtId="0" fontId="13" fillId="0" borderId="0" xfId="0" applyFont="1"/>
    <xf numFmtId="165" fontId="10" fillId="0" borderId="0" xfId="0" applyNumberFormat="1" applyFont="1" applyAlignment="1">
      <alignment horizontal="center"/>
    </xf>
    <xf numFmtId="189" fontId="0" fillId="0" borderId="0" xfId="0" applyNumberFormat="1" applyProtection="1">
      <protection hidden="1"/>
    </xf>
    <xf numFmtId="3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3" applyFont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Revenue Reqt" xfId="3"/>
    <cellStyle name="Normal_SCG Cost Tables REVISED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Sembtestimon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 "/>
      <sheetName val="Table 6"/>
      <sheetName val="Table 1b"/>
      <sheetName val="Table 2"/>
      <sheetName val="Table 3 "/>
      <sheetName val="Table 4"/>
      <sheetName val="Table 5"/>
      <sheetName val="Table 5X"/>
      <sheetName val="Table 6b "/>
      <sheetName val="Table 7"/>
      <sheetName val="Montebello NBV"/>
      <sheetName val="Montebello O&amp;M"/>
      <sheetName val="JB EMB COST"/>
      <sheetName val="Storagework(3)"/>
      <sheetName val="Unbundled Storage"/>
      <sheetName val="Storage rates"/>
      <sheetName val="Sheet1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Table 1  (3)"/>
      <sheetName val="Table 1  (2)"/>
      <sheetName val="BB vs Local T (3)"/>
      <sheetName val="BB vs Local T"/>
      <sheetName val="BB vs Local T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">
          <cell r="F12">
            <v>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4"/>
  <sheetViews>
    <sheetView zoomScale="75" workbookViewId="0">
      <selection activeCell="C14" sqref="C14"/>
    </sheetView>
  </sheetViews>
  <sheetFormatPr defaultRowHeight="13.2" x14ac:dyDescent="0.25"/>
  <cols>
    <col min="1" max="1" width="28.5546875" customWidth="1"/>
    <col min="2" max="2" width="18.44140625" customWidth="1"/>
    <col min="3" max="3" width="46.44140625" customWidth="1"/>
    <col min="4" max="4" width="18.44140625" customWidth="1"/>
    <col min="5" max="5" width="2.6640625" customWidth="1"/>
    <col min="6" max="6" width="15.33203125" style="8" customWidth="1"/>
    <col min="7" max="7" width="11.6640625" customWidth="1"/>
    <col min="8" max="8" width="15.44140625" customWidth="1"/>
  </cols>
  <sheetData>
    <row r="1" spans="1:3" ht="20.399999999999999" x14ac:dyDescent="0.35">
      <c r="A1" s="1" t="s">
        <v>0</v>
      </c>
      <c r="B1" s="2"/>
      <c r="C1" s="2"/>
    </row>
    <row r="3" spans="1:3" ht="13.8" thickBot="1" x14ac:dyDescent="0.3">
      <c r="A3" s="3" t="s">
        <v>1</v>
      </c>
      <c r="B3" s="3"/>
    </row>
    <row r="5" spans="1:3" x14ac:dyDescent="0.25">
      <c r="A5" t="s">
        <v>2</v>
      </c>
      <c r="B5" s="4">
        <v>24874541</v>
      </c>
      <c r="C5" t="s">
        <v>37</v>
      </c>
    </row>
    <row r="6" spans="1:3" ht="12.75" customHeight="1" x14ac:dyDescent="0.25">
      <c r="B6" s="4"/>
    </row>
    <row r="7" spans="1:3" ht="26.4" x14ac:dyDescent="0.25">
      <c r="A7" t="s">
        <v>3</v>
      </c>
      <c r="B7" s="4">
        <v>27712410.906632401</v>
      </c>
      <c r="C7" s="5" t="s">
        <v>4</v>
      </c>
    </row>
    <row r="8" spans="1:3" ht="12.75" customHeight="1" x14ac:dyDescent="0.25">
      <c r="B8" s="4"/>
      <c r="C8" s="5"/>
    </row>
    <row r="9" spans="1:3" x14ac:dyDescent="0.25">
      <c r="A9" t="s">
        <v>5</v>
      </c>
      <c r="B9" s="6">
        <v>15208093.172842884</v>
      </c>
      <c r="C9" s="5" t="s">
        <v>6</v>
      </c>
    </row>
    <row r="10" spans="1:3" x14ac:dyDescent="0.25">
      <c r="B10" s="7"/>
      <c r="C10" s="5"/>
    </row>
    <row r="11" spans="1:3" ht="12.75" customHeight="1" x14ac:dyDescent="0.25">
      <c r="A11" t="s">
        <v>7</v>
      </c>
      <c r="B11" s="4">
        <f>SUM(B5:B9)</f>
        <v>67795045.079475284</v>
      </c>
      <c r="C11" t="s">
        <v>8</v>
      </c>
    </row>
    <row r="12" spans="1:3" ht="12.75" customHeight="1" x14ac:dyDescent="0.25">
      <c r="B12" s="4"/>
    </row>
    <row r="13" spans="1:3" ht="26.4" x14ac:dyDescent="0.25">
      <c r="A13" t="s">
        <v>9</v>
      </c>
      <c r="B13" s="4">
        <v>32381870</v>
      </c>
      <c r="C13" s="5" t="s">
        <v>57</v>
      </c>
    </row>
    <row r="14" spans="1:3" x14ac:dyDescent="0.25">
      <c r="B14" s="4"/>
      <c r="C14" s="5"/>
    </row>
    <row r="15" spans="1:3" ht="26.4" x14ac:dyDescent="0.25">
      <c r="A15" t="s">
        <v>10</v>
      </c>
      <c r="B15" s="4">
        <v>29073096.939894032</v>
      </c>
      <c r="C15" s="5" t="s">
        <v>11</v>
      </c>
    </row>
    <row r="16" spans="1:3" x14ac:dyDescent="0.25">
      <c r="B16" s="4"/>
      <c r="C16" s="5"/>
    </row>
    <row r="17" spans="1:6" ht="26.4" x14ac:dyDescent="0.25">
      <c r="A17" t="s">
        <v>12</v>
      </c>
      <c r="B17" s="4">
        <v>1805277.4733919776</v>
      </c>
      <c r="C17" s="5" t="s">
        <v>13</v>
      </c>
    </row>
    <row r="18" spans="1:6" x14ac:dyDescent="0.25">
      <c r="B18" s="4"/>
      <c r="C18" s="5"/>
    </row>
    <row r="19" spans="1:6" ht="13.8" thickBot="1" x14ac:dyDescent="0.3">
      <c r="A19" t="s">
        <v>14</v>
      </c>
      <c r="B19" s="9">
        <v>4249156.7222939441</v>
      </c>
      <c r="C19" s="5" t="s">
        <v>15</v>
      </c>
    </row>
    <row r="20" spans="1:6" x14ac:dyDescent="0.25">
      <c r="A20" s="10" t="s">
        <v>16</v>
      </c>
      <c r="B20" s="7">
        <f>SUM(B11:B19)</f>
        <v>135304446.21505526</v>
      </c>
    </row>
    <row r="21" spans="1:6" ht="27" thickBot="1" x14ac:dyDescent="0.3">
      <c r="A21" s="11" t="s">
        <v>17</v>
      </c>
      <c r="B21" s="9">
        <v>2695554.0042843577</v>
      </c>
      <c r="C21" s="5" t="s">
        <v>18</v>
      </c>
    </row>
    <row r="22" spans="1:6" x14ac:dyDescent="0.25">
      <c r="A22" s="10" t="s">
        <v>19</v>
      </c>
      <c r="B22" s="7">
        <f>SUM(B20:B21)</f>
        <v>138000000.21933961</v>
      </c>
    </row>
    <row r="24" spans="1:6" x14ac:dyDescent="0.25">
      <c r="F24"/>
    </row>
    <row r="25" spans="1:6" x14ac:dyDescent="0.25">
      <c r="F25"/>
    </row>
    <row r="26" spans="1:6" x14ac:dyDescent="0.25">
      <c r="F26"/>
    </row>
    <row r="27" spans="1:6" x14ac:dyDescent="0.25">
      <c r="F27"/>
    </row>
    <row r="28" spans="1:6" x14ac:dyDescent="0.25">
      <c r="F28"/>
    </row>
    <row r="29" spans="1:6" x14ac:dyDescent="0.25">
      <c r="F29"/>
    </row>
    <row r="30" spans="1:6" x14ac:dyDescent="0.25">
      <c r="F30"/>
    </row>
    <row r="31" spans="1:6" x14ac:dyDescent="0.25">
      <c r="F31"/>
    </row>
    <row r="32" spans="1:6" x14ac:dyDescent="0.25">
      <c r="F32"/>
    </row>
    <row r="33" spans="6:6" x14ac:dyDescent="0.25">
      <c r="F33"/>
    </row>
    <row r="34" spans="6:6" x14ac:dyDescent="0.25">
      <c r="F34"/>
    </row>
    <row r="35" spans="6:6" x14ac:dyDescent="0.25">
      <c r="F35"/>
    </row>
    <row r="36" spans="6:6" x14ac:dyDescent="0.25">
      <c r="F36"/>
    </row>
    <row r="37" spans="6:6" x14ac:dyDescent="0.25">
      <c r="F37"/>
    </row>
    <row r="38" spans="6:6" x14ac:dyDescent="0.25">
      <c r="F38"/>
    </row>
    <row r="41" spans="6:6" x14ac:dyDescent="0.25">
      <c r="F41"/>
    </row>
    <row r="42" spans="6:6" x14ac:dyDescent="0.25">
      <c r="F42"/>
    </row>
    <row r="43" spans="6:6" x14ac:dyDescent="0.25">
      <c r="F43"/>
    </row>
    <row r="44" spans="6:6" x14ac:dyDescent="0.25">
      <c r="F44"/>
    </row>
    <row r="45" spans="6:6" x14ac:dyDescent="0.25">
      <c r="F45"/>
    </row>
    <row r="46" spans="6:6" x14ac:dyDescent="0.25">
      <c r="F46"/>
    </row>
    <row r="47" spans="6:6" x14ac:dyDescent="0.25">
      <c r="F47"/>
    </row>
    <row r="48" spans="6:6" x14ac:dyDescent="0.25">
      <c r="F48"/>
    </row>
    <row r="49" spans="6:6" x14ac:dyDescent="0.25">
      <c r="F49"/>
    </row>
    <row r="50" spans="6:6" x14ac:dyDescent="0.25">
      <c r="F50"/>
    </row>
    <row r="51" spans="6:6" x14ac:dyDescent="0.25">
      <c r="F51"/>
    </row>
    <row r="52" spans="6:6" x14ac:dyDescent="0.25">
      <c r="F52"/>
    </row>
    <row r="53" spans="6:6" x14ac:dyDescent="0.25">
      <c r="F53"/>
    </row>
    <row r="54" spans="6:6" x14ac:dyDescent="0.25">
      <c r="F54"/>
    </row>
    <row r="55" spans="6:6" x14ac:dyDescent="0.25">
      <c r="F55"/>
    </row>
    <row r="56" spans="6:6" x14ac:dyDescent="0.25">
      <c r="F56"/>
    </row>
    <row r="57" spans="6:6" x14ac:dyDescent="0.25">
      <c r="F57"/>
    </row>
    <row r="58" spans="6:6" x14ac:dyDescent="0.25">
      <c r="F58"/>
    </row>
    <row r="59" spans="6:6" x14ac:dyDescent="0.25">
      <c r="F59"/>
    </row>
    <row r="60" spans="6:6" x14ac:dyDescent="0.25">
      <c r="F60"/>
    </row>
    <row r="61" spans="6:6" x14ac:dyDescent="0.25">
      <c r="F61"/>
    </row>
    <row r="62" spans="6:6" x14ac:dyDescent="0.25">
      <c r="F62"/>
    </row>
    <row r="63" spans="6:6" ht="3.75" customHeight="1" x14ac:dyDescent="0.25">
      <c r="F63"/>
    </row>
    <row r="64" spans="6:6" ht="43.5" customHeight="1" x14ac:dyDescent="0.25">
      <c r="F64"/>
    </row>
    <row r="65" spans="6:6" x14ac:dyDescent="0.25">
      <c r="F65"/>
    </row>
    <row r="66" spans="6:6" x14ac:dyDescent="0.25">
      <c r="F66"/>
    </row>
    <row r="67" spans="6:6" x14ac:dyDescent="0.25">
      <c r="F67"/>
    </row>
    <row r="68" spans="6:6" x14ac:dyDescent="0.25">
      <c r="F68"/>
    </row>
    <row r="69" spans="6:6" x14ac:dyDescent="0.25">
      <c r="F69"/>
    </row>
    <row r="70" spans="6:6" x14ac:dyDescent="0.25">
      <c r="F70"/>
    </row>
    <row r="71" spans="6:6" x14ac:dyDescent="0.25">
      <c r="F71"/>
    </row>
    <row r="72" spans="6:6" x14ac:dyDescent="0.25">
      <c r="F72"/>
    </row>
    <row r="73" spans="6:6" x14ac:dyDescent="0.25">
      <c r="F73"/>
    </row>
    <row r="74" spans="6:6" x14ac:dyDescent="0.25">
      <c r="F74"/>
    </row>
    <row r="75" spans="6:6" x14ac:dyDescent="0.25">
      <c r="F75"/>
    </row>
    <row r="76" spans="6:6" x14ac:dyDescent="0.25">
      <c r="F76"/>
    </row>
    <row r="77" spans="6:6" x14ac:dyDescent="0.25">
      <c r="F77"/>
    </row>
    <row r="78" spans="6:6" x14ac:dyDescent="0.25">
      <c r="F78"/>
    </row>
    <row r="79" spans="6:6" x14ac:dyDescent="0.25">
      <c r="F79"/>
    </row>
    <row r="80" spans="6:6" x14ac:dyDescent="0.25">
      <c r="F80"/>
    </row>
    <row r="81" spans="6:6" x14ac:dyDescent="0.25">
      <c r="F81"/>
    </row>
    <row r="82" spans="6:6" x14ac:dyDescent="0.25">
      <c r="F82"/>
    </row>
    <row r="83" spans="6:6" x14ac:dyDescent="0.25">
      <c r="F83"/>
    </row>
    <row r="84" spans="6:6" x14ac:dyDescent="0.25">
      <c r="F84"/>
    </row>
    <row r="85" spans="6:6" x14ac:dyDescent="0.25">
      <c r="F85"/>
    </row>
    <row r="86" spans="6:6" x14ac:dyDescent="0.25">
      <c r="F86"/>
    </row>
    <row r="87" spans="6:6" x14ac:dyDescent="0.25">
      <c r="F87"/>
    </row>
    <row r="88" spans="6:6" x14ac:dyDescent="0.25">
      <c r="F88"/>
    </row>
    <row r="89" spans="6:6" x14ac:dyDescent="0.25">
      <c r="F89"/>
    </row>
    <row r="90" spans="6:6" x14ac:dyDescent="0.25">
      <c r="F90"/>
    </row>
    <row r="91" spans="6:6" x14ac:dyDescent="0.25">
      <c r="F91"/>
    </row>
    <row r="92" spans="6:6" x14ac:dyDescent="0.25">
      <c r="F92"/>
    </row>
    <row r="93" spans="6:6" x14ac:dyDescent="0.25">
      <c r="F93"/>
    </row>
    <row r="94" spans="6:6" x14ac:dyDescent="0.25">
      <c r="F94"/>
    </row>
  </sheetData>
  <printOptions horizontalCentered="1" gridLines="1"/>
  <pageMargins left="0.17" right="0.17" top="1.46" bottom="1" header="0.5" footer="0.5"/>
  <pageSetup orientation="portrait" r:id="rId1"/>
  <headerFooter alignWithMargins="0">
    <oddHeader>&amp;L
&amp;C&amp;"Arial,Bold"&amp;14
&amp;UATTACHMENT 2&amp;U 1998 SoCalGas Embedded Transmission Costs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9"/>
  <sheetViews>
    <sheetView workbookViewId="0">
      <selection activeCell="F4" sqref="F4"/>
    </sheetView>
  </sheetViews>
  <sheetFormatPr defaultRowHeight="13.2" x14ac:dyDescent="0.25"/>
  <cols>
    <col min="1" max="1" width="34" bestFit="1" customWidth="1"/>
    <col min="2" max="2" width="10.6640625" style="38" customWidth="1"/>
    <col min="3" max="3" width="11.44140625" style="38" customWidth="1"/>
    <col min="4" max="4" width="12.5546875" style="38" customWidth="1"/>
  </cols>
  <sheetData>
    <row r="1" spans="1:6" ht="15.6" x14ac:dyDescent="0.3">
      <c r="A1" s="46" t="s">
        <v>0</v>
      </c>
      <c r="B1" s="46"/>
      <c r="C1" s="46"/>
      <c r="D1" s="46"/>
      <c r="E1" s="46"/>
      <c r="F1" s="46"/>
    </row>
    <row r="2" spans="1:6" x14ac:dyDescent="0.25">
      <c r="A2" s="33"/>
      <c r="B2" s="33"/>
      <c r="C2" s="33"/>
      <c r="D2" s="33"/>
      <c r="E2" s="33"/>
      <c r="F2" s="33"/>
    </row>
    <row r="3" spans="1:6" x14ac:dyDescent="0.25">
      <c r="A3" s="34"/>
      <c r="B3" s="47" t="s">
        <v>49</v>
      </c>
      <c r="C3" s="47"/>
      <c r="D3" s="47"/>
    </row>
    <row r="4" spans="1:6" x14ac:dyDescent="0.25">
      <c r="B4" s="35" t="s">
        <v>39</v>
      </c>
      <c r="C4" s="2"/>
      <c r="D4" s="2"/>
    </row>
    <row r="5" spans="1:6" x14ac:dyDescent="0.25">
      <c r="B5" s="36" t="s">
        <v>40</v>
      </c>
      <c r="C5" s="36" t="s">
        <v>41</v>
      </c>
      <c r="D5" s="36" t="s">
        <v>48</v>
      </c>
    </row>
    <row r="6" spans="1:6" x14ac:dyDescent="0.25">
      <c r="A6" t="s">
        <v>42</v>
      </c>
      <c r="B6" s="37">
        <v>67795</v>
      </c>
      <c r="C6" s="39">
        <f>0.63*B6</f>
        <v>42710.85</v>
      </c>
      <c r="D6" s="39">
        <f>0.37*B6</f>
        <v>25084.15</v>
      </c>
      <c r="E6" s="40" t="s">
        <v>43</v>
      </c>
      <c r="F6" s="41"/>
    </row>
    <row r="7" spans="1:6" x14ac:dyDescent="0.25">
      <c r="A7" s="41" t="s">
        <v>47</v>
      </c>
      <c r="E7" s="41" t="s">
        <v>55</v>
      </c>
      <c r="F7" s="41"/>
    </row>
    <row r="8" spans="1:6" x14ac:dyDescent="0.25">
      <c r="A8" s="41"/>
      <c r="E8" s="41" t="s">
        <v>45</v>
      </c>
      <c r="F8" s="41"/>
    </row>
    <row r="9" spans="1:6" x14ac:dyDescent="0.25">
      <c r="E9" s="41" t="s">
        <v>46</v>
      </c>
    </row>
    <row r="11" spans="1:6" x14ac:dyDescent="0.25">
      <c r="A11" t="s">
        <v>54</v>
      </c>
      <c r="B11" s="37">
        <f>138000-B6</f>
        <v>70205</v>
      </c>
      <c r="C11" s="39">
        <f>B11*percent</f>
        <v>35102.5</v>
      </c>
      <c r="D11" s="39">
        <f>B11-C11</f>
        <v>35102.5</v>
      </c>
      <c r="E11" s="41" t="s">
        <v>50</v>
      </c>
    </row>
    <row r="12" spans="1:6" x14ac:dyDescent="0.25">
      <c r="A12" s="41" t="s">
        <v>47</v>
      </c>
      <c r="E12" s="41" t="s">
        <v>51</v>
      </c>
    </row>
    <row r="13" spans="1:6" x14ac:dyDescent="0.25">
      <c r="E13" s="41" t="s">
        <v>52</v>
      </c>
    </row>
    <row r="14" spans="1:6" x14ac:dyDescent="0.25">
      <c r="E14" s="41" t="s">
        <v>56</v>
      </c>
    </row>
    <row r="15" spans="1:6" ht="13.8" thickBot="1" x14ac:dyDescent="0.3">
      <c r="A15" s="10" t="s">
        <v>53</v>
      </c>
      <c r="B15" s="44">
        <f>SUM(B6,B11)</f>
        <v>138000</v>
      </c>
      <c r="C15" s="45">
        <f>C6+C11</f>
        <v>77813.350000000006</v>
      </c>
      <c r="D15" s="45">
        <f>D6+D11</f>
        <v>60186.65</v>
      </c>
    </row>
    <row r="17" spans="1:5" x14ac:dyDescent="0.25">
      <c r="A17" t="s">
        <v>44</v>
      </c>
      <c r="B17" s="42">
        <f>C17+D17</f>
        <v>138000</v>
      </c>
      <c r="C17" s="42">
        <f>C15-4075</f>
        <v>73738.350000000006</v>
      </c>
      <c r="D17" s="42">
        <f>D15+4075</f>
        <v>64261.65</v>
      </c>
      <c r="E17" s="43">
        <v>0.5</v>
      </c>
    </row>
    <row r="19" spans="1:5" x14ac:dyDescent="0.25">
      <c r="B19" s="37"/>
    </row>
  </sheetData>
  <mergeCells count="2">
    <mergeCell ref="A1:F1"/>
    <mergeCell ref="B3:D3"/>
  </mergeCells>
  <printOptions gridLines="1"/>
  <pageMargins left="0.75" right="0.75" top="1" bottom="1" header="0.5" footer="0.5"/>
  <pageSetup scale="95" orientation="portrait" horizontalDpi="300" verticalDpi="300" r:id="rId1"/>
  <headerFooter alignWithMargins="0">
    <oddHeader>&amp;C&amp;"Arial,Bold"&amp;14&amp;UATTACHMENT 3&amp;U
 SoCalGas 1998 Backbone and Local Transmission Costs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tabSelected="1" zoomScale="75" workbookViewId="0">
      <selection activeCell="C9" sqref="C9"/>
    </sheetView>
  </sheetViews>
  <sheetFormatPr defaultRowHeight="15" x14ac:dyDescent="0.25"/>
  <cols>
    <col min="1" max="1" width="28.6640625" customWidth="1"/>
    <col min="2" max="2" width="16.5546875" customWidth="1"/>
    <col min="3" max="3" width="49.44140625" style="13" customWidth="1"/>
    <col min="4" max="4" width="3.33203125" customWidth="1"/>
    <col min="5" max="5" width="17.109375" style="12" customWidth="1"/>
    <col min="6" max="6" width="16" style="12" customWidth="1"/>
    <col min="7" max="7" width="16.44140625" style="12" customWidth="1"/>
    <col min="8" max="8" width="16.109375" customWidth="1"/>
    <col min="9" max="9" width="16.6640625" customWidth="1"/>
  </cols>
  <sheetData>
    <row r="1" spans="1:11" ht="20.399999999999999" x14ac:dyDescent="0.35">
      <c r="A1" s="48" t="s">
        <v>0</v>
      </c>
      <c r="B1" s="48"/>
      <c r="C1" s="48"/>
      <c r="E1"/>
      <c r="F1"/>
      <c r="G1"/>
      <c r="J1" s="2"/>
      <c r="K1" s="2"/>
    </row>
    <row r="2" spans="1:11" ht="13.2" x14ac:dyDescent="0.25">
      <c r="E2"/>
      <c r="F2"/>
      <c r="G2"/>
    </row>
    <row r="3" spans="1:11" ht="13.8" thickBot="1" x14ac:dyDescent="0.3">
      <c r="A3" s="14" t="s">
        <v>20</v>
      </c>
      <c r="B3" s="15" t="str">
        <f>IF('[1]Montebello NBV'!F12=1,"Excluding","Including")</f>
        <v>Excluding</v>
      </c>
      <c r="C3" s="16" t="s">
        <v>21</v>
      </c>
      <c r="E3"/>
      <c r="F3"/>
      <c r="G3"/>
    </row>
    <row r="4" spans="1:11" ht="13.2" x14ac:dyDescent="0.25">
      <c r="E4"/>
      <c r="F4"/>
      <c r="G4"/>
    </row>
    <row r="5" spans="1:11" x14ac:dyDescent="0.25">
      <c r="A5" t="s">
        <v>2</v>
      </c>
      <c r="B5" s="17">
        <v>15892783.25</v>
      </c>
      <c r="C5" t="s">
        <v>38</v>
      </c>
      <c r="E5"/>
      <c r="F5"/>
      <c r="G5"/>
    </row>
    <row r="6" spans="1:11" ht="13.2" x14ac:dyDescent="0.25">
      <c r="B6" s="4"/>
      <c r="E6"/>
      <c r="F6"/>
      <c r="G6"/>
    </row>
    <row r="7" spans="1:11" ht="29.25" customHeight="1" x14ac:dyDescent="0.25">
      <c r="A7" t="s">
        <v>3</v>
      </c>
      <c r="B7" s="17">
        <v>15754122.1715976</v>
      </c>
      <c r="C7" s="5" t="s">
        <v>22</v>
      </c>
      <c r="E7"/>
      <c r="F7"/>
      <c r="G7"/>
    </row>
    <row r="8" spans="1:11" ht="21.75" customHeight="1" x14ac:dyDescent="0.25">
      <c r="B8" s="17"/>
      <c r="C8" s="11"/>
      <c r="E8"/>
      <c r="F8"/>
      <c r="G8"/>
    </row>
    <row r="9" spans="1:11" ht="19.5" customHeight="1" x14ac:dyDescent="0.25">
      <c r="A9" t="s">
        <v>5</v>
      </c>
      <c r="B9" s="18">
        <v>8645590.5496358369</v>
      </c>
      <c r="C9" s="11" t="s">
        <v>6</v>
      </c>
      <c r="E9"/>
      <c r="F9"/>
      <c r="G9"/>
    </row>
    <row r="10" spans="1:11" x14ac:dyDescent="0.25">
      <c r="B10" s="19"/>
      <c r="C10" s="20"/>
      <c r="E10"/>
      <c r="F10"/>
      <c r="G10"/>
    </row>
    <row r="11" spans="1:11" x14ac:dyDescent="0.25">
      <c r="A11" t="s">
        <v>7</v>
      </c>
      <c r="B11" s="17">
        <f>SUM(B5:B9)</f>
        <v>40292495.971233435</v>
      </c>
      <c r="C11" s="13" t="s">
        <v>8</v>
      </c>
      <c r="E11"/>
      <c r="F11"/>
      <c r="G11"/>
    </row>
    <row r="12" spans="1:11" x14ac:dyDescent="0.25">
      <c r="B12" s="17"/>
      <c r="E12"/>
      <c r="F12"/>
      <c r="G12"/>
    </row>
    <row r="13" spans="1:11" ht="29.25" customHeight="1" x14ac:dyDescent="0.25">
      <c r="A13" t="s">
        <v>9</v>
      </c>
      <c r="B13" s="17">
        <v>15573650</v>
      </c>
      <c r="C13" s="11" t="s">
        <v>58</v>
      </c>
      <c r="E13"/>
      <c r="F13"/>
      <c r="G13"/>
    </row>
    <row r="14" spans="1:11" ht="21.75" customHeight="1" x14ac:dyDescent="0.25">
      <c r="B14" s="17"/>
      <c r="C14" s="11"/>
      <c r="E14"/>
      <c r="F14"/>
      <c r="G14"/>
    </row>
    <row r="15" spans="1:11" ht="25.5" customHeight="1" x14ac:dyDescent="0.25">
      <c r="A15" t="s">
        <v>10</v>
      </c>
      <c r="B15" s="17">
        <v>13982337.528931489</v>
      </c>
      <c r="C15" s="11" t="s">
        <v>23</v>
      </c>
      <c r="E15"/>
      <c r="F15"/>
      <c r="G15"/>
    </row>
    <row r="16" spans="1:11" x14ac:dyDescent="0.25">
      <c r="B16" s="17"/>
      <c r="C16" s="11"/>
      <c r="E16"/>
      <c r="F16"/>
      <c r="G16"/>
    </row>
    <row r="17" spans="1:7" ht="26.25" customHeight="1" x14ac:dyDescent="0.25">
      <c r="A17" t="s">
        <v>12</v>
      </c>
      <c r="B17" s="17">
        <v>868225.3224872736</v>
      </c>
      <c r="C17" s="5" t="s">
        <v>24</v>
      </c>
      <c r="E17"/>
      <c r="F17"/>
      <c r="G17"/>
    </row>
    <row r="18" spans="1:7" x14ac:dyDescent="0.25">
      <c r="B18" s="17"/>
      <c r="C18" s="11"/>
      <c r="E18"/>
      <c r="F18"/>
      <c r="G18"/>
    </row>
    <row r="19" spans="1:7" ht="16.5" customHeight="1" thickBot="1" x14ac:dyDescent="0.3">
      <c r="A19" t="s">
        <v>14</v>
      </c>
      <c r="B19" s="21">
        <v>2703053.7060708199</v>
      </c>
      <c r="C19" s="11" t="s">
        <v>25</v>
      </c>
      <c r="E19"/>
      <c r="F19"/>
      <c r="G19"/>
    </row>
    <row r="20" spans="1:7" ht="18.75" customHeight="1" x14ac:dyDescent="0.25">
      <c r="A20" s="10" t="s">
        <v>16</v>
      </c>
      <c r="B20" s="19">
        <f>SUM(B11:B19)</f>
        <v>73419762.528723031</v>
      </c>
      <c r="E20"/>
      <c r="F20"/>
      <c r="G20"/>
    </row>
    <row r="21" spans="1:7" ht="27" thickBot="1" x14ac:dyDescent="0.3">
      <c r="A21" s="22" t="s">
        <v>17</v>
      </c>
      <c r="B21" s="21">
        <v>1462678.7250091492</v>
      </c>
      <c r="C21" s="11" t="s">
        <v>26</v>
      </c>
      <c r="E21"/>
      <c r="F21"/>
      <c r="G21"/>
    </row>
    <row r="22" spans="1:7" x14ac:dyDescent="0.25">
      <c r="A22" s="10" t="s">
        <v>19</v>
      </c>
      <c r="B22" s="19">
        <f>SUM(B20:B21)</f>
        <v>74882441.253732175</v>
      </c>
      <c r="E22"/>
      <c r="F22"/>
      <c r="G22"/>
    </row>
    <row r="23" spans="1:7" ht="13.2" x14ac:dyDescent="0.25">
      <c r="C23"/>
      <c r="E23"/>
      <c r="F23"/>
      <c r="G23"/>
    </row>
    <row r="24" spans="1:7" ht="13.2" hidden="1" x14ac:dyDescent="0.25">
      <c r="C24"/>
      <c r="E24"/>
      <c r="F24"/>
      <c r="G24"/>
    </row>
    <row r="25" spans="1:7" ht="13.2" hidden="1" x14ac:dyDescent="0.25">
      <c r="C25"/>
      <c r="E25"/>
      <c r="F25"/>
      <c r="G25"/>
    </row>
    <row r="26" spans="1:7" hidden="1" x14ac:dyDescent="0.25">
      <c r="B26" s="23"/>
      <c r="E26"/>
      <c r="F26"/>
      <c r="G26"/>
    </row>
    <row r="27" spans="1:7" hidden="1" x14ac:dyDescent="0.25">
      <c r="B27" s="24"/>
      <c r="E27"/>
      <c r="F27"/>
      <c r="G27"/>
    </row>
    <row r="28" spans="1:7" ht="15.6" hidden="1" x14ac:dyDescent="0.3">
      <c r="A28" s="25" t="s">
        <v>27</v>
      </c>
      <c r="B28" s="17">
        <v>452735.49503520009</v>
      </c>
      <c r="E28"/>
      <c r="F28"/>
      <c r="G28"/>
    </row>
    <row r="29" spans="1:7" ht="15.6" hidden="1" x14ac:dyDescent="0.3">
      <c r="A29" s="25" t="s">
        <v>28</v>
      </c>
      <c r="B29" s="17">
        <v>2829814.7700096001</v>
      </c>
      <c r="E29"/>
      <c r="F29"/>
      <c r="G29"/>
    </row>
    <row r="30" spans="1:7" ht="15.6" hidden="1" x14ac:dyDescent="0.3">
      <c r="A30" s="26" t="s">
        <v>32</v>
      </c>
      <c r="B30" s="17">
        <v>4598.1837000000005</v>
      </c>
      <c r="E30"/>
      <c r="F30"/>
      <c r="G30"/>
    </row>
    <row r="31" spans="1:7" ht="13.2" hidden="1" x14ac:dyDescent="0.25">
      <c r="C31"/>
      <c r="E31"/>
      <c r="F31"/>
      <c r="G31"/>
    </row>
    <row r="32" spans="1:7" ht="15.6" thickBot="1" x14ac:dyDescent="0.3">
      <c r="A32" s="27" t="s">
        <v>29</v>
      </c>
      <c r="B32" s="21">
        <f>SUM(B28:B31)</f>
        <v>3287148.4487447999</v>
      </c>
      <c r="C32" s="13" t="s">
        <v>30</v>
      </c>
      <c r="E32"/>
      <c r="F32"/>
      <c r="G32"/>
    </row>
    <row r="33" spans="1:7" ht="14.25" customHeight="1" thickBot="1" x14ac:dyDescent="0.3">
      <c r="B33" s="17"/>
      <c r="E33"/>
      <c r="F33"/>
      <c r="G33"/>
    </row>
    <row r="34" spans="1:7" ht="40.200000000000003" thickBot="1" x14ac:dyDescent="0.35">
      <c r="A34" s="28" t="s">
        <v>31</v>
      </c>
      <c r="B34" s="31">
        <f>B22-B32-B23</f>
        <v>71595292.804987371</v>
      </c>
      <c r="E34"/>
      <c r="F34"/>
      <c r="G34"/>
    </row>
    <row r="35" spans="1:7" ht="13.2" x14ac:dyDescent="0.25">
      <c r="C35"/>
      <c r="E35"/>
      <c r="F35"/>
      <c r="G35"/>
    </row>
    <row r="36" spans="1:7" ht="15.6" x14ac:dyDescent="0.3">
      <c r="A36" s="29" t="s">
        <v>33</v>
      </c>
      <c r="B36" s="17">
        <v>22045527.703896675</v>
      </c>
      <c r="C36" t="s">
        <v>36</v>
      </c>
      <c r="E36"/>
      <c r="F36"/>
      <c r="G36"/>
    </row>
    <row r="37" spans="1:7" ht="15.6" x14ac:dyDescent="0.3">
      <c r="A37" s="29" t="s">
        <v>34</v>
      </c>
      <c r="B37" s="17">
        <v>17731582.462907899</v>
      </c>
      <c r="C37" t="s">
        <v>36</v>
      </c>
      <c r="E37"/>
      <c r="F37"/>
      <c r="G37"/>
    </row>
    <row r="38" spans="1:7" ht="15.6" x14ac:dyDescent="0.3">
      <c r="A38" s="30" t="s">
        <v>35</v>
      </c>
      <c r="B38" s="17">
        <v>31818182.891990952</v>
      </c>
      <c r="C38" t="s">
        <v>36</v>
      </c>
      <c r="E38"/>
      <c r="F38"/>
      <c r="G38"/>
    </row>
    <row r="39" spans="1:7" ht="13.8" thickBot="1" x14ac:dyDescent="0.3">
      <c r="B39" s="32">
        <f>SUM(B36:B38)</f>
        <v>71595293.058795527</v>
      </c>
      <c r="E39"/>
      <c r="F39"/>
      <c r="G39"/>
    </row>
    <row r="40" spans="1:7" ht="13.2" x14ac:dyDescent="0.25">
      <c r="E40"/>
      <c r="F40"/>
      <c r="G40"/>
    </row>
    <row r="41" spans="1:7" ht="13.2" x14ac:dyDescent="0.25">
      <c r="E41"/>
      <c r="F41"/>
      <c r="G41"/>
    </row>
    <row r="42" spans="1:7" ht="13.2" x14ac:dyDescent="0.25">
      <c r="E42"/>
      <c r="F42"/>
      <c r="G42"/>
    </row>
    <row r="43" spans="1:7" ht="13.2" x14ac:dyDescent="0.25">
      <c r="E43"/>
      <c r="F43"/>
      <c r="G43"/>
    </row>
    <row r="44" spans="1:7" ht="13.2" x14ac:dyDescent="0.25">
      <c r="E44"/>
      <c r="F44"/>
      <c r="G44"/>
    </row>
  </sheetData>
  <mergeCells count="1">
    <mergeCell ref="A1:C1"/>
  </mergeCells>
  <printOptions horizontalCentered="1" gridLines="1"/>
  <pageMargins left="0.49" right="0.51" top="0.77" bottom="1" header="0.43" footer="0.5"/>
  <pageSetup orientation="portrait" r:id="rId1"/>
  <headerFooter alignWithMargins="0">
    <oddHeader xml:space="preserve">&amp;C&amp;"Arial,Bold"&amp;14&amp;UATTACHMENT 5&amp;U SoCalGas 1998 Embedded Storage Costs&amp;R&amp;"Arial,Bold"&amp;14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Exhibit 1</vt:lpstr>
      <vt:lpstr>Exhibit 2</vt:lpstr>
      <vt:lpstr>Exhibit 6</vt:lpstr>
      <vt:lpstr>percent</vt:lpstr>
      <vt:lpstr>'Exhibit 6'!Print_Area</vt:lpstr>
    </vt:vector>
  </TitlesOfParts>
  <Company>Sempra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 Cheng Fung</dc:creator>
  <cp:lastModifiedBy>Havlíček Jan</cp:lastModifiedBy>
  <cp:lastPrinted>2000-05-03T23:01:24Z</cp:lastPrinted>
  <dcterms:created xsi:type="dcterms:W3CDTF">2000-04-26T00:05:21Z</dcterms:created>
  <dcterms:modified xsi:type="dcterms:W3CDTF">2023-09-10T11:07:00Z</dcterms:modified>
</cp:coreProperties>
</file>