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068" yWindow="-12" windowWidth="5256" windowHeight="4356" tabRatio="473"/>
  </bookViews>
  <sheets>
    <sheet name="Origination 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'Origination '!$A$1:$T$59</definedName>
  </definedNames>
  <calcPr calcId="92512"/>
</workbook>
</file>

<file path=xl/calcChain.xml><?xml version="1.0" encoding="utf-8"?>
<calcChain xmlns="http://schemas.openxmlformats.org/spreadsheetml/2006/main">
  <c r="S1" i="8" l="1"/>
  <c r="B2" i="8"/>
  <c r="E9" i="8"/>
  <c r="I9" i="8"/>
  <c r="K9" i="8"/>
  <c r="M9" i="8"/>
  <c r="Q9" i="8"/>
  <c r="S9" i="8"/>
  <c r="E10" i="8"/>
  <c r="I10" i="8"/>
  <c r="K10" i="8"/>
  <c r="M10" i="8"/>
  <c r="Q10" i="8"/>
  <c r="S10" i="8"/>
  <c r="E11" i="8"/>
  <c r="I11" i="8"/>
  <c r="K11" i="8"/>
  <c r="M11" i="8"/>
  <c r="Q11" i="8"/>
  <c r="S11" i="8"/>
  <c r="E12" i="8"/>
  <c r="I12" i="8"/>
  <c r="K12" i="8"/>
  <c r="M12" i="8"/>
  <c r="Q12" i="8"/>
  <c r="S12" i="8"/>
  <c r="E13" i="8"/>
  <c r="I13" i="8"/>
  <c r="K13" i="8"/>
  <c r="M13" i="8"/>
  <c r="Q13" i="8"/>
  <c r="S13" i="8"/>
  <c r="E14" i="8"/>
  <c r="I14" i="8"/>
  <c r="K14" i="8"/>
  <c r="M14" i="8"/>
  <c r="Q14" i="8"/>
  <c r="S14" i="8"/>
  <c r="E15" i="8"/>
  <c r="I15" i="8"/>
  <c r="K15" i="8"/>
  <c r="M15" i="8"/>
  <c r="Q15" i="8"/>
  <c r="S15" i="8"/>
  <c r="E31" i="8"/>
  <c r="M31" i="8"/>
  <c r="T31" i="8"/>
  <c r="E33" i="8"/>
  <c r="M33" i="8"/>
  <c r="T33" i="8"/>
  <c r="C36" i="8"/>
  <c r="E36" i="8"/>
  <c r="J36" i="8"/>
  <c r="M36" i="8"/>
  <c r="R36" i="8"/>
  <c r="T36" i="8"/>
  <c r="E52" i="8"/>
  <c r="M52" i="8"/>
  <c r="T52" i="8"/>
  <c r="E54" i="8"/>
  <c r="M54" i="8"/>
  <c r="T54" i="8"/>
  <c r="C57" i="8"/>
  <c r="E57" i="8"/>
  <c r="J57" i="8"/>
  <c r="M57" i="8"/>
  <c r="R57" i="8"/>
  <c r="T57" i="8"/>
</calcChain>
</file>

<file path=xl/sharedStrings.xml><?xml version="1.0" encoding="utf-8"?>
<sst xmlns="http://schemas.openxmlformats.org/spreadsheetml/2006/main" count="106" uniqueCount="71">
  <si>
    <t>Actual</t>
  </si>
  <si>
    <t>Total</t>
  </si>
  <si>
    <t>EBIT</t>
  </si>
  <si>
    <t>Completed Transactions</t>
  </si>
  <si>
    <t>Europe Hot List</t>
  </si>
  <si>
    <t>Gross Margin</t>
  </si>
  <si>
    <t xml:space="preserve"> ORIGINATION</t>
  </si>
  <si>
    <t>Earnings Summary</t>
  </si>
  <si>
    <t>Plan EBIT</t>
  </si>
  <si>
    <t>(Top Deals)</t>
  </si>
  <si>
    <t>Networks</t>
  </si>
  <si>
    <t>Expenses</t>
  </si>
  <si>
    <t>Global Markets</t>
  </si>
  <si>
    <t>Industrial Markets</t>
  </si>
  <si>
    <t>Global Markets Hot List</t>
  </si>
  <si>
    <t>Industrial Markets Hot List</t>
  </si>
  <si>
    <t>Direct</t>
  </si>
  <si>
    <t>Commercial</t>
  </si>
  <si>
    <t>Other Postings</t>
  </si>
  <si>
    <t>Europe</t>
  </si>
  <si>
    <t>Net Works Hot List</t>
  </si>
  <si>
    <t>Plan</t>
  </si>
  <si>
    <t>Bontex</t>
  </si>
  <si>
    <t>Progasco</t>
  </si>
  <si>
    <t>Cline Put Restructure</t>
  </si>
  <si>
    <t>Coal</t>
  </si>
  <si>
    <t>Crude &amp; Products</t>
  </si>
  <si>
    <t>Puerto Rico</t>
  </si>
  <si>
    <t>ETOL 3</t>
  </si>
  <si>
    <t>UK Power</t>
  </si>
  <si>
    <t>KCS VPP Syndication</t>
  </si>
  <si>
    <t>Canada</t>
  </si>
  <si>
    <t>Energy Capital Services</t>
  </si>
  <si>
    <t>Ra</t>
  </si>
  <si>
    <t>Enron Credit</t>
  </si>
  <si>
    <t>Continental Bilateral Markets</t>
  </si>
  <si>
    <t>Mitsui</t>
  </si>
  <si>
    <t>PacifiCorp - Stream Flow</t>
  </si>
  <si>
    <t>Vessel Trading</t>
  </si>
  <si>
    <t>Weather</t>
  </si>
  <si>
    <t>South America Hot List</t>
  </si>
  <si>
    <t>North America Hot List</t>
  </si>
  <si>
    <t>North America</t>
  </si>
  <si>
    <t>South America</t>
  </si>
  <si>
    <t>Deals Identified</t>
  </si>
  <si>
    <t>Santa Elisa</t>
  </si>
  <si>
    <t>Noxtech</t>
  </si>
  <si>
    <t>KCS</t>
  </si>
  <si>
    <t>Emissions</t>
  </si>
  <si>
    <t>Global Risk Markets</t>
  </si>
  <si>
    <t>Bayer AG/Dormagen</t>
  </si>
  <si>
    <t>Sainsbury</t>
  </si>
  <si>
    <t>EES (EEL Portion)</t>
  </si>
  <si>
    <t>Ciane</t>
  </si>
  <si>
    <t>Compression Services</t>
  </si>
  <si>
    <t>Project Timber</t>
  </si>
  <si>
    <t>Anker</t>
  </si>
  <si>
    <t>Oakhill</t>
  </si>
  <si>
    <t>CNR</t>
  </si>
  <si>
    <t>CMS - Medicine Bow</t>
  </si>
  <si>
    <t>Suncor PGT</t>
  </si>
  <si>
    <t>Project Mapleleaf</t>
  </si>
  <si>
    <t>Natural Gas</t>
  </si>
  <si>
    <t>Other EOL Origination</t>
  </si>
  <si>
    <t>Conbulk</t>
  </si>
  <si>
    <t>Nat'l Steel</t>
  </si>
  <si>
    <t>Bay Gas</t>
  </si>
  <si>
    <t>N1 Turbine Sale</t>
  </si>
  <si>
    <t>Seabreeze II</t>
  </si>
  <si>
    <t>Barrington/Burlington T/P Swap</t>
  </si>
  <si>
    <t>CGDE Suape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</si>
</sst>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_);\(0.0\)"/>
    <numFmt numFmtId="167" formatCode="#,##0.0_);\(#,##0.0\)"/>
    <numFmt numFmtId="170" formatCode="_(* #,##0.0_);_(* \(#,##0.0\);_(* &quot;-&quot;?_);_(@_)"/>
    <numFmt numFmtId="174" formatCode="#,##0.0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1"/>
      <color indexed="57"/>
      <name val="Arial"/>
      <family val="2"/>
    </font>
    <font>
      <b/>
      <i/>
      <sz val="7"/>
      <name val="Arial"/>
      <family val="2"/>
    </font>
    <font>
      <b/>
      <sz val="11"/>
      <color indexed="20"/>
      <name val="Arial"/>
      <family val="2"/>
    </font>
    <font>
      <b/>
      <sz val="11"/>
      <color indexed="53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i/>
      <sz val="12"/>
      <color indexed="9"/>
      <name val="Times New Roman"/>
      <family val="1"/>
    </font>
    <font>
      <sz val="12"/>
      <name val="Arial"/>
    </font>
    <font>
      <b/>
      <i/>
      <sz val="9"/>
      <name val="Times New Roman"/>
      <family val="1"/>
    </font>
    <font>
      <sz val="6"/>
      <name val="Arial"/>
      <family val="2"/>
    </font>
    <font>
      <b/>
      <sz val="6"/>
      <name val="Arial"/>
      <family val="2"/>
    </font>
    <font>
      <b/>
      <sz val="11"/>
      <color indexed="44"/>
      <name val="Arial"/>
      <family val="2"/>
    </font>
    <font>
      <b/>
      <sz val="11"/>
      <color indexed="5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8" fillId="0" borderId="1" xfId="0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center"/>
    </xf>
    <xf numFmtId="167" fontId="8" fillId="0" borderId="0" xfId="0" applyNumberFormat="1" applyFont="1" applyBorder="1" applyAlignment="1">
      <alignment horizontal="center" vertical="center"/>
    </xf>
    <xf numFmtId="0" fontId="0" fillId="0" borderId="1" xfId="0" applyBorder="1"/>
    <xf numFmtId="0" fontId="10" fillId="0" borderId="0" xfId="0" applyFont="1"/>
    <xf numFmtId="164" fontId="1" fillId="0" borderId="0" xfId="1" applyNumberFormat="1" applyFill="1" applyAlignment="1"/>
    <xf numFmtId="164" fontId="1" fillId="0" borderId="0" xfId="1" applyNumberFormat="1" applyAlignment="1"/>
    <xf numFmtId="164" fontId="1" fillId="0" borderId="0" xfId="1" applyNumberFormat="1" applyAlignment="1">
      <alignment horizontal="center"/>
    </xf>
    <xf numFmtId="0" fontId="12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9" fillId="0" borderId="0" xfId="0" applyFont="1"/>
    <xf numFmtId="0" fontId="6" fillId="0" borderId="0" xfId="0" applyFont="1" applyAlignment="1">
      <alignment horizontal="left"/>
    </xf>
    <xf numFmtId="167" fontId="8" fillId="0" borderId="0" xfId="0" applyNumberFormat="1" applyFont="1" applyAlignment="1">
      <alignment horizontal="right"/>
    </xf>
    <xf numFmtId="167" fontId="8" fillId="0" borderId="2" xfId="0" applyNumberFormat="1" applyFont="1" applyBorder="1" applyAlignment="1">
      <alignment horizontal="right" vertical="center"/>
    </xf>
    <xf numFmtId="167" fontId="8" fillId="0" borderId="0" xfId="0" applyNumberFormat="1" applyFont="1" applyAlignment="1">
      <alignment horizontal="right" vertical="center"/>
    </xf>
    <xf numFmtId="167" fontId="8" fillId="0" borderId="0" xfId="0" applyNumberFormat="1" applyFont="1" applyBorder="1" applyAlignment="1">
      <alignment horizontal="right"/>
    </xf>
    <xf numFmtId="174" fontId="10" fillId="0" borderId="0" xfId="0" applyNumberFormat="1" applyFont="1" applyAlignment="1">
      <alignment horizontal="center"/>
    </xf>
    <xf numFmtId="0" fontId="10" fillId="0" borderId="1" xfId="0" applyFont="1" applyBorder="1"/>
    <xf numFmtId="0" fontId="14" fillId="0" borderId="1" xfId="0" applyFont="1" applyBorder="1"/>
    <xf numFmtId="164" fontId="4" fillId="0" borderId="0" xfId="1" applyNumberFormat="1" applyFont="1" applyFill="1" applyBorder="1" applyAlignment="1">
      <alignment horizontal="left" vertical="center"/>
    </xf>
    <xf numFmtId="164" fontId="7" fillId="0" borderId="0" xfId="1" applyNumberFormat="1" applyFont="1" applyFill="1" applyAlignment="1">
      <alignment horizontal="center" vertical="center"/>
    </xf>
    <xf numFmtId="170" fontId="1" fillId="0" borderId="0" xfId="1" applyNumberFormat="1" applyFill="1" applyAlignment="1">
      <alignment horizontal="center"/>
    </xf>
    <xf numFmtId="170" fontId="2" fillId="0" borderId="0" xfId="1" applyNumberFormat="1" applyFont="1" applyFill="1" applyAlignment="1">
      <alignment horizontal="center"/>
    </xf>
    <xf numFmtId="170" fontId="1" fillId="0" borderId="0" xfId="1" applyNumberFormat="1" applyFill="1" applyAlignment="1"/>
    <xf numFmtId="170" fontId="0" fillId="0" borderId="0" xfId="0" applyNumberFormat="1" applyAlignment="1">
      <alignment horizontal="center"/>
    </xf>
    <xf numFmtId="170" fontId="0" fillId="0" borderId="0" xfId="0" applyNumberFormat="1"/>
    <xf numFmtId="170" fontId="6" fillId="0" borderId="0" xfId="0" applyNumberFormat="1" applyFont="1" applyAlignment="1">
      <alignment horizontal="center"/>
    </xf>
    <xf numFmtId="170" fontId="6" fillId="0" borderId="0" xfId="0" applyNumberFormat="1" applyFont="1"/>
    <xf numFmtId="0" fontId="10" fillId="0" borderId="0" xfId="0" applyFont="1" applyFill="1"/>
    <xf numFmtId="0" fontId="16" fillId="0" borderId="0" xfId="0" applyFont="1"/>
    <xf numFmtId="164" fontId="18" fillId="0" borderId="0" xfId="1" applyNumberFormat="1" applyFont="1" applyFill="1" applyBorder="1" applyAlignment="1">
      <alignment horizontal="center"/>
    </xf>
    <xf numFmtId="164" fontId="19" fillId="0" borderId="0" xfId="1" applyNumberFormat="1" applyFont="1" applyFill="1" applyAlignment="1">
      <alignment horizontal="center"/>
    </xf>
    <xf numFmtId="170" fontId="21" fillId="0" borderId="0" xfId="1" applyNumberFormat="1" applyFont="1" applyFill="1" applyAlignment="1">
      <alignment horizontal="center"/>
    </xf>
    <xf numFmtId="170" fontId="19" fillId="0" borderId="0" xfId="1" applyNumberFormat="1" applyFont="1" applyFill="1" applyAlignment="1">
      <alignment horizontal="center"/>
    </xf>
    <xf numFmtId="170" fontId="21" fillId="0" borderId="0" xfId="1" applyNumberFormat="1" applyFont="1" applyFill="1" applyAlignment="1"/>
    <xf numFmtId="164" fontId="21" fillId="0" borderId="0" xfId="1" applyNumberFormat="1" applyFont="1" applyFill="1" applyAlignment="1"/>
    <xf numFmtId="164" fontId="21" fillId="0" borderId="0" xfId="1" applyNumberFormat="1" applyFont="1" applyAlignment="1"/>
    <xf numFmtId="164" fontId="21" fillId="0" borderId="0" xfId="1" applyNumberFormat="1" applyFont="1" applyAlignment="1">
      <alignment horizontal="center"/>
    </xf>
    <xf numFmtId="0" fontId="22" fillId="0" borderId="0" xfId="0" applyFont="1"/>
    <xf numFmtId="174" fontId="10" fillId="0" borderId="1" xfId="0" applyNumberFormat="1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0" fontId="0" fillId="0" borderId="0" xfId="0" applyBorder="1"/>
    <xf numFmtId="174" fontId="10" fillId="0" borderId="0" xfId="0" applyNumberFormat="1" applyFont="1" applyBorder="1" applyAlignment="1">
      <alignment horizontal="center"/>
    </xf>
    <xf numFmtId="0" fontId="10" fillId="2" borderId="3" xfId="0" applyFont="1" applyFill="1" applyBorder="1"/>
    <xf numFmtId="0" fontId="0" fillId="2" borderId="4" xfId="0" applyFill="1" applyBorder="1"/>
    <xf numFmtId="0" fontId="10" fillId="2" borderId="4" xfId="0" applyFont="1" applyFill="1" applyBorder="1"/>
    <xf numFmtId="0" fontId="10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7" fontId="8" fillId="0" borderId="0" xfId="0" applyNumberFormat="1" applyFont="1" applyBorder="1" applyAlignment="1">
      <alignment horizontal="right" vertical="center"/>
    </xf>
    <xf numFmtId="0" fontId="10" fillId="0" borderId="0" xfId="0" applyFont="1" applyFill="1" applyBorder="1"/>
    <xf numFmtId="174" fontId="9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9" xfId="0" applyBorder="1"/>
    <xf numFmtId="0" fontId="10" fillId="0" borderId="9" xfId="0" applyFont="1" applyBorder="1"/>
    <xf numFmtId="174" fontId="10" fillId="0" borderId="9" xfId="0" applyNumberFormat="1" applyFont="1" applyBorder="1" applyAlignment="1">
      <alignment horizontal="center"/>
    </xf>
    <xf numFmtId="0" fontId="0" fillId="2" borderId="5" xfId="0" applyFill="1" applyBorder="1"/>
    <xf numFmtId="0" fontId="24" fillId="2" borderId="10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174" fontId="24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174" fontId="24" fillId="2" borderId="11" xfId="0" applyNumberFormat="1" applyFont="1" applyFill="1" applyBorder="1" applyAlignment="1">
      <alignment horizontal="center" vertical="center"/>
    </xf>
    <xf numFmtId="174" fontId="24" fillId="0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right"/>
    </xf>
    <xf numFmtId="0" fontId="9" fillId="2" borderId="6" xfId="0" applyFont="1" applyFill="1" applyBorder="1"/>
    <xf numFmtId="0" fontId="12" fillId="0" borderId="9" xfId="0" applyFont="1" applyBorder="1"/>
    <xf numFmtId="174" fontId="10" fillId="0" borderId="12" xfId="0" applyNumberFormat="1" applyFont="1" applyBorder="1" applyAlignment="1">
      <alignment horizontal="center"/>
    </xf>
    <xf numFmtId="0" fontId="13" fillId="0" borderId="0" xfId="0" applyFont="1" applyBorder="1"/>
    <xf numFmtId="0" fontId="12" fillId="0" borderId="0" xfId="0" applyFont="1" applyBorder="1"/>
    <xf numFmtId="0" fontId="14" fillId="0" borderId="0" xfId="0" applyFont="1" applyBorder="1"/>
    <xf numFmtId="164" fontId="15" fillId="0" borderId="0" xfId="0" applyNumberFormat="1" applyFont="1" applyAlignment="1">
      <alignment horizontal="left" vertical="center"/>
    </xf>
    <xf numFmtId="167" fontId="24" fillId="2" borderId="0" xfId="0" applyNumberFormat="1" applyFont="1" applyFill="1" applyBorder="1" applyAlignment="1">
      <alignment vertical="center"/>
    </xf>
    <xf numFmtId="0" fontId="9" fillId="0" borderId="0" xfId="0" applyFont="1" applyAlignment="1">
      <alignment horizontal="right"/>
    </xf>
    <xf numFmtId="174" fontId="9" fillId="0" borderId="2" xfId="0" applyNumberFormat="1" applyFont="1" applyBorder="1" applyAlignment="1">
      <alignment horizontal="center"/>
    </xf>
    <xf numFmtId="174" fontId="9" fillId="0" borderId="9" xfId="0" applyNumberFormat="1" applyFont="1" applyBorder="1" applyAlignment="1">
      <alignment horizontal="center"/>
    </xf>
    <xf numFmtId="0" fontId="2" fillId="0" borderId="0" xfId="0" applyFont="1"/>
    <xf numFmtId="170" fontId="2" fillId="0" borderId="0" xfId="0" applyNumberFormat="1" applyFont="1" applyAlignment="1">
      <alignment horizontal="center"/>
    </xf>
    <xf numFmtId="170" fontId="2" fillId="0" borderId="0" xfId="0" applyNumberFormat="1" applyFont="1"/>
    <xf numFmtId="174" fontId="10" fillId="0" borderId="0" xfId="0" applyNumberFormat="1" applyFont="1" applyFill="1" applyBorder="1" applyAlignment="1">
      <alignment horizontal="center"/>
    </xf>
    <xf numFmtId="164" fontId="17" fillId="0" borderId="0" xfId="1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164" fontId="10" fillId="0" borderId="0" xfId="0" applyNumberFormat="1" applyFont="1"/>
    <xf numFmtId="164" fontId="10" fillId="0" borderId="0" xfId="0" applyNumberFormat="1" applyFont="1" applyFill="1" applyAlignment="1">
      <alignment horizontal="center"/>
    </xf>
    <xf numFmtId="164" fontId="25" fillId="0" borderId="0" xfId="0" applyNumberFormat="1" applyFont="1" applyFill="1" applyBorder="1" applyAlignment="1">
      <alignment horizontal="left" vertical="center"/>
    </xf>
    <xf numFmtId="0" fontId="26" fillId="0" borderId="0" xfId="0" applyFont="1" applyBorder="1"/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4" fontId="20" fillId="3" borderId="0" xfId="1" applyNumberFormat="1" applyFont="1" applyFill="1" applyAlignment="1">
      <alignment horizontal="center" vertical="center"/>
    </xf>
    <xf numFmtId="164" fontId="17" fillId="3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1318260</xdr:colOff>
      <xdr:row>4</xdr:row>
      <xdr:rowOff>38100</xdr:rowOff>
    </xdr:from>
    <xdr:to>
      <xdr:col>19</xdr:col>
      <xdr:colOff>137160</xdr:colOff>
      <xdr:row>15</xdr:row>
      <xdr:rowOff>83820</xdr:rowOff>
    </xdr:to>
    <xdr:sp macro="" textlink="">
      <xdr:nvSpPr>
        <xdr:cNvPr id="66573" name="Rectangle 13"/>
        <xdr:cNvSpPr>
          <a:spLocks noChangeArrowheads="1"/>
        </xdr:cNvSpPr>
      </xdr:nvSpPr>
      <xdr:spPr bwMode="auto">
        <a:xfrm>
          <a:off x="1524000" y="838200"/>
          <a:ext cx="9159240" cy="156972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L%20Trad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W%20Trad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GM%20Trad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IM%20Trad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rth%20America%20Tra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uth%20America%20Tra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Trading Business"/>
      <sheetName val="Europe Trdng DATA"/>
      <sheetName val="Europe Trading Business"/>
      <sheetName val="Europe Trdng DATA 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/>
      <sheetData sheetId="4">
        <row r="23">
          <cell r="C23">
            <v>14.7</v>
          </cell>
          <cell r="E23">
            <v>59.1</v>
          </cell>
          <cell r="G23">
            <v>75</v>
          </cell>
          <cell r="I23">
            <v>7.9999999999999858</v>
          </cell>
          <cell r="M23">
            <v>81.700000000000017</v>
          </cell>
          <cell r="O23">
            <v>19.900000000000013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W Trading Business"/>
      <sheetName val="ENW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20">
          <cell r="C20">
            <v>0</v>
          </cell>
          <cell r="E20">
            <v>0</v>
          </cell>
          <cell r="G20">
            <v>0.9</v>
          </cell>
          <cell r="I20">
            <v>0</v>
          </cell>
          <cell r="M20">
            <v>0.9</v>
          </cell>
          <cell r="O20">
            <v>0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Markets"/>
      <sheetName val="Global Mkts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16">
          <cell r="C16">
            <v>0.7</v>
          </cell>
          <cell r="E16">
            <v>30</v>
          </cell>
          <cell r="G16">
            <v>121.4</v>
          </cell>
          <cell r="I16">
            <v>0</v>
          </cell>
          <cell r="M16">
            <v>122.10000000000001</v>
          </cell>
          <cell r="O16">
            <v>30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M Trading Business"/>
      <sheetName val="EIM Trdng DATA"/>
      <sheetName val="Linked Data"/>
      <sheetName val="Hot List"/>
      <sheetName val="Portfolio Data"/>
      <sheetName val="Headcount Data"/>
      <sheetName val="Explanations for Changes"/>
    </sheetNames>
    <sheetDataSet>
      <sheetData sheetId="0"/>
      <sheetData sheetId="1"/>
      <sheetData sheetId="2">
        <row r="15">
          <cell r="C15">
            <v>35.6</v>
          </cell>
          <cell r="E15">
            <v>23.3</v>
          </cell>
          <cell r="G15">
            <v>1.7</v>
          </cell>
          <cell r="I15">
            <v>1.2</v>
          </cell>
          <cell r="M15">
            <v>36.1</v>
          </cell>
          <cell r="O15">
            <v>21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 America Trading"/>
      <sheetName val="North America Trading Data"/>
      <sheetName val="Linked Data "/>
      <sheetName val="Hot List"/>
      <sheetName val="Portfolio Data"/>
      <sheetName val="Headcount Data"/>
      <sheetName val="Hard Look Assets Types"/>
    </sheetNames>
    <sheetDataSet>
      <sheetData sheetId="0"/>
      <sheetData sheetId="1"/>
      <sheetData sheetId="2">
        <row r="15">
          <cell r="C15">
            <v>517.20000000000005</v>
          </cell>
          <cell r="E15">
            <v>138.9</v>
          </cell>
          <cell r="G15">
            <v>16.600000000000001</v>
          </cell>
          <cell r="I15">
            <v>24.2</v>
          </cell>
          <cell r="M15">
            <v>509.60000000000008</v>
          </cell>
          <cell r="O15">
            <v>114.7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America Trading"/>
      <sheetName val="South America Trading Data"/>
      <sheetName val="Linked Data "/>
      <sheetName val="Hot List"/>
      <sheetName val="Portfolio Data"/>
      <sheetName val="Headcount Data"/>
    </sheetNames>
    <sheetDataSet>
      <sheetData sheetId="0"/>
      <sheetData sheetId="1"/>
      <sheetData sheetId="2">
        <row r="14">
          <cell r="C14">
            <v>2.1</v>
          </cell>
          <cell r="E14">
            <v>24.4</v>
          </cell>
          <cell r="G14">
            <v>2.2000000000000002</v>
          </cell>
          <cell r="I14">
            <v>1.9</v>
          </cell>
          <cell r="M14">
            <v>2.4000000000000008</v>
          </cell>
          <cell r="O14">
            <v>22.5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62"/>
  <sheetViews>
    <sheetView tabSelected="1" topLeftCell="A3" workbookViewId="0">
      <selection activeCell="B13" sqref="B13"/>
    </sheetView>
  </sheetViews>
  <sheetFormatPr defaultRowHeight="13.2" x14ac:dyDescent="0.25"/>
  <cols>
    <col min="1" max="1" width="3" customWidth="1"/>
    <col min="2" max="2" width="20.6640625" customWidth="1"/>
    <col min="3" max="3" width="6.33203125" customWidth="1"/>
    <col min="4" max="4" width="12" customWidth="1"/>
    <col min="5" max="5" width="14.33203125" customWidth="1"/>
    <col min="6" max="6" width="1.5546875" customWidth="1"/>
    <col min="7" max="7" width="1.44140625" customWidth="1"/>
    <col min="8" max="8" width="2.44140625" customWidth="1"/>
    <col min="9" max="9" width="15.5546875" style="4" customWidth="1"/>
    <col min="10" max="10" width="4.6640625" style="4" customWidth="1"/>
    <col min="11" max="11" width="13.44140625" style="4" customWidth="1"/>
    <col min="12" max="12" width="4.33203125" style="4" customWidth="1"/>
    <col min="13" max="13" width="14" style="4" customWidth="1"/>
    <col min="14" max="15" width="1.5546875" style="4" customWidth="1"/>
    <col min="16" max="16" width="2.44140625" style="4" customWidth="1"/>
    <col min="17" max="17" width="16.6640625" style="4" customWidth="1"/>
    <col min="18" max="18" width="4.109375" style="4" customWidth="1"/>
    <col min="19" max="19" width="13.6640625" style="4" customWidth="1"/>
    <col min="20" max="20" width="11.6640625" style="4" customWidth="1"/>
    <col min="21" max="21" width="3.5546875" style="4" customWidth="1"/>
    <col min="22" max="22" width="22.33203125" customWidth="1"/>
    <col min="23" max="23" width="5.33203125" customWidth="1"/>
    <col min="24" max="24" width="9.6640625" customWidth="1"/>
    <col min="25" max="25" width="11.44140625" style="36" customWidth="1"/>
    <col min="26" max="26" width="13.88671875" style="36" bestFit="1" customWidth="1"/>
    <col min="27" max="27" width="9.109375" style="37" customWidth="1"/>
  </cols>
  <sheetData>
    <row r="1" spans="1:36" s="48" customFormat="1" ht="23.25" customHeight="1" x14ac:dyDescent="0.3">
      <c r="A1" s="104" t="s">
        <v>6</v>
      </c>
      <c r="B1" s="104"/>
      <c r="C1" s="95"/>
      <c r="D1" s="42"/>
      <c r="E1" s="42"/>
      <c r="F1" s="42"/>
      <c r="G1" s="42"/>
      <c r="H1" s="42"/>
      <c r="I1" s="43"/>
      <c r="J1" s="43"/>
      <c r="K1" s="43"/>
      <c r="L1" s="43"/>
      <c r="M1" s="43"/>
      <c r="N1" s="43"/>
      <c r="O1" s="43"/>
      <c r="P1" s="43"/>
      <c r="Q1" s="43"/>
      <c r="R1" s="43"/>
      <c r="S1" s="103" t="str">
        <f>[5]Dates!$Q$1</f>
        <v>Second Quarter 2001</v>
      </c>
      <c r="T1" s="103"/>
      <c r="U1" s="43"/>
      <c r="W1" s="43"/>
      <c r="X1" s="43"/>
      <c r="Y1" s="44"/>
      <c r="Z1" s="45"/>
      <c r="AA1" s="46"/>
      <c r="AB1" s="43"/>
      <c r="AC1" s="43"/>
      <c r="AD1" s="47"/>
      <c r="AE1" s="43"/>
      <c r="AF1" s="47"/>
      <c r="AG1" s="43"/>
      <c r="AI1" s="49"/>
      <c r="AJ1" s="49"/>
    </row>
    <row r="2" spans="1:36" s="17" customFormat="1" ht="17.399999999999999" x14ac:dyDescent="0.3">
      <c r="A2" s="31"/>
      <c r="B2" s="50" t="str">
        <f>[5]Dates!$B$3</f>
        <v>Through 06/08/01</v>
      </c>
      <c r="C2" s="31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2"/>
      <c r="W2" s="1"/>
      <c r="X2" s="1"/>
      <c r="Y2" s="33"/>
      <c r="Z2" s="34"/>
      <c r="AA2" s="35"/>
      <c r="AB2" s="1"/>
      <c r="AC2" s="1"/>
      <c r="AD2" s="16"/>
      <c r="AE2" s="1"/>
      <c r="AF2" s="16"/>
      <c r="AG2" s="1"/>
      <c r="AI2" s="18"/>
      <c r="AJ2" s="18"/>
    </row>
    <row r="3" spans="1:36" s="17" customFormat="1" ht="9" customHeight="1" x14ac:dyDescent="0.3">
      <c r="A3" s="31"/>
      <c r="B3" s="31"/>
      <c r="C3" s="31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2"/>
      <c r="W3" s="1"/>
      <c r="X3" s="1"/>
      <c r="Y3" s="33"/>
      <c r="Z3" s="34"/>
      <c r="AA3" s="35"/>
      <c r="AB3" s="1"/>
      <c r="AC3" s="1"/>
      <c r="AD3" s="16"/>
      <c r="AE3" s="1"/>
      <c r="AF3" s="16"/>
      <c r="AG3" s="1"/>
      <c r="AI3" s="18"/>
      <c r="AJ3" s="18"/>
    </row>
    <row r="4" spans="1:36" ht="13.8" x14ac:dyDescent="0.25">
      <c r="C4" s="20" t="s">
        <v>7</v>
      </c>
    </row>
    <row r="5" spans="1:36" ht="9.75" customHeight="1" x14ac:dyDescent="0.25">
      <c r="C5" s="20"/>
    </row>
    <row r="6" spans="1:36" ht="11.25" customHeight="1" x14ac:dyDescent="0.25">
      <c r="E6" s="4"/>
      <c r="F6" s="4"/>
      <c r="G6" s="4"/>
      <c r="H6" s="4"/>
      <c r="M6" s="12" t="s">
        <v>16</v>
      </c>
      <c r="N6" s="12"/>
      <c r="O6" s="12"/>
    </row>
    <row r="7" spans="1:36" s="9" customFormat="1" ht="10.199999999999999" x14ac:dyDescent="0.2">
      <c r="E7" s="102" t="s">
        <v>5</v>
      </c>
      <c r="F7" s="102"/>
      <c r="G7" s="102"/>
      <c r="H7" s="102"/>
      <c r="I7" s="102"/>
      <c r="J7" s="102"/>
      <c r="K7" s="102"/>
      <c r="L7" s="4"/>
      <c r="M7" s="12" t="s">
        <v>17</v>
      </c>
      <c r="N7" s="12"/>
      <c r="O7" s="12"/>
      <c r="P7" s="4"/>
      <c r="Q7" s="4"/>
      <c r="R7" s="4"/>
      <c r="S7" s="12"/>
      <c r="U7" s="4"/>
      <c r="Y7" s="38"/>
      <c r="Z7" s="38"/>
      <c r="AA7" s="39"/>
    </row>
    <row r="8" spans="1:36" s="9" customFormat="1" ht="10.8" x14ac:dyDescent="0.25">
      <c r="C8" s="5"/>
      <c r="E8" s="6" t="s">
        <v>0</v>
      </c>
      <c r="F8" s="12"/>
      <c r="G8" s="12"/>
      <c r="H8" s="12"/>
      <c r="I8" s="6" t="s">
        <v>44</v>
      </c>
      <c r="J8" s="12"/>
      <c r="K8" s="6" t="s">
        <v>1</v>
      </c>
      <c r="L8" s="4"/>
      <c r="M8" s="6" t="s">
        <v>11</v>
      </c>
      <c r="N8" s="12"/>
      <c r="O8" s="12"/>
      <c r="P8" s="4"/>
      <c r="Q8" s="6" t="s">
        <v>2</v>
      </c>
      <c r="R8" s="4"/>
      <c r="S8" s="6" t="s">
        <v>8</v>
      </c>
      <c r="U8" s="12"/>
      <c r="Y8" s="38"/>
      <c r="Z8" s="38"/>
      <c r="AA8" s="39"/>
    </row>
    <row r="9" spans="1:36" s="9" customFormat="1" ht="10.199999999999999" x14ac:dyDescent="0.2">
      <c r="C9" s="23" t="s">
        <v>42</v>
      </c>
      <c r="D9" s="23"/>
      <c r="E9" s="24">
        <f>'[6]Linked Data '!$C$15</f>
        <v>517.20000000000005</v>
      </c>
      <c r="F9" s="24"/>
      <c r="G9" s="24"/>
      <c r="H9" s="24"/>
      <c r="I9" s="24">
        <f>'[6]Linked Data '!$G$15</f>
        <v>16.600000000000001</v>
      </c>
      <c r="J9" s="24"/>
      <c r="K9" s="24">
        <f t="shared" ref="K9:K14" si="0">SUM(E9:I9)</f>
        <v>533.80000000000007</v>
      </c>
      <c r="L9" s="24"/>
      <c r="M9" s="24">
        <f>'[6]Linked Data '!$I$15</f>
        <v>24.2</v>
      </c>
      <c r="N9" s="24"/>
      <c r="O9" s="24"/>
      <c r="P9" s="24"/>
      <c r="Q9" s="24">
        <f>'[6]Linked Data '!$M$15</f>
        <v>509.60000000000008</v>
      </c>
      <c r="R9" s="24"/>
      <c r="S9" s="24">
        <f>'[6]Linked Data '!$O$15</f>
        <v>114.7</v>
      </c>
      <c r="U9" s="7"/>
      <c r="Y9" s="38"/>
      <c r="Z9" s="38"/>
      <c r="AA9" s="39"/>
    </row>
    <row r="10" spans="1:36" s="9" customFormat="1" ht="10.199999999999999" x14ac:dyDescent="0.2">
      <c r="C10" s="23" t="s">
        <v>43</v>
      </c>
      <c r="D10" s="23"/>
      <c r="E10" s="24">
        <f>'[7]Linked Data '!$C$14</f>
        <v>2.1</v>
      </c>
      <c r="F10" s="24"/>
      <c r="G10" s="24"/>
      <c r="H10" s="24"/>
      <c r="I10" s="24">
        <f>'[7]Linked Data '!$G$14</f>
        <v>2.2000000000000002</v>
      </c>
      <c r="J10" s="24"/>
      <c r="K10" s="24">
        <f t="shared" si="0"/>
        <v>4.3000000000000007</v>
      </c>
      <c r="L10" s="24"/>
      <c r="M10" s="24">
        <f>'[7]Linked Data '!$I$14</f>
        <v>1.9</v>
      </c>
      <c r="N10" s="24"/>
      <c r="O10" s="24"/>
      <c r="P10" s="24"/>
      <c r="Q10" s="24">
        <f>'[7]Linked Data '!$M$14</f>
        <v>2.4000000000000008</v>
      </c>
      <c r="R10" s="24"/>
      <c r="S10" s="24">
        <f>'[7]Linked Data '!$O$14</f>
        <v>22.5</v>
      </c>
      <c r="U10" s="7"/>
      <c r="Y10" s="38"/>
      <c r="Z10" s="38"/>
      <c r="AA10" s="39"/>
    </row>
    <row r="11" spans="1:36" s="9" customFormat="1" ht="10.199999999999999" x14ac:dyDescent="0.2">
      <c r="C11" s="23" t="s">
        <v>19</v>
      </c>
      <c r="D11" s="23"/>
      <c r="E11" s="24">
        <f>'[1]Linked Data'!$C$23</f>
        <v>14.7</v>
      </c>
      <c r="F11" s="24"/>
      <c r="G11" s="24"/>
      <c r="H11" s="24"/>
      <c r="I11" s="24">
        <f>'[1]Linked Data'!$G$23</f>
        <v>75</v>
      </c>
      <c r="J11" s="24"/>
      <c r="K11" s="24">
        <f t="shared" si="0"/>
        <v>89.7</v>
      </c>
      <c r="L11" s="24"/>
      <c r="M11" s="24">
        <f>'[1]Linked Data'!$I$23</f>
        <v>7.9999999999999858</v>
      </c>
      <c r="N11" s="24"/>
      <c r="O11" s="24"/>
      <c r="P11" s="24"/>
      <c r="Q11" s="24">
        <f>'[1]Linked Data'!$M$23</f>
        <v>81.700000000000017</v>
      </c>
      <c r="R11" s="24"/>
      <c r="S11" s="24">
        <f>'[1]Linked Data'!$O$23</f>
        <v>19.900000000000013</v>
      </c>
      <c r="U11" s="7"/>
      <c r="Y11" s="38"/>
      <c r="Z11" s="38"/>
      <c r="AA11" s="39"/>
    </row>
    <row r="12" spans="1:36" s="9" customFormat="1" ht="11.25" customHeight="1" x14ac:dyDescent="0.25">
      <c r="C12" s="23" t="s">
        <v>12</v>
      </c>
      <c r="D12" s="23"/>
      <c r="E12" s="27">
        <f>'[3]Linked Data'!$C$16</f>
        <v>0.7</v>
      </c>
      <c r="F12" s="27"/>
      <c r="G12" s="27"/>
      <c r="H12" s="27"/>
      <c r="I12" s="27">
        <f>'[3]Linked Data'!$G$16</f>
        <v>121.4</v>
      </c>
      <c r="J12" s="27"/>
      <c r="K12" s="24">
        <f t="shared" si="0"/>
        <v>122.10000000000001</v>
      </c>
      <c r="L12" s="24"/>
      <c r="M12" s="27">
        <f>'[3]Linked Data'!$I$16</f>
        <v>0</v>
      </c>
      <c r="N12" s="27"/>
      <c r="O12" s="27"/>
      <c r="P12" s="24"/>
      <c r="Q12" s="27">
        <f>'[3]Linked Data'!$M$16</f>
        <v>122.10000000000001</v>
      </c>
      <c r="R12" s="24"/>
      <c r="S12" s="27">
        <f>'[3]Linked Data'!$O$16</f>
        <v>30</v>
      </c>
      <c r="U12" s="7"/>
      <c r="W12"/>
      <c r="X12"/>
      <c r="Y12"/>
      <c r="Z12"/>
      <c r="AA12"/>
      <c r="AB12"/>
      <c r="AC12"/>
      <c r="AD12"/>
    </row>
    <row r="13" spans="1:36" s="9" customFormat="1" x14ac:dyDescent="0.25">
      <c r="C13" s="23" t="s">
        <v>13</v>
      </c>
      <c r="D13" s="23"/>
      <c r="E13" s="24">
        <f>'[4]Linked Data'!$C$15</f>
        <v>35.6</v>
      </c>
      <c r="F13" s="24"/>
      <c r="G13" s="24"/>
      <c r="H13" s="24"/>
      <c r="I13" s="24">
        <f>'[4]Linked Data'!$G$15</f>
        <v>1.7</v>
      </c>
      <c r="J13" s="24"/>
      <c r="K13" s="24">
        <f t="shared" si="0"/>
        <v>37.300000000000004</v>
      </c>
      <c r="L13" s="24"/>
      <c r="M13" s="24">
        <f>'[4]Linked Data'!$I$15</f>
        <v>1.2</v>
      </c>
      <c r="N13" s="24"/>
      <c r="O13" s="24"/>
      <c r="P13" s="24"/>
      <c r="Q13" s="24">
        <f>'[4]Linked Data'!$M$15</f>
        <v>36.1</v>
      </c>
      <c r="R13" s="24"/>
      <c r="S13" s="24">
        <f>'[4]Linked Data'!$O$15</f>
        <v>21</v>
      </c>
      <c r="U13" s="7"/>
      <c r="W13"/>
      <c r="X13"/>
      <c r="Y13"/>
      <c r="Z13"/>
      <c r="AA13"/>
      <c r="AB13"/>
      <c r="AC13"/>
      <c r="AD13"/>
    </row>
    <row r="14" spans="1:36" s="9" customFormat="1" ht="10.199999999999999" x14ac:dyDescent="0.2">
      <c r="C14" s="23" t="s">
        <v>10</v>
      </c>
      <c r="D14" s="23"/>
      <c r="E14" s="24">
        <f>'[2]Linked Data'!$C$20</f>
        <v>0</v>
      </c>
      <c r="F14" s="24"/>
      <c r="G14" s="24"/>
      <c r="H14" s="24"/>
      <c r="I14" s="24">
        <f>'[2]Linked Data'!$G$20</f>
        <v>0.9</v>
      </c>
      <c r="J14" s="24"/>
      <c r="K14" s="24">
        <f t="shared" si="0"/>
        <v>0.9</v>
      </c>
      <c r="L14" s="24"/>
      <c r="M14" s="24">
        <f>'[2]Linked Data'!$I$20</f>
        <v>0</v>
      </c>
      <c r="N14" s="24"/>
      <c r="O14" s="24"/>
      <c r="P14" s="24"/>
      <c r="Q14" s="24">
        <f>'[2]Linked Data'!$M$20</f>
        <v>0.9</v>
      </c>
      <c r="R14" s="24"/>
      <c r="S14" s="24">
        <f>'[2]Linked Data'!$O$20</f>
        <v>0</v>
      </c>
      <c r="U14" s="7"/>
      <c r="Y14" s="38"/>
      <c r="Z14" s="38"/>
      <c r="AA14" s="39"/>
    </row>
    <row r="15" spans="1:36" s="10" customFormat="1" ht="13.8" thickBot="1" x14ac:dyDescent="0.3">
      <c r="C15" s="11" t="s">
        <v>1</v>
      </c>
      <c r="D15" s="11"/>
      <c r="E15" s="25">
        <f>SUM(E9:E14)</f>
        <v>570.30000000000018</v>
      </c>
      <c r="F15" s="63"/>
      <c r="G15" s="63"/>
      <c r="H15" s="63"/>
      <c r="I15" s="25">
        <f>SUM(I9:I14)</f>
        <v>217.79999999999998</v>
      </c>
      <c r="J15" s="63"/>
      <c r="K15" s="25">
        <f>SUM(K9:K14)</f>
        <v>788.1</v>
      </c>
      <c r="L15" s="26"/>
      <c r="M15" s="25">
        <f>SUM(M9:M14)</f>
        <v>35.299999999999983</v>
      </c>
      <c r="N15" s="63"/>
      <c r="O15" s="63"/>
      <c r="P15" s="26"/>
      <c r="Q15" s="25">
        <f>SUM(Q9:Q14)</f>
        <v>752.80000000000018</v>
      </c>
      <c r="R15" s="26"/>
      <c r="S15" s="25">
        <f>SUM(S9:S14)</f>
        <v>208.1</v>
      </c>
      <c r="U15" s="13"/>
      <c r="W15"/>
      <c r="X15"/>
      <c r="Y15"/>
      <c r="Z15"/>
      <c r="AA15"/>
      <c r="AB15"/>
      <c r="AC15"/>
      <c r="AD15"/>
    </row>
    <row r="16" spans="1:36" s="10" customFormat="1" ht="7.5" customHeight="1" thickTop="1" x14ac:dyDescent="0.25">
      <c r="C16" s="11"/>
      <c r="E16" s="13"/>
      <c r="F16" s="13"/>
      <c r="G16" s="13"/>
      <c r="H16" s="13"/>
      <c r="I16" s="13"/>
      <c r="J16" s="13"/>
      <c r="K16" s="13"/>
      <c r="L16" s="8"/>
      <c r="M16" s="13"/>
      <c r="N16" s="13"/>
      <c r="O16" s="13"/>
      <c r="P16" s="8"/>
      <c r="Q16" s="13"/>
      <c r="R16" s="8"/>
      <c r="S16" s="13"/>
      <c r="U16" s="13"/>
      <c r="W16"/>
      <c r="X16"/>
      <c r="Y16"/>
      <c r="Z16"/>
      <c r="AA16"/>
      <c r="AB16"/>
      <c r="AC16"/>
      <c r="AD16"/>
    </row>
    <row r="17" spans="1:27" ht="9" customHeight="1" x14ac:dyDescent="0.25">
      <c r="Y17"/>
      <c r="Z17"/>
      <c r="AA17"/>
    </row>
    <row r="18" spans="1:27" x14ac:dyDescent="0.25">
      <c r="G18" s="68"/>
      <c r="H18" s="54"/>
      <c r="I18" s="12"/>
      <c r="J18" s="12"/>
      <c r="K18" s="54"/>
      <c r="L18"/>
      <c r="M18"/>
      <c r="N18"/>
      <c r="O18" s="68"/>
      <c r="P18" s="54"/>
      <c r="Q18" s="12"/>
      <c r="R18" s="54"/>
      <c r="S18"/>
      <c r="T18"/>
      <c r="U18"/>
      <c r="Y18"/>
      <c r="Z18"/>
      <c r="AA18"/>
    </row>
    <row r="19" spans="1:27" ht="13.8" x14ac:dyDescent="0.25">
      <c r="A19" s="20" t="s">
        <v>41</v>
      </c>
      <c r="B19" s="19"/>
      <c r="C19" s="19"/>
      <c r="D19" s="19"/>
      <c r="E19" s="19"/>
      <c r="F19" s="19"/>
      <c r="G19" s="81"/>
      <c r="H19" s="100" t="s">
        <v>40</v>
      </c>
      <c r="I19" s="84"/>
      <c r="J19" s="19"/>
      <c r="K19" s="19"/>
      <c r="L19" s="19"/>
      <c r="M19"/>
      <c r="N19" s="19"/>
      <c r="O19" s="81"/>
      <c r="P19" s="83" t="s">
        <v>4</v>
      </c>
      <c r="Q19" s="84"/>
      <c r="R19" s="19"/>
      <c r="S19" s="19"/>
      <c r="T19" s="19"/>
      <c r="U19"/>
      <c r="Y19"/>
      <c r="Z19"/>
      <c r="AA19"/>
    </row>
    <row r="20" spans="1:27" x14ac:dyDescent="0.25">
      <c r="A20" s="15" t="s">
        <v>9</v>
      </c>
      <c r="B20" s="15"/>
      <c r="C20" s="15"/>
      <c r="D20" s="15"/>
      <c r="E20" s="15"/>
      <c r="F20" s="15"/>
      <c r="G20" s="69"/>
      <c r="H20" s="53" t="s">
        <v>9</v>
      </c>
      <c r="I20" s="53"/>
      <c r="K20" s="15"/>
      <c r="L20" s="15"/>
      <c r="M20"/>
      <c r="N20" s="15"/>
      <c r="O20" s="69"/>
      <c r="P20" s="53" t="s">
        <v>9</v>
      </c>
      <c r="Q20" s="53"/>
      <c r="S20" s="15"/>
      <c r="T20" s="15"/>
      <c r="U20"/>
      <c r="Y20"/>
      <c r="Z20"/>
      <c r="AA20"/>
    </row>
    <row r="21" spans="1:27" ht="12.75" customHeight="1" x14ac:dyDescent="0.25">
      <c r="A21" s="21">
        <v>1</v>
      </c>
      <c r="B21" s="15" t="s">
        <v>30</v>
      </c>
      <c r="C21" s="15" t="s">
        <v>32</v>
      </c>
      <c r="E21" s="28">
        <v>3.6</v>
      </c>
      <c r="F21" s="28"/>
      <c r="G21" s="70"/>
      <c r="H21" s="21">
        <v>1</v>
      </c>
      <c r="I21" s="15" t="s">
        <v>53</v>
      </c>
      <c r="J21" s="15"/>
      <c r="L21" s="15"/>
      <c r="M21" s="28">
        <v>1.1000000000000001</v>
      </c>
      <c r="N21" s="28"/>
      <c r="O21" s="70"/>
      <c r="P21" s="21">
        <v>1</v>
      </c>
      <c r="Q21" s="15" t="s">
        <v>28</v>
      </c>
      <c r="R21" s="15" t="s">
        <v>29</v>
      </c>
      <c r="T21" s="28">
        <v>40</v>
      </c>
      <c r="U21"/>
      <c r="Y21"/>
      <c r="Z21"/>
      <c r="AA21"/>
    </row>
    <row r="22" spans="1:27" ht="12.75" customHeight="1" x14ac:dyDescent="0.25">
      <c r="A22" s="21">
        <v>2</v>
      </c>
      <c r="B22" s="15" t="s">
        <v>66</v>
      </c>
      <c r="C22" s="15" t="s">
        <v>54</v>
      </c>
      <c r="E22" s="28">
        <v>2.4</v>
      </c>
      <c r="F22" s="28"/>
      <c r="G22" s="70"/>
      <c r="H22" s="21">
        <v>2</v>
      </c>
      <c r="I22" s="15" t="s">
        <v>70</v>
      </c>
      <c r="J22" s="15"/>
      <c r="L22" s="15"/>
      <c r="M22" s="28">
        <v>0.8</v>
      </c>
      <c r="N22" s="28"/>
      <c r="O22" s="70"/>
      <c r="P22" s="21">
        <v>2</v>
      </c>
      <c r="Q22" s="15" t="s">
        <v>50</v>
      </c>
      <c r="R22" s="15" t="s">
        <v>35</v>
      </c>
      <c r="T22" s="28">
        <v>10</v>
      </c>
      <c r="U22"/>
      <c r="Y22"/>
      <c r="Z22"/>
      <c r="AA22"/>
    </row>
    <row r="23" spans="1:27" ht="12.75" customHeight="1" x14ac:dyDescent="0.25">
      <c r="A23" s="21">
        <v>3</v>
      </c>
      <c r="B23" s="15" t="s">
        <v>57</v>
      </c>
      <c r="C23" s="15" t="s">
        <v>54</v>
      </c>
      <c r="E23" s="28">
        <v>1.9</v>
      </c>
      <c r="F23" s="28"/>
      <c r="G23" s="70"/>
      <c r="H23" s="21">
        <v>3</v>
      </c>
      <c r="I23" s="15" t="s">
        <v>45</v>
      </c>
      <c r="J23" s="15"/>
      <c r="L23" s="15"/>
      <c r="M23" s="28">
        <v>0.3</v>
      </c>
      <c r="N23" s="28"/>
      <c r="O23" s="70"/>
      <c r="P23" s="21">
        <v>3</v>
      </c>
      <c r="Q23" s="15" t="s">
        <v>33</v>
      </c>
      <c r="R23" s="15" t="s">
        <v>34</v>
      </c>
      <c r="T23" s="28">
        <v>6</v>
      </c>
      <c r="U23"/>
      <c r="Y23"/>
      <c r="Z23"/>
      <c r="AA23"/>
    </row>
    <row r="24" spans="1:27" ht="12.75" customHeight="1" x14ac:dyDescent="0.25">
      <c r="A24" s="21">
        <v>4</v>
      </c>
      <c r="B24" s="15" t="s">
        <v>58</v>
      </c>
      <c r="C24" s="15" t="s">
        <v>31</v>
      </c>
      <c r="E24" s="55">
        <v>1.5</v>
      </c>
      <c r="F24" s="28"/>
      <c r="G24" s="70"/>
      <c r="H24" s="21">
        <v>4</v>
      </c>
      <c r="I24" s="15"/>
      <c r="J24" s="15"/>
      <c r="L24"/>
      <c r="M24" s="28"/>
      <c r="N24" s="28"/>
      <c r="O24" s="70"/>
      <c r="P24" s="21">
        <v>4</v>
      </c>
      <c r="Q24" s="15" t="s">
        <v>51</v>
      </c>
      <c r="R24" s="15" t="s">
        <v>52</v>
      </c>
      <c r="T24" s="28">
        <v>4</v>
      </c>
      <c r="U24"/>
      <c r="Y24"/>
      <c r="Z24"/>
      <c r="AA24"/>
    </row>
    <row r="25" spans="1:27" ht="12.75" customHeight="1" x14ac:dyDescent="0.25">
      <c r="A25" s="21">
        <v>5</v>
      </c>
      <c r="B25" s="15" t="s">
        <v>59</v>
      </c>
      <c r="C25" s="15" t="s">
        <v>62</v>
      </c>
      <c r="E25" s="28">
        <v>1.3</v>
      </c>
      <c r="F25" s="28"/>
      <c r="G25" s="70"/>
      <c r="H25" s="21">
        <v>5</v>
      </c>
      <c r="I25"/>
      <c r="J25" s="15"/>
      <c r="L25" s="15"/>
      <c r="M25"/>
      <c r="N25" s="28"/>
      <c r="O25" s="70"/>
      <c r="P25" s="21">
        <v>5</v>
      </c>
      <c r="Q25" s="15"/>
      <c r="R25" s="15"/>
      <c r="T25" s="28"/>
      <c r="U25"/>
      <c r="Y25"/>
      <c r="Z25"/>
      <c r="AA25"/>
    </row>
    <row r="26" spans="1:27" ht="12.75" customHeight="1" x14ac:dyDescent="0.25">
      <c r="A26" s="21">
        <v>6</v>
      </c>
      <c r="B26" s="15" t="s">
        <v>60</v>
      </c>
      <c r="C26" s="15" t="s">
        <v>31</v>
      </c>
      <c r="E26" s="28">
        <v>1</v>
      </c>
      <c r="F26" s="28"/>
      <c r="G26" s="70"/>
      <c r="H26" s="21">
        <v>6</v>
      </c>
      <c r="I26" s="15"/>
      <c r="J26" s="15"/>
      <c r="L26" s="15"/>
      <c r="M26" s="28"/>
      <c r="N26" s="28"/>
      <c r="O26" s="70"/>
      <c r="P26" s="21">
        <v>6</v>
      </c>
      <c r="Q26" s="15"/>
      <c r="R26" s="15"/>
      <c r="T26" s="28"/>
      <c r="U26"/>
      <c r="Y26"/>
      <c r="Z26"/>
      <c r="AA26"/>
    </row>
    <row r="27" spans="1:27" ht="12.75" customHeight="1" x14ac:dyDescent="0.25">
      <c r="A27" s="21">
        <v>7</v>
      </c>
      <c r="B27" s="15" t="s">
        <v>61</v>
      </c>
      <c r="C27" s="15" t="s">
        <v>31</v>
      </c>
      <c r="E27" s="28">
        <v>1</v>
      </c>
      <c r="F27" s="28"/>
      <c r="G27" s="70"/>
      <c r="H27" s="21">
        <v>7</v>
      </c>
      <c r="I27" s="15"/>
      <c r="J27" s="15"/>
      <c r="L27" s="15"/>
      <c r="M27" s="28"/>
      <c r="N27" s="28"/>
      <c r="O27" s="70"/>
      <c r="P27" s="21">
        <v>7</v>
      </c>
      <c r="Q27" s="15"/>
      <c r="R27" s="15"/>
      <c r="T27" s="28"/>
      <c r="U27"/>
      <c r="Y27"/>
      <c r="Z27"/>
      <c r="AA27"/>
    </row>
    <row r="28" spans="1:27" ht="12.75" customHeight="1" x14ac:dyDescent="0.25">
      <c r="A28" s="21">
        <v>8</v>
      </c>
      <c r="B28" s="15" t="s">
        <v>67</v>
      </c>
      <c r="C28" s="15" t="s">
        <v>31</v>
      </c>
      <c r="E28" s="28">
        <v>1</v>
      </c>
      <c r="F28" s="28"/>
      <c r="G28" s="70"/>
      <c r="H28" s="21">
        <v>8</v>
      </c>
      <c r="I28" s="15"/>
      <c r="J28" s="15"/>
      <c r="L28" s="15"/>
      <c r="M28" s="28"/>
      <c r="N28" s="28"/>
      <c r="O28" s="70"/>
      <c r="P28" s="21">
        <v>8</v>
      </c>
      <c r="Q28" s="15"/>
      <c r="R28" s="15"/>
      <c r="S28" s="15"/>
      <c r="T28" s="28"/>
      <c r="U28"/>
      <c r="Y28"/>
      <c r="Z28"/>
      <c r="AA28"/>
    </row>
    <row r="29" spans="1:27" ht="12.75" customHeight="1" x14ac:dyDescent="0.25">
      <c r="A29" s="21">
        <v>9</v>
      </c>
      <c r="B29" s="15" t="s">
        <v>68</v>
      </c>
      <c r="C29" s="15" t="s">
        <v>54</v>
      </c>
      <c r="E29" s="28">
        <v>1</v>
      </c>
      <c r="F29" s="28"/>
      <c r="G29" s="70"/>
      <c r="H29" s="21">
        <v>9</v>
      </c>
      <c r="I29" s="15"/>
      <c r="J29" s="15"/>
      <c r="K29" s="15"/>
      <c r="L29"/>
      <c r="M29" s="28"/>
      <c r="N29" s="28"/>
      <c r="O29" s="70"/>
      <c r="P29" s="21">
        <v>9</v>
      </c>
      <c r="Q29" s="15"/>
      <c r="R29" s="15"/>
      <c r="S29" s="15"/>
      <c r="T29" s="28"/>
      <c r="U29"/>
      <c r="Y29"/>
      <c r="Z29"/>
      <c r="AA29"/>
    </row>
    <row r="30" spans="1:27" ht="12.75" customHeight="1" x14ac:dyDescent="0.25">
      <c r="A30" s="21">
        <v>10</v>
      </c>
      <c r="B30" s="15" t="s">
        <v>69</v>
      </c>
      <c r="C30" s="15" t="s">
        <v>31</v>
      </c>
      <c r="E30" s="51">
        <v>0.8</v>
      </c>
      <c r="F30" s="55"/>
      <c r="G30" s="70"/>
      <c r="H30" s="21">
        <v>10</v>
      </c>
      <c r="I30" s="15"/>
      <c r="J30" s="15"/>
      <c r="K30" s="15"/>
      <c r="L30"/>
      <c r="M30" s="51"/>
      <c r="N30" s="55"/>
      <c r="O30" s="70"/>
      <c r="P30" s="21">
        <v>10</v>
      </c>
      <c r="Q30" s="15"/>
      <c r="R30" s="15"/>
      <c r="S30" s="15"/>
      <c r="T30" s="51"/>
      <c r="U30"/>
      <c r="Y30"/>
      <c r="Z30"/>
      <c r="AA30"/>
    </row>
    <row r="31" spans="1:27" ht="12.75" customHeight="1" x14ac:dyDescent="0.25">
      <c r="A31" s="21"/>
      <c r="B31" s="15"/>
      <c r="C31" s="40"/>
      <c r="D31" s="15"/>
      <c r="E31" s="28">
        <f>SUM(E21:E30)</f>
        <v>15.500000000000002</v>
      </c>
      <c r="F31" s="28"/>
      <c r="G31" s="70"/>
      <c r="I31"/>
      <c r="J31"/>
      <c r="K31"/>
      <c r="L31"/>
      <c r="M31" s="28">
        <f>SUM(M21:M30)</f>
        <v>2.2000000000000002</v>
      </c>
      <c r="N31" s="28"/>
      <c r="O31" s="70"/>
      <c r="P31"/>
      <c r="Q31"/>
      <c r="R31"/>
      <c r="S31"/>
      <c r="T31" s="28">
        <f>SUM(T21:T30)</f>
        <v>60</v>
      </c>
      <c r="U31"/>
      <c r="Y31"/>
      <c r="Z31"/>
      <c r="AA31"/>
    </row>
    <row r="32" spans="1:27" ht="12.75" customHeight="1" x14ac:dyDescent="0.25">
      <c r="A32" s="21"/>
      <c r="B32" s="15" t="s">
        <v>18</v>
      </c>
      <c r="C32" s="40"/>
      <c r="D32" s="15"/>
      <c r="E32" s="28">
        <v>1.1000000000000001</v>
      </c>
      <c r="F32" s="55"/>
      <c r="G32" s="70"/>
      <c r="I32" s="15" t="s">
        <v>18</v>
      </c>
      <c r="J32" s="40"/>
      <c r="K32" s="15"/>
      <c r="L32"/>
      <c r="M32" s="28">
        <v>0</v>
      </c>
      <c r="N32" s="55"/>
      <c r="O32" s="70"/>
      <c r="P32"/>
      <c r="Q32" s="15" t="s">
        <v>18</v>
      </c>
      <c r="R32" s="40"/>
      <c r="S32" s="15"/>
      <c r="T32" s="51">
        <v>15</v>
      </c>
      <c r="U32"/>
      <c r="Y32"/>
      <c r="Z32"/>
      <c r="AA32"/>
    </row>
    <row r="33" spans="1:27" s="91" customFormat="1" ht="13.8" thickBot="1" x14ac:dyDescent="0.3">
      <c r="A33" s="21"/>
      <c r="B33" s="88" t="s">
        <v>44</v>
      </c>
      <c r="C33" s="40"/>
      <c r="D33" s="15"/>
      <c r="E33" s="89">
        <f>SUM(E31:E32)</f>
        <v>16.600000000000001</v>
      </c>
      <c r="F33" s="65"/>
      <c r="G33" s="90"/>
      <c r="H33"/>
      <c r="I33" s="88" t="s">
        <v>44</v>
      </c>
      <c r="J33"/>
      <c r="K33"/>
      <c r="L33"/>
      <c r="M33" s="89">
        <f>SUM(M31:M32)</f>
        <v>2.2000000000000002</v>
      </c>
      <c r="N33" s="65"/>
      <c r="O33" s="90"/>
      <c r="P33"/>
      <c r="Q33" s="88" t="s">
        <v>44</v>
      </c>
      <c r="R33"/>
      <c r="S33"/>
      <c r="T33" s="89">
        <f>T31+T32</f>
        <v>75</v>
      </c>
      <c r="U33"/>
      <c r="V33"/>
      <c r="W33"/>
      <c r="X33"/>
      <c r="Y33"/>
      <c r="Z33"/>
      <c r="AA33"/>
    </row>
    <row r="34" spans="1:27" ht="12.75" customHeight="1" thickTop="1" thickBot="1" x14ac:dyDescent="0.3">
      <c r="A34" s="52"/>
      <c r="B34" s="53"/>
      <c r="C34" s="53"/>
      <c r="D34" s="53"/>
      <c r="F34" s="40"/>
      <c r="G34" s="70"/>
      <c r="H34" s="64"/>
      <c r="I34" s="15"/>
      <c r="J34" s="15"/>
      <c r="K34" s="15"/>
      <c r="M34" s="15"/>
      <c r="N34" s="40"/>
      <c r="O34" s="70"/>
      <c r="P34" s="64"/>
      <c r="Q34" s="15"/>
      <c r="R34" s="15"/>
      <c r="S34" s="15"/>
      <c r="T34" s="15"/>
      <c r="U34"/>
      <c r="Y34"/>
      <c r="Z34"/>
      <c r="AA34"/>
    </row>
    <row r="35" spans="1:27" ht="3" customHeight="1" x14ac:dyDescent="0.25">
      <c r="A35" s="79"/>
      <c r="B35" s="58"/>
      <c r="C35" s="57"/>
      <c r="D35" s="58"/>
      <c r="E35" s="59"/>
      <c r="F35" s="64"/>
      <c r="G35" s="70"/>
      <c r="H35" s="56"/>
      <c r="I35" s="58"/>
      <c r="J35" s="58"/>
      <c r="K35" s="58"/>
      <c r="L35" s="58"/>
      <c r="M35" s="71"/>
      <c r="N35" s="64"/>
      <c r="O35" s="70"/>
      <c r="P35" s="56"/>
      <c r="Q35" s="58"/>
      <c r="R35" s="58"/>
      <c r="S35" s="58"/>
      <c r="T35" s="71"/>
      <c r="U35"/>
      <c r="Y35"/>
      <c r="Z35"/>
      <c r="AA35"/>
    </row>
    <row r="36" spans="1:27" s="73" customFormat="1" ht="9.9" customHeight="1" x14ac:dyDescent="0.25">
      <c r="A36" s="72" t="s">
        <v>3</v>
      </c>
      <c r="B36" s="78"/>
      <c r="C36" s="74">
        <f>E9</f>
        <v>517.20000000000005</v>
      </c>
      <c r="D36" s="75" t="s">
        <v>21</v>
      </c>
      <c r="E36" s="76">
        <f>'[6]Linked Data '!$E$15</f>
        <v>138.9</v>
      </c>
      <c r="F36" s="77"/>
      <c r="G36" s="70"/>
      <c r="H36" s="72" t="s">
        <v>3</v>
      </c>
      <c r="I36" s="75"/>
      <c r="J36" s="87">
        <f>E10</f>
        <v>2.1</v>
      </c>
      <c r="K36" s="75" t="s">
        <v>21</v>
      </c>
      <c r="L36" s="75"/>
      <c r="M36" s="76">
        <f>'[7]Linked Data '!$E$14</f>
        <v>24.4</v>
      </c>
      <c r="N36" s="77"/>
      <c r="O36" s="70"/>
      <c r="P36" s="72" t="s">
        <v>3</v>
      </c>
      <c r="Q36" s="75"/>
      <c r="R36" s="87">
        <f>E11</f>
        <v>14.7</v>
      </c>
      <c r="S36" s="75" t="s">
        <v>21</v>
      </c>
      <c r="T36" s="76">
        <f>'[1]Linked Data'!$E$23</f>
        <v>59.1</v>
      </c>
      <c r="U36"/>
      <c r="V36"/>
      <c r="W36"/>
      <c r="X36"/>
      <c r="Y36"/>
      <c r="Z36"/>
      <c r="AA36"/>
    </row>
    <row r="37" spans="1:27" ht="2.25" customHeight="1" thickBot="1" x14ac:dyDescent="0.3">
      <c r="A37" s="80"/>
      <c r="B37" s="61"/>
      <c r="C37" s="61"/>
      <c r="D37" s="61"/>
      <c r="E37" s="62"/>
      <c r="F37" s="66"/>
      <c r="G37" s="70"/>
      <c r="H37" s="60"/>
      <c r="I37" s="61"/>
      <c r="J37" s="61"/>
      <c r="K37" s="61"/>
      <c r="L37" s="61"/>
      <c r="M37" s="62"/>
      <c r="N37" s="66"/>
      <c r="O37" s="70"/>
      <c r="P37" s="60"/>
      <c r="Q37" s="61"/>
      <c r="R37" s="61"/>
      <c r="S37" s="61"/>
      <c r="T37" s="62"/>
      <c r="U37"/>
      <c r="Y37"/>
      <c r="Z37"/>
      <c r="AA37"/>
    </row>
    <row r="38" spans="1:27" ht="10.5" customHeight="1" x14ac:dyDescent="0.25">
      <c r="A38" s="30"/>
      <c r="B38" s="29"/>
      <c r="C38" s="14"/>
      <c r="D38" s="14"/>
      <c r="E38" s="14"/>
      <c r="F38" s="67"/>
      <c r="G38" s="82"/>
      <c r="H38" s="67"/>
      <c r="I38" s="29"/>
      <c r="J38" s="29"/>
      <c r="K38" s="14"/>
      <c r="L38" s="14"/>
      <c r="M38" s="14"/>
      <c r="N38" s="14"/>
      <c r="O38" s="82"/>
      <c r="P38" s="67"/>
      <c r="Q38" s="29"/>
      <c r="R38" s="29"/>
      <c r="S38" s="14"/>
      <c r="T38" s="14"/>
      <c r="U38"/>
      <c r="Y38"/>
      <c r="Z38"/>
      <c r="AA38"/>
    </row>
    <row r="39" spans="1:27" ht="10.5" customHeight="1" x14ac:dyDescent="0.25">
      <c r="A39" s="85"/>
      <c r="B39" s="53"/>
      <c r="C39" s="54"/>
      <c r="D39" s="54"/>
      <c r="E39" s="54"/>
      <c r="F39" s="66"/>
      <c r="G39" s="70"/>
      <c r="H39" s="66"/>
      <c r="I39" s="53"/>
      <c r="J39" s="53"/>
      <c r="K39" s="54"/>
      <c r="L39" s="54"/>
      <c r="M39" s="54"/>
      <c r="N39" s="54"/>
      <c r="O39" s="70"/>
      <c r="P39"/>
      <c r="Q39"/>
      <c r="R39"/>
      <c r="S39"/>
      <c r="T39"/>
      <c r="U39"/>
      <c r="Y39"/>
      <c r="Z39"/>
      <c r="AA39"/>
    </row>
    <row r="40" spans="1:27" ht="13.8" x14ac:dyDescent="0.25">
      <c r="A40" s="86" t="s">
        <v>14</v>
      </c>
      <c r="B40" s="19"/>
      <c r="C40" s="19"/>
      <c r="D40" s="19"/>
      <c r="E40" s="19"/>
      <c r="F40" s="19"/>
      <c r="G40" s="81"/>
      <c r="H40" s="41" t="s">
        <v>15</v>
      </c>
      <c r="I40" s="84"/>
      <c r="J40" s="19"/>
      <c r="K40" s="19"/>
      <c r="L40"/>
      <c r="M40"/>
      <c r="N40" s="19"/>
      <c r="O40" s="81"/>
      <c r="P40" s="99" t="s">
        <v>20</v>
      </c>
      <c r="Q40" s="84"/>
      <c r="R40" s="19"/>
      <c r="S40" s="19"/>
      <c r="T40" s="19"/>
      <c r="U40"/>
      <c r="Y40"/>
      <c r="Z40"/>
      <c r="AA40"/>
    </row>
    <row r="41" spans="1:27" x14ac:dyDescent="0.25">
      <c r="A41" s="15" t="s">
        <v>9</v>
      </c>
      <c r="B41" s="15"/>
      <c r="C41" s="15"/>
      <c r="D41" s="15"/>
      <c r="E41" s="15"/>
      <c r="F41" s="15"/>
      <c r="G41" s="69"/>
      <c r="H41" s="53" t="s">
        <v>9</v>
      </c>
      <c r="I41" s="53"/>
      <c r="J41" s="15"/>
      <c r="K41" s="15"/>
      <c r="L41"/>
      <c r="M41"/>
      <c r="N41" s="15"/>
      <c r="O41" s="69"/>
      <c r="P41" s="53" t="s">
        <v>9</v>
      </c>
      <c r="Q41" s="53"/>
      <c r="S41" s="15"/>
      <c r="T41" s="15"/>
      <c r="U41"/>
      <c r="Y41"/>
      <c r="Z41"/>
      <c r="AA41"/>
    </row>
    <row r="42" spans="1:27" ht="12.75" customHeight="1" x14ac:dyDescent="0.25">
      <c r="A42" s="21">
        <v>1</v>
      </c>
      <c r="B42" s="40" t="s">
        <v>55</v>
      </c>
      <c r="C42" s="40" t="s">
        <v>26</v>
      </c>
      <c r="E42" s="28">
        <v>75</v>
      </c>
      <c r="F42" s="28"/>
      <c r="G42" s="70"/>
      <c r="H42" s="52">
        <v>1</v>
      </c>
      <c r="I42" s="97" t="s">
        <v>22</v>
      </c>
      <c r="J42" s="15"/>
      <c r="K42"/>
      <c r="M42" s="98">
        <v>1.2</v>
      </c>
      <c r="N42" s="28"/>
      <c r="O42" s="70"/>
      <c r="P42" s="52">
        <v>1</v>
      </c>
      <c r="Q42" s="15" t="s">
        <v>63</v>
      </c>
      <c r="S42" s="15"/>
      <c r="T42" s="28">
        <v>0.9</v>
      </c>
      <c r="U42"/>
      <c r="Y42"/>
      <c r="Z42"/>
      <c r="AA42"/>
    </row>
    <row r="43" spans="1:27" ht="12.75" customHeight="1" x14ac:dyDescent="0.25">
      <c r="A43" s="21">
        <v>2</v>
      </c>
      <c r="B43" s="15" t="s">
        <v>24</v>
      </c>
      <c r="C43" s="40" t="s">
        <v>25</v>
      </c>
      <c r="E43" s="28">
        <v>13</v>
      </c>
      <c r="F43" s="28"/>
      <c r="G43" s="70"/>
      <c r="H43" s="21">
        <v>2</v>
      </c>
      <c r="I43" s="97" t="s">
        <v>65</v>
      </c>
      <c r="J43" s="15"/>
      <c r="M43" s="98">
        <v>0.5</v>
      </c>
      <c r="N43" s="28"/>
      <c r="O43" s="70"/>
      <c r="P43" s="21">
        <v>2</v>
      </c>
      <c r="Q43" s="15"/>
      <c r="R43" s="15"/>
      <c r="T43" s="28"/>
      <c r="U43"/>
      <c r="Y43"/>
      <c r="Z43"/>
      <c r="AA43"/>
    </row>
    <row r="44" spans="1:27" ht="12.75" customHeight="1" x14ac:dyDescent="0.25">
      <c r="A44" s="21">
        <v>3</v>
      </c>
      <c r="B44" s="15" t="s">
        <v>46</v>
      </c>
      <c r="C44" s="40" t="s">
        <v>48</v>
      </c>
      <c r="E44" s="55">
        <v>5.5</v>
      </c>
      <c r="F44" s="28"/>
      <c r="G44" s="70"/>
      <c r="H44" s="21">
        <v>3</v>
      </c>
      <c r="I44" s="15"/>
      <c r="J44" s="15"/>
      <c r="M44" s="98"/>
      <c r="N44" s="28"/>
      <c r="O44" s="70"/>
      <c r="P44" s="21">
        <v>3</v>
      </c>
      <c r="Q44" s="15"/>
      <c r="R44" s="15"/>
      <c r="T44" s="28"/>
      <c r="U44"/>
      <c r="Y44"/>
      <c r="Z44"/>
      <c r="AA44"/>
    </row>
    <row r="45" spans="1:27" ht="12.75" customHeight="1" x14ac:dyDescent="0.25">
      <c r="A45" s="21">
        <v>4</v>
      </c>
      <c r="B45" s="15" t="s">
        <v>56</v>
      </c>
      <c r="C45" s="40" t="s">
        <v>25</v>
      </c>
      <c r="E45" s="55">
        <v>5</v>
      </c>
      <c r="F45" s="28"/>
      <c r="G45" s="70"/>
      <c r="H45" s="21">
        <v>4</v>
      </c>
      <c r="I45" s="15"/>
      <c r="J45" s="15"/>
      <c r="M45" s="98"/>
      <c r="N45" s="28"/>
      <c r="O45" s="70"/>
      <c r="P45" s="21">
        <v>4</v>
      </c>
      <c r="Q45" s="15"/>
      <c r="R45" s="15"/>
      <c r="T45" s="28"/>
      <c r="U45"/>
      <c r="Y45"/>
      <c r="Z45"/>
      <c r="AA45"/>
    </row>
    <row r="46" spans="1:27" ht="12.75" customHeight="1" x14ac:dyDescent="0.25">
      <c r="A46" s="21">
        <v>5</v>
      </c>
      <c r="B46" s="40" t="s">
        <v>36</v>
      </c>
      <c r="C46" s="40" t="s">
        <v>38</v>
      </c>
      <c r="E46" s="28">
        <v>5</v>
      </c>
      <c r="F46" s="28"/>
      <c r="G46" s="70"/>
      <c r="H46" s="21">
        <v>5</v>
      </c>
      <c r="I46" s="15"/>
      <c r="J46" s="15"/>
      <c r="M46" s="101"/>
      <c r="N46" s="28"/>
      <c r="O46" s="70"/>
      <c r="P46" s="21">
        <v>5</v>
      </c>
      <c r="Q46" s="15"/>
      <c r="R46" s="15"/>
      <c r="T46" s="28"/>
      <c r="U46"/>
      <c r="Y46"/>
      <c r="Z46"/>
      <c r="AA46"/>
    </row>
    <row r="47" spans="1:27" ht="12.75" customHeight="1" x14ac:dyDescent="0.25">
      <c r="A47" s="21">
        <v>6</v>
      </c>
      <c r="B47" s="40" t="s">
        <v>37</v>
      </c>
      <c r="C47" s="40" t="s">
        <v>39</v>
      </c>
      <c r="E47" s="28">
        <v>3</v>
      </c>
      <c r="F47" s="28"/>
      <c r="G47" s="70"/>
      <c r="H47" s="21">
        <v>6</v>
      </c>
      <c r="I47" s="97"/>
      <c r="J47" s="15"/>
      <c r="M47" s="98"/>
      <c r="N47" s="28"/>
      <c r="O47" s="70"/>
      <c r="P47" s="21">
        <v>6</v>
      </c>
      <c r="Q47" s="15"/>
      <c r="R47" s="15"/>
      <c r="T47" s="28"/>
      <c r="U47"/>
      <c r="Y47"/>
      <c r="Z47"/>
      <c r="AA47"/>
    </row>
    <row r="48" spans="1:27" ht="12.75" customHeight="1" x14ac:dyDescent="0.25">
      <c r="A48" s="21">
        <v>7</v>
      </c>
      <c r="B48" s="15" t="s">
        <v>23</v>
      </c>
      <c r="C48" s="40" t="s">
        <v>27</v>
      </c>
      <c r="E48" s="55">
        <v>3</v>
      </c>
      <c r="F48" s="28"/>
      <c r="G48" s="70"/>
      <c r="H48" s="21">
        <v>7</v>
      </c>
      <c r="I48" s="97"/>
      <c r="J48" s="15"/>
      <c r="M48" s="98"/>
      <c r="N48" s="28"/>
      <c r="O48" s="70"/>
      <c r="P48" s="21">
        <v>7</v>
      </c>
      <c r="Q48" s="15"/>
      <c r="R48" s="15"/>
      <c r="T48" s="28"/>
      <c r="U48"/>
      <c r="Y48"/>
      <c r="Z48"/>
      <c r="AA48"/>
    </row>
    <row r="49" spans="1:27" ht="12.75" customHeight="1" x14ac:dyDescent="0.25">
      <c r="A49" s="21">
        <v>8</v>
      </c>
      <c r="B49" s="15" t="s">
        <v>47</v>
      </c>
      <c r="C49" s="40" t="s">
        <v>49</v>
      </c>
      <c r="E49" s="55">
        <v>2</v>
      </c>
      <c r="F49" s="28"/>
      <c r="G49" s="70"/>
      <c r="H49" s="21">
        <v>8</v>
      </c>
      <c r="I49" s="15"/>
      <c r="J49" s="15"/>
      <c r="M49" s="28"/>
      <c r="N49" s="28"/>
      <c r="O49" s="70"/>
      <c r="P49" s="21">
        <v>8</v>
      </c>
      <c r="Q49" s="15"/>
      <c r="R49" s="15"/>
      <c r="T49" s="28"/>
      <c r="U49"/>
      <c r="Y49"/>
      <c r="Z49"/>
      <c r="AA49"/>
    </row>
    <row r="50" spans="1:27" ht="12.75" customHeight="1" x14ac:dyDescent="0.25">
      <c r="A50" s="21">
        <v>9</v>
      </c>
      <c r="B50" s="15" t="s">
        <v>64</v>
      </c>
      <c r="C50" s="40" t="s">
        <v>38</v>
      </c>
      <c r="E50" s="55">
        <v>2</v>
      </c>
      <c r="F50" s="28"/>
      <c r="G50" s="70"/>
      <c r="H50" s="21">
        <v>9</v>
      </c>
      <c r="I50" s="15"/>
      <c r="J50" s="15"/>
      <c r="M50" s="28"/>
      <c r="N50" s="28"/>
      <c r="O50" s="70"/>
      <c r="P50" s="21">
        <v>9</v>
      </c>
      <c r="Q50" s="15"/>
      <c r="R50" s="15"/>
      <c r="T50" s="28"/>
      <c r="U50"/>
      <c r="Y50"/>
      <c r="Z50"/>
      <c r="AA50"/>
    </row>
    <row r="51" spans="1:27" ht="12.75" customHeight="1" x14ac:dyDescent="0.25">
      <c r="A51" s="21">
        <v>10</v>
      </c>
      <c r="B51" s="15"/>
      <c r="C51" s="40"/>
      <c r="D51" s="40"/>
      <c r="E51" s="51"/>
      <c r="F51" s="55"/>
      <c r="G51" s="70"/>
      <c r="H51" s="21">
        <v>10</v>
      </c>
      <c r="I51" s="15"/>
      <c r="J51" s="15"/>
      <c r="M51" s="51"/>
      <c r="N51" s="55"/>
      <c r="O51" s="70"/>
      <c r="P51" s="21">
        <v>10</v>
      </c>
      <c r="Q51" s="15"/>
      <c r="R51" s="15"/>
      <c r="T51" s="51"/>
      <c r="U51"/>
    </row>
    <row r="52" spans="1:27" ht="12.75" customHeight="1" x14ac:dyDescent="0.25">
      <c r="A52" s="21"/>
      <c r="B52" s="15"/>
      <c r="C52" s="40"/>
      <c r="D52" s="15"/>
      <c r="E52" s="28">
        <f>SUM(E42:E51)</f>
        <v>113.5</v>
      </c>
      <c r="F52" s="28"/>
      <c r="G52" s="70"/>
      <c r="H52" s="55"/>
      <c r="I52" s="96"/>
      <c r="J52" s="15"/>
      <c r="M52" s="28">
        <f>SUM(M42:M51)</f>
        <v>1.7</v>
      </c>
      <c r="N52" s="28"/>
      <c r="O52" s="70"/>
      <c r="P52" s="55"/>
      <c r="Q52" s="21"/>
      <c r="R52" s="15"/>
      <c r="T52" s="28">
        <f>SUM(T42:T51)</f>
        <v>0.9</v>
      </c>
      <c r="U52"/>
    </row>
    <row r="53" spans="1:27" ht="12.75" customHeight="1" x14ac:dyDescent="0.25">
      <c r="A53" s="21"/>
      <c r="B53" s="15" t="s">
        <v>18</v>
      </c>
      <c r="C53" s="40"/>
      <c r="D53" s="15"/>
      <c r="E53" s="51">
        <v>7.9</v>
      </c>
      <c r="F53" s="55"/>
      <c r="G53" s="70"/>
      <c r="H53" s="55"/>
      <c r="I53" s="96" t="s">
        <v>18</v>
      </c>
      <c r="J53" s="15"/>
      <c r="M53" s="51">
        <v>0</v>
      </c>
      <c r="N53" s="55"/>
      <c r="O53" s="70"/>
      <c r="P53" s="55"/>
      <c r="Q53" s="15" t="s">
        <v>18</v>
      </c>
      <c r="R53" s="15"/>
      <c r="T53" s="51">
        <v>0</v>
      </c>
      <c r="U53"/>
    </row>
    <row r="54" spans="1:27" s="91" customFormat="1" ht="12.75" customHeight="1" thickBot="1" x14ac:dyDescent="0.3">
      <c r="A54" s="94"/>
      <c r="B54" s="88" t="s">
        <v>44</v>
      </c>
      <c r="C54" s="15"/>
      <c r="D54" s="4"/>
      <c r="E54" s="89">
        <f>SUM(E52:E53)</f>
        <v>121.4</v>
      </c>
      <c r="F54" s="65"/>
      <c r="G54" s="90"/>
      <c r="H54" s="94"/>
      <c r="I54" s="88" t="s">
        <v>44</v>
      </c>
      <c r="J54" s="22"/>
      <c r="K54" s="4"/>
      <c r="M54" s="89">
        <f>SUM(M52:M53)</f>
        <v>1.7</v>
      </c>
      <c r="N54" s="65"/>
      <c r="O54" s="90"/>
      <c r="P54" s="94"/>
      <c r="Q54" s="88" t="s">
        <v>44</v>
      </c>
      <c r="R54" s="15"/>
      <c r="S54" s="4"/>
      <c r="T54" s="89">
        <f>SUM(T52:T53)</f>
        <v>0.9</v>
      </c>
      <c r="Y54" s="92"/>
      <c r="Z54" s="92"/>
      <c r="AA54" s="93"/>
    </row>
    <row r="55" spans="1:27" ht="12.75" customHeight="1" thickTop="1" thickBot="1" x14ac:dyDescent="0.3">
      <c r="A55" s="52"/>
      <c r="B55" s="53"/>
      <c r="C55" s="64"/>
      <c r="D55" s="53"/>
      <c r="E55" s="53"/>
      <c r="F55" s="40"/>
      <c r="G55" s="70"/>
      <c r="H55" s="64"/>
      <c r="I55" s="15"/>
      <c r="J55" s="15"/>
      <c r="M55" s="15"/>
      <c r="N55" s="40"/>
      <c r="O55" s="70"/>
      <c r="P55" s="64"/>
      <c r="Q55" s="15"/>
      <c r="R55" s="15"/>
      <c r="S55" s="15"/>
      <c r="T55" s="15"/>
      <c r="U55"/>
    </row>
    <row r="56" spans="1:27" ht="3" customHeight="1" x14ac:dyDescent="0.25">
      <c r="A56" s="79"/>
      <c r="B56" s="58"/>
      <c r="C56" s="57"/>
      <c r="D56" s="58"/>
      <c r="E56" s="59"/>
      <c r="F56" s="64"/>
      <c r="G56" s="70"/>
      <c r="H56" s="56"/>
      <c r="I56" s="58"/>
      <c r="J56" s="58"/>
      <c r="K56" s="58"/>
      <c r="L56" s="58"/>
      <c r="M56" s="71"/>
      <c r="N56" s="64"/>
      <c r="O56" s="70"/>
      <c r="P56" s="56"/>
      <c r="Q56" s="58"/>
      <c r="R56" s="58"/>
      <c r="S56" s="58"/>
      <c r="T56" s="71"/>
      <c r="U56"/>
      <c r="Y56"/>
      <c r="Z56"/>
      <c r="AA56"/>
    </row>
    <row r="57" spans="1:27" s="73" customFormat="1" ht="9.9" customHeight="1" x14ac:dyDescent="0.25">
      <c r="A57" s="72" t="s">
        <v>3</v>
      </c>
      <c r="B57" s="78"/>
      <c r="C57" s="74">
        <f>E12</f>
        <v>0.7</v>
      </c>
      <c r="D57" s="75" t="s">
        <v>21</v>
      </c>
      <c r="E57" s="76">
        <f>'[3]Linked Data'!$E$16</f>
        <v>30</v>
      </c>
      <c r="F57" s="77"/>
      <c r="G57" s="70"/>
      <c r="H57" s="72" t="s">
        <v>3</v>
      </c>
      <c r="I57" s="75"/>
      <c r="J57" s="87">
        <f>E13</f>
        <v>35.6</v>
      </c>
      <c r="K57" s="75" t="s">
        <v>21</v>
      </c>
      <c r="L57" s="75"/>
      <c r="M57" s="76">
        <f>'[4]Linked Data'!$E$15</f>
        <v>23.3</v>
      </c>
      <c r="N57" s="77"/>
      <c r="O57" s="70"/>
      <c r="P57" s="72" t="s">
        <v>3</v>
      </c>
      <c r="Q57" s="75"/>
      <c r="R57" s="87">
        <f>E14</f>
        <v>0</v>
      </c>
      <c r="S57" s="75" t="s">
        <v>21</v>
      </c>
      <c r="T57" s="76">
        <f>'[2]Linked Data'!$E$20</f>
        <v>0</v>
      </c>
      <c r="U57"/>
      <c r="V57"/>
    </row>
    <row r="58" spans="1:27" ht="2.25" customHeight="1" thickBot="1" x14ac:dyDescent="0.3">
      <c r="A58" s="80"/>
      <c r="B58" s="61"/>
      <c r="C58" s="61"/>
      <c r="D58" s="61"/>
      <c r="E58" s="62"/>
      <c r="F58" s="66"/>
      <c r="G58" s="70"/>
      <c r="H58" s="80"/>
      <c r="I58" s="61"/>
      <c r="J58" s="61"/>
      <c r="K58" s="61"/>
      <c r="L58" s="61"/>
      <c r="M58" s="62"/>
      <c r="N58" s="77"/>
      <c r="O58" s="70"/>
      <c r="P58" s="60"/>
      <c r="Q58" s="61"/>
      <c r="R58" s="61"/>
      <c r="S58" s="61"/>
      <c r="T58" s="62"/>
      <c r="U58"/>
      <c r="Y58"/>
      <c r="Z58"/>
      <c r="AA58"/>
    </row>
    <row r="59" spans="1:27" ht="9.9" customHeight="1" x14ac:dyDescent="0.25">
      <c r="A59" s="30"/>
      <c r="B59" s="29"/>
      <c r="C59" s="14"/>
      <c r="D59" s="14"/>
      <c r="E59" s="14"/>
      <c r="F59" s="67"/>
      <c r="G59" s="82"/>
      <c r="H59" s="30"/>
      <c r="I59" s="29"/>
      <c r="J59" s="14"/>
      <c r="K59" s="14"/>
      <c r="L59" s="14"/>
      <c r="M59" s="14"/>
      <c r="N59" s="14"/>
      <c r="O59" s="82"/>
      <c r="P59" s="67"/>
      <c r="Q59" s="29"/>
      <c r="R59" s="29"/>
      <c r="S59" s="14"/>
      <c r="T59" s="14"/>
      <c r="U59"/>
      <c r="Y59"/>
      <c r="Z59"/>
      <c r="AA59"/>
    </row>
    <row r="60" spans="1:27" x14ac:dyDescent="0.25">
      <c r="P60"/>
      <c r="Q60"/>
      <c r="R60"/>
      <c r="S60"/>
      <c r="T60"/>
      <c r="U60"/>
    </row>
    <row r="61" spans="1:27" ht="13.8" x14ac:dyDescent="0.25">
      <c r="I61" s="86"/>
      <c r="P61"/>
      <c r="Q61"/>
      <c r="R61"/>
      <c r="S61"/>
      <c r="T61"/>
      <c r="U61"/>
    </row>
    <row r="62" spans="1:27" x14ac:dyDescent="0.25">
      <c r="P62"/>
      <c r="Q62"/>
      <c r="R62"/>
      <c r="S62"/>
      <c r="T62"/>
      <c r="U62"/>
    </row>
  </sheetData>
  <mergeCells count="3">
    <mergeCell ref="E7:K7"/>
    <mergeCell ref="S1:T1"/>
    <mergeCell ref="A1:B1"/>
  </mergeCells>
  <phoneticPr fontId="6" type="noConversion"/>
  <pageMargins left="0.5" right="0.5" top="0.5" bottom="0.5" header="0.5" footer="0.25"/>
  <pageSetup scale="78" orientation="landscape" r:id="rId1"/>
  <headerFooter alignWithMargins="0">
    <oddFooter>&amp;C14&amp;R&amp;6&amp;D  -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Origination </vt:lpstr>
      <vt:lpstr>'Origination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2001-06-11T21:02:43Z</cp:lastPrinted>
  <dcterms:created xsi:type="dcterms:W3CDTF">2000-07-11T15:11:33Z</dcterms:created>
  <dcterms:modified xsi:type="dcterms:W3CDTF">2023-09-10T11:07:07Z</dcterms:modified>
</cp:coreProperties>
</file>