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 tabRatio="837" activeTab="2"/>
  </bookViews>
  <sheets>
    <sheet name="Assts &amp; Invts1" sheetId="10" r:id="rId1"/>
    <sheet name="Assts &amp; Invts1 DATA" sheetId="9" r:id="rId2"/>
    <sheet name="Assts &amp; Invts2" sheetId="11" r:id="rId3"/>
    <sheet name="Assts &amp; Invts2 Data" sheetId="4749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'Assts &amp; Invts1'!$A$1:$Z$58</definedName>
    <definedName name="_xlnm.Print_Area" localSheetId="2">'Assts &amp; Invts2'!$A$1:$X$54</definedName>
  </definedNames>
  <calcPr calcId="92512" calcMode="manual"/>
</workbook>
</file>

<file path=xl/calcChain.xml><?xml version="1.0" encoding="utf-8"?>
<calcChain xmlns="http://schemas.openxmlformats.org/spreadsheetml/2006/main">
  <c r="Y1" i="10" l="1"/>
  <c r="B2" i="10"/>
  <c r="K8" i="10"/>
  <c r="M8" i="10"/>
  <c r="O8" i="10"/>
  <c r="R8" i="10"/>
  <c r="U8" i="10"/>
  <c r="K9" i="10"/>
  <c r="M9" i="10"/>
  <c r="O9" i="10"/>
  <c r="R9" i="10"/>
  <c r="U9" i="10"/>
  <c r="K10" i="10"/>
  <c r="M10" i="10"/>
  <c r="O10" i="10"/>
  <c r="R10" i="10"/>
  <c r="U10" i="10"/>
  <c r="K11" i="10"/>
  <c r="M11" i="10"/>
  <c r="O11" i="10"/>
  <c r="R11" i="10"/>
  <c r="U11" i="10"/>
  <c r="K12" i="10"/>
  <c r="M12" i="10"/>
  <c r="O12" i="10"/>
  <c r="R12" i="10"/>
  <c r="U12" i="10"/>
  <c r="K13" i="10"/>
  <c r="M13" i="10"/>
  <c r="O13" i="10"/>
  <c r="R13" i="10"/>
  <c r="U13" i="10"/>
  <c r="Z27" i="10"/>
  <c r="Z36" i="10"/>
  <c r="Z41" i="10"/>
  <c r="D52" i="10"/>
  <c r="F52" i="10"/>
  <c r="F56" i="10"/>
  <c r="D58" i="10"/>
  <c r="F58" i="10"/>
  <c r="D7" i="9"/>
  <c r="E7" i="9"/>
  <c r="D8" i="9"/>
  <c r="E8" i="9"/>
  <c r="D9" i="9"/>
  <c r="E9" i="9"/>
  <c r="T1" i="11"/>
  <c r="B2" i="11"/>
  <c r="I8" i="11"/>
  <c r="K8" i="11"/>
  <c r="M8" i="11"/>
  <c r="O8" i="11"/>
  <c r="Q8" i="11"/>
  <c r="I9" i="11"/>
  <c r="K9" i="11"/>
  <c r="M9" i="11"/>
  <c r="O9" i="11"/>
  <c r="Q9" i="11"/>
  <c r="I10" i="11"/>
  <c r="K10" i="11"/>
  <c r="M10" i="11"/>
  <c r="O10" i="11"/>
  <c r="Q10" i="11"/>
  <c r="I11" i="11"/>
  <c r="K11" i="11"/>
  <c r="M11" i="11"/>
  <c r="O11" i="11"/>
  <c r="Q11" i="11"/>
  <c r="I12" i="11"/>
  <c r="K12" i="11"/>
  <c r="M12" i="11"/>
  <c r="O12" i="11"/>
  <c r="Q12" i="11"/>
  <c r="Q18" i="11"/>
  <c r="Q19" i="11"/>
  <c r="Q20" i="11"/>
  <c r="Q21" i="11"/>
  <c r="Q22" i="11"/>
  <c r="Q23" i="11"/>
  <c r="I24" i="11"/>
  <c r="Q24" i="11"/>
  <c r="Q25" i="11"/>
  <c r="I26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M45" i="11"/>
  <c r="O45" i="11"/>
  <c r="Q45" i="11"/>
  <c r="M47" i="11"/>
  <c r="O47" i="11"/>
  <c r="Q47" i="11"/>
</calcChain>
</file>

<file path=xl/sharedStrings.xml><?xml version="1.0" encoding="utf-8"?>
<sst xmlns="http://schemas.openxmlformats.org/spreadsheetml/2006/main" count="238" uniqueCount="162">
  <si>
    <t>Plan</t>
  </si>
  <si>
    <t>Europe</t>
  </si>
  <si>
    <t>Total</t>
  </si>
  <si>
    <t>Expenses</t>
  </si>
  <si>
    <t>Gross</t>
  </si>
  <si>
    <t>Margin</t>
  </si>
  <si>
    <t>EBIT</t>
  </si>
  <si>
    <t>Variance</t>
  </si>
  <si>
    <t>Earnings Summary</t>
  </si>
  <si>
    <t>ASSETS &amp; INVESTMENTS</t>
  </si>
  <si>
    <t>Portfolio</t>
  </si>
  <si>
    <t>Gain/Loss</t>
  </si>
  <si>
    <t>ASSETS &amp; INVESTMENTS WORKSHEET</t>
  </si>
  <si>
    <t>Global Markets</t>
  </si>
  <si>
    <t>North America</t>
  </si>
  <si>
    <t>FCEL</t>
  </si>
  <si>
    <t>Global Assets</t>
  </si>
  <si>
    <t>Net Works</t>
  </si>
  <si>
    <t>Industrial Markets</t>
  </si>
  <si>
    <t xml:space="preserve"> - Unquoted Investments : </t>
  </si>
  <si>
    <t>Direct</t>
  </si>
  <si>
    <t>Commercial</t>
  </si>
  <si>
    <t>TGS</t>
  </si>
  <si>
    <t>Transredes</t>
  </si>
  <si>
    <t>Cuiaba</t>
  </si>
  <si>
    <t>BBPL</t>
  </si>
  <si>
    <t>Elektro</t>
  </si>
  <si>
    <t>DPC</t>
  </si>
  <si>
    <t>Metgas</t>
  </si>
  <si>
    <t>Metgas sell down</t>
  </si>
  <si>
    <t>BLM</t>
  </si>
  <si>
    <t>PQPLLC</t>
  </si>
  <si>
    <t>SECLP</t>
  </si>
  <si>
    <t>Corinto</t>
  </si>
  <si>
    <t>IGL</t>
  </si>
  <si>
    <t>Centragas</t>
  </si>
  <si>
    <t>Accroven</t>
  </si>
  <si>
    <t>EcoElectrica</t>
  </si>
  <si>
    <t>Procaribe</t>
  </si>
  <si>
    <t>Chengdu</t>
  </si>
  <si>
    <t>BPC</t>
  </si>
  <si>
    <t>SPC</t>
  </si>
  <si>
    <t>Guam</t>
  </si>
  <si>
    <t>SK Enron</t>
  </si>
  <si>
    <t>Other</t>
  </si>
  <si>
    <t>Direct Commercial Exp</t>
  </si>
  <si>
    <t>Worksheet for Major Position Chart</t>
  </si>
  <si>
    <t>Data for Major Position Chart</t>
  </si>
  <si>
    <t>Acta Technologies</t>
  </si>
  <si>
    <t>ChemConnect</t>
  </si>
  <si>
    <t>ECOutlook (ECO)</t>
  </si>
  <si>
    <t>Financial Settlements Matrix</t>
  </si>
  <si>
    <t>Impresse</t>
  </si>
  <si>
    <t>Pentasafe</t>
  </si>
  <si>
    <t>Intel 64 (Early Adopter Fund)</t>
  </si>
  <si>
    <t>Promigas</t>
  </si>
  <si>
    <t>Gas Business Unit</t>
  </si>
  <si>
    <t>EEOS</t>
  </si>
  <si>
    <t xml:space="preserve">Global Assets Portfolio </t>
  </si>
  <si>
    <t>EEOS Portfolio</t>
  </si>
  <si>
    <t>Cogentrix/Jenks, OK</t>
  </si>
  <si>
    <t>Lagos</t>
  </si>
  <si>
    <t>India Phase II</t>
  </si>
  <si>
    <t xml:space="preserve">Total Margin </t>
  </si>
  <si>
    <t>EES Wholesale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</si>
  <si>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</si>
  <si>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</si>
  <si>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</si>
  <si>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</si>
  <si>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</si>
  <si>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</si>
  <si>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</si>
  <si>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</si>
  <si>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</si>
  <si>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</si>
  <si>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</si>
  <si>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 xml:space="preserve"> - Private Equity:</t>
  </si>
  <si>
    <t>Kiodex</t>
  </si>
  <si>
    <t>VRDO</t>
  </si>
  <si>
    <t>* VRDO Formerly FWIS First World Communications</t>
  </si>
  <si>
    <t>NEPCO-Europe/Caxios</t>
  </si>
  <si>
    <t>LS Power, Kendall</t>
  </si>
  <si>
    <t>East Coast Power/Linden</t>
  </si>
  <si>
    <t>GenPower/Dell</t>
  </si>
  <si>
    <t>GenPower/McAdams</t>
  </si>
  <si>
    <t>Ouachita / Sterlington, LA</t>
  </si>
  <si>
    <t>AES Wolf Hollow/Grandbury</t>
  </si>
  <si>
    <t>NESCO/Goldendale WA</t>
  </si>
  <si>
    <t>Union Power/El Dorado</t>
  </si>
  <si>
    <t>Gila River Power/Gila River</t>
  </si>
  <si>
    <t>2Q</t>
  </si>
  <si>
    <t xml:space="preserve">    Accrued Margin</t>
  </si>
  <si>
    <t xml:space="preserve">  Net of Direct Com. Exp</t>
  </si>
  <si>
    <t>Vengas</t>
  </si>
  <si>
    <t>Calife</t>
  </si>
  <si>
    <t xml:space="preserve"> - Quoted Investments :  $2.2</t>
  </si>
  <si>
    <t xml:space="preserve"> - EES (EEL Portion) : $2.5</t>
  </si>
  <si>
    <t xml:space="preserve"> - Accruals : ($2.1)</t>
  </si>
  <si>
    <t>South America</t>
  </si>
  <si>
    <t xml:space="preserve">    Global Markets Portfolio</t>
  </si>
  <si>
    <t>Industrial Markets Portfolio</t>
  </si>
  <si>
    <t>Descriptions</t>
  </si>
  <si>
    <t>Carry Values</t>
  </si>
  <si>
    <t>Public Positions</t>
  </si>
  <si>
    <t xml:space="preserve">    Applied Terravision Warrants</t>
  </si>
  <si>
    <t xml:space="preserve">    Fuelcell Energy</t>
  </si>
  <si>
    <t xml:space="preserve">    Other</t>
  </si>
  <si>
    <t xml:space="preserve"> Private Positions</t>
  </si>
  <si>
    <t xml:space="preserve">     Alamac</t>
  </si>
  <si>
    <t xml:space="preserve">     BigHorn</t>
  </si>
  <si>
    <t xml:space="preserve">     Cypress Exploration</t>
  </si>
  <si>
    <t xml:space="preserve">     Encorp</t>
  </si>
  <si>
    <t xml:space="preserve">     Mariner Warrants</t>
  </si>
  <si>
    <t xml:space="preserve">     Other</t>
  </si>
  <si>
    <t>Debt/ VPPS</t>
  </si>
  <si>
    <t xml:space="preserve">     KCS VPP</t>
  </si>
  <si>
    <t xml:space="preserve">     Mariner Combined Debt </t>
  </si>
  <si>
    <t>Swaps</t>
  </si>
  <si>
    <t xml:space="preserve">     East Coast Power Common Swap</t>
  </si>
  <si>
    <t xml:space="preserve">     East Coast Power Loan Swap</t>
  </si>
  <si>
    <t>Raptor Positions</t>
  </si>
  <si>
    <t xml:space="preserve">    Catalytica</t>
  </si>
  <si>
    <t xml:space="preserve">    Hanover Compressor</t>
  </si>
  <si>
    <t xml:space="preserve">    Hornbeck-Leevac Warrants</t>
  </si>
  <si>
    <t xml:space="preserve">    Venoco Convertible</t>
  </si>
  <si>
    <r>
      <t xml:space="preserve">North America Portfolio </t>
    </r>
    <r>
      <rPr>
        <b/>
        <sz val="8"/>
        <color indexed="12"/>
        <rFont val="Arial"/>
        <family val="2"/>
      </rPr>
      <t>(in thousands)</t>
    </r>
  </si>
  <si>
    <t xml:space="preserve">       EES Wholesale Portfolio</t>
  </si>
  <si>
    <t xml:space="preserve">  South America Portfolio</t>
  </si>
  <si>
    <t xml:space="preserve"> Europe Portfolio ($ in millions)</t>
  </si>
  <si>
    <t xml:space="preserve"> NetWorks Portfolio ($ in millions)</t>
  </si>
  <si>
    <t>EPC 63/64</t>
  </si>
  <si>
    <t>Market Value</t>
  </si>
  <si>
    <t>MPR</t>
  </si>
  <si>
    <t>Facility Costs</t>
  </si>
  <si>
    <t>HPL</t>
  </si>
  <si>
    <t xml:space="preserve">        Total Market Value</t>
  </si>
  <si>
    <t xml:space="preserve"> - EES (EEL Portion) : $4.2</t>
  </si>
  <si>
    <t xml:space="preserve">     Mariner Common and Commodity</t>
  </si>
  <si>
    <t xml:space="preserve">Asset/Accrual Margin </t>
  </si>
  <si>
    <t>Thru 6/8/01</t>
  </si>
  <si>
    <t>Actuals</t>
  </si>
  <si>
    <t xml:space="preserve"> - Quoted Investments :  $9.3</t>
  </si>
  <si>
    <t xml:space="preserve"> - Accruals : ($2.9)</t>
  </si>
  <si>
    <t>MPR Carry Values</t>
  </si>
  <si>
    <t>$ millions</t>
  </si>
  <si>
    <t>Private</t>
  </si>
  <si>
    <t>Cline Resources</t>
  </si>
  <si>
    <t>Black Mountain</t>
  </si>
  <si>
    <t>Juptier</t>
  </si>
  <si>
    <t>Black Mountain Mktg Fees</t>
  </si>
  <si>
    <t>Envera</t>
  </si>
  <si>
    <t>Structured Credit</t>
  </si>
  <si>
    <t>American Coal Sr. Debt</t>
  </si>
  <si>
    <t>American Coal Jr. Debt</t>
  </si>
  <si>
    <t>Cline Resources - Panther</t>
  </si>
  <si>
    <t>Cline Resources - Dakota</t>
  </si>
  <si>
    <t>Jupiter Loan</t>
  </si>
  <si>
    <t>Remington Loan</t>
  </si>
  <si>
    <t xml:space="preserve">Public </t>
  </si>
  <si>
    <t>Stonepath Group</t>
  </si>
  <si>
    <r>
      <t xml:space="preserve">   </t>
    </r>
    <r>
      <rPr>
        <sz val="7"/>
        <rFont val="Arial Narrow"/>
        <family val="2"/>
      </rPr>
      <t>Juniper</t>
    </r>
  </si>
  <si>
    <t xml:space="preserve"> - CATs/Margaux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</si>
</sst>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7" formatCode="#,##0.0_);\(#,##0.0\)"/>
    <numFmt numFmtId="168" formatCode="0.0%"/>
    <numFmt numFmtId="169" formatCode="_(* #,##0.0_);_(* \(#,##0.0\);_(* &quot;-&quot;??_);_(@_)"/>
    <numFmt numFmtId="170" formatCode="_(* #,##0.0_);_(* \(#,##0.0\);_(* &quot;-&quot;?_);_(@_)"/>
    <numFmt numFmtId="171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_(* #,##0.0_);_(* \(#,##0.0\);_(* &quot;-&quot;_);_(@_)"/>
    <numFmt numFmtId="178" formatCode="_(* #,##0_);_(* \(#,##0\);_(* &quot;-&quot;??_);_(@_)"/>
  </numFmts>
  <fonts count="4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Arial"/>
      <family val="2"/>
    </font>
    <font>
      <b/>
      <i/>
      <sz val="8"/>
      <name val="Times New Roman"/>
      <family val="1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12"/>
      <name val="Arial"/>
    </font>
    <font>
      <b/>
      <u/>
      <sz val="10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b/>
      <sz val="11"/>
      <color indexed="53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4"/>
      <color indexed="10"/>
      <name val="Arial"/>
      <family val="2"/>
    </font>
    <font>
      <sz val="6"/>
      <name val="Arial"/>
      <family val="2"/>
    </font>
    <font>
      <b/>
      <sz val="11"/>
      <color indexed="10"/>
      <name val="Arial"/>
      <family val="2"/>
    </font>
    <font>
      <b/>
      <sz val="11"/>
      <color indexed="46"/>
      <name val="Arial"/>
      <family val="2"/>
    </font>
    <font>
      <sz val="7"/>
      <name val="Arial"/>
      <family val="2"/>
    </font>
    <font>
      <b/>
      <sz val="11"/>
      <color indexed="56"/>
      <name val="Arial"/>
      <family val="2"/>
    </font>
    <font>
      <b/>
      <sz val="10"/>
      <color indexed="12"/>
      <name val="Arial"/>
      <family val="2"/>
    </font>
    <font>
      <b/>
      <sz val="10"/>
      <color indexed="58"/>
      <name val="Arial"/>
      <family val="2"/>
    </font>
    <font>
      <sz val="10"/>
      <name val="Arial"/>
      <family val="2"/>
    </font>
    <font>
      <b/>
      <sz val="10"/>
      <color indexed="51"/>
      <name val="Arial"/>
      <family val="2"/>
    </font>
    <font>
      <b/>
      <sz val="10"/>
      <color indexed="57"/>
      <name val="Arial"/>
      <family val="2"/>
    </font>
    <font>
      <b/>
      <sz val="10"/>
      <color indexed="20"/>
      <name val="Arial"/>
      <family val="2"/>
    </font>
    <font>
      <b/>
      <sz val="12"/>
      <color indexed="57"/>
      <name val="Arial"/>
      <family val="2"/>
    </font>
    <font>
      <b/>
      <sz val="12"/>
      <color indexed="44"/>
      <name val="Arial"/>
      <family val="2"/>
    </font>
    <font>
      <b/>
      <sz val="11"/>
      <color indexed="44"/>
      <name val="Arial"/>
      <family val="2"/>
    </font>
    <font>
      <b/>
      <sz val="12"/>
      <color indexed="53"/>
      <name val="Arial"/>
      <family val="2"/>
    </font>
    <font>
      <b/>
      <sz val="7"/>
      <name val="Arial Narrow"/>
      <family val="2"/>
    </font>
    <font>
      <b/>
      <sz val="8"/>
      <color indexed="8"/>
      <name val="Arial"/>
      <family val="2"/>
    </font>
    <font>
      <b/>
      <sz val="8"/>
      <color indexed="12"/>
      <name val="Arial"/>
      <family val="2"/>
    </font>
    <font>
      <b/>
      <sz val="7"/>
      <color indexed="8"/>
      <name val="Arial Narrow"/>
      <family val="2"/>
    </font>
    <font>
      <sz val="7"/>
      <color indexed="8"/>
      <name val="Arial Narrow"/>
      <family val="2"/>
    </font>
    <font>
      <sz val="7"/>
      <name val="Arial"/>
    </font>
    <font>
      <sz val="7"/>
      <name val="Arial Narrow"/>
      <family val="2"/>
    </font>
    <font>
      <b/>
      <sz val="7"/>
      <color indexed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/>
  </cellStyleXfs>
  <cellXfs count="193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10" fillId="0" borderId="0" xfId="1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10" fillId="0" borderId="1" xfId="0" applyFont="1" applyBorder="1" applyAlignment="1">
      <alignment horizontal="center"/>
    </xf>
    <xf numFmtId="167" fontId="10" fillId="0" borderId="0" xfId="0" applyNumberFormat="1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164" fontId="10" fillId="0" borderId="0" xfId="1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67" fontId="10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7" fontId="10" fillId="0" borderId="2" xfId="0" applyNumberFormat="1" applyFont="1" applyBorder="1" applyAlignment="1">
      <alignment horizontal="center" vertical="center"/>
    </xf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3" fillId="0" borderId="0" xfId="0" applyFont="1"/>
    <xf numFmtId="0" fontId="5" fillId="0" borderId="0" xfId="0" applyFont="1"/>
    <xf numFmtId="0" fontId="4" fillId="0" borderId="0" xfId="0" applyFont="1"/>
    <xf numFmtId="0" fontId="15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/>
    <xf numFmtId="164" fontId="1" fillId="0" borderId="0" xfId="1" applyNumberFormat="1" applyFill="1" applyAlignment="1">
      <alignment horizontal="center"/>
    </xf>
    <xf numFmtId="167" fontId="10" fillId="0" borderId="0" xfId="0" applyNumberFormat="1" applyFont="1" applyAlignment="1">
      <alignment horizontal="right"/>
    </xf>
    <xf numFmtId="167" fontId="10" fillId="0" borderId="2" xfId="0" applyNumberFormat="1" applyFont="1" applyBorder="1" applyAlignment="1">
      <alignment horizontal="right"/>
    </xf>
    <xf numFmtId="167" fontId="10" fillId="0" borderId="3" xfId="0" applyNumberFormat="1" applyFont="1" applyBorder="1" applyAlignment="1">
      <alignment horizontal="right" vertical="center"/>
    </xf>
    <xf numFmtId="167" fontId="10" fillId="0" borderId="0" xfId="0" applyNumberFormat="1" applyFont="1" applyAlignment="1">
      <alignment horizontal="right" vertical="center"/>
    </xf>
    <xf numFmtId="167" fontId="10" fillId="0" borderId="2" xfId="0" applyNumberFormat="1" applyFont="1" applyBorder="1" applyAlignment="1">
      <alignment horizontal="right" vertical="center"/>
    </xf>
    <xf numFmtId="167" fontId="10" fillId="0" borderId="0" xfId="0" applyNumberFormat="1" applyFont="1" applyBorder="1" applyAlignment="1">
      <alignment horizontal="right"/>
    </xf>
    <xf numFmtId="167" fontId="10" fillId="0" borderId="0" xfId="0" applyNumberFormat="1" applyFont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left" vertical="center"/>
    </xf>
    <xf numFmtId="164" fontId="9" fillId="0" borderId="0" xfId="1" applyNumberFormat="1" applyFont="1" applyFill="1" applyAlignment="1">
      <alignment horizontal="right" vertical="center"/>
    </xf>
    <xf numFmtId="0" fontId="0" fillId="0" borderId="0" xfId="0" applyBorder="1"/>
    <xf numFmtId="0" fontId="0" fillId="0" borderId="0" xfId="0" applyFill="1"/>
    <xf numFmtId="0" fontId="10" fillId="0" borderId="0" xfId="0" applyFont="1" applyFill="1" applyAlignment="1">
      <alignment horizontal="center"/>
    </xf>
    <xf numFmtId="167" fontId="10" fillId="0" borderId="0" xfId="0" applyNumberFormat="1" applyFont="1" applyFill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15" fillId="0" borderId="0" xfId="0" applyFont="1" applyBorder="1"/>
    <xf numFmtId="0" fontId="5" fillId="0" borderId="0" xfId="3" applyFont="1"/>
    <xf numFmtId="0" fontId="4" fillId="0" borderId="0" xfId="3" applyFont="1" applyAlignment="1">
      <alignment horizontal="center"/>
    </xf>
    <xf numFmtId="168" fontId="5" fillId="0" borderId="0" xfId="3" applyNumberFormat="1" applyFont="1" applyAlignment="1">
      <alignment horizontal="center"/>
    </xf>
    <xf numFmtId="0" fontId="4" fillId="0" borderId="0" xfId="3" applyFont="1"/>
    <xf numFmtId="0" fontId="4" fillId="2" borderId="4" xfId="3" applyFont="1" applyFill="1" applyBorder="1" applyAlignment="1">
      <alignment horizontal="center"/>
    </xf>
    <xf numFmtId="0" fontId="4" fillId="2" borderId="5" xfId="3" applyFont="1" applyFill="1" applyBorder="1" applyAlignment="1">
      <alignment horizontal="center"/>
    </xf>
    <xf numFmtId="0" fontId="4" fillId="2" borderId="6" xfId="3" applyFont="1" applyFill="1" applyBorder="1" applyAlignment="1">
      <alignment horizontal="center"/>
    </xf>
    <xf numFmtId="164" fontId="5" fillId="0" borderId="0" xfId="3" applyNumberFormat="1" applyFont="1" applyAlignment="1">
      <alignment horizontal="center"/>
    </xf>
    <xf numFmtId="0" fontId="19" fillId="0" borderId="0" xfId="3" applyFont="1"/>
    <xf numFmtId="16" fontId="4" fillId="0" borderId="0" xfId="3" applyNumberFormat="1" applyFont="1" applyFill="1"/>
    <xf numFmtId="0" fontId="17" fillId="0" borderId="0" xfId="3" applyFont="1" applyFill="1" applyBorder="1" applyAlignment="1">
      <alignment horizontal="center"/>
    </xf>
    <xf numFmtId="168" fontId="5" fillId="0" borderId="0" xfId="3" applyNumberFormat="1" applyFont="1" applyFill="1" applyAlignment="1">
      <alignment horizontal="center"/>
    </xf>
    <xf numFmtId="0" fontId="5" fillId="0" borderId="0" xfId="3" applyFont="1" applyFill="1"/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3" fillId="0" borderId="0" xfId="0" applyFont="1" applyBorder="1"/>
    <xf numFmtId="49" fontId="11" fillId="0" borderId="0" xfId="0" applyNumberFormat="1" applyFont="1" applyAlignment="1">
      <alignment horizontal="center"/>
    </xf>
    <xf numFmtId="164" fontId="20" fillId="0" borderId="0" xfId="3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 vertical="center"/>
    </xf>
    <xf numFmtId="0" fontId="15" fillId="0" borderId="8" xfId="0" applyFont="1" applyBorder="1"/>
    <xf numFmtId="0" fontId="10" fillId="0" borderId="8" xfId="0" applyFont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168" fontId="5" fillId="0" borderId="0" xfId="3" applyNumberFormat="1" applyFont="1" applyFill="1" applyBorder="1" applyAlignment="1">
      <alignment horizontal="center"/>
    </xf>
    <xf numFmtId="0" fontId="19" fillId="0" borderId="0" xfId="3" applyFont="1" applyBorder="1"/>
    <xf numFmtId="0" fontId="5" fillId="0" borderId="0" xfId="3" applyFont="1" applyBorder="1"/>
    <xf numFmtId="0" fontId="17" fillId="0" borderId="0" xfId="3" applyFont="1"/>
    <xf numFmtId="0" fontId="4" fillId="3" borderId="9" xfId="3" applyFont="1" applyFill="1" applyBorder="1" applyAlignment="1">
      <alignment horizontal="center"/>
    </xf>
    <xf numFmtId="0" fontId="4" fillId="3" borderId="2" xfId="3" applyFont="1" applyFill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5" fillId="3" borderId="9" xfId="3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1" fillId="0" borderId="0" xfId="3" applyFont="1" applyBorder="1" applyAlignment="1">
      <alignment horizontal="center"/>
    </xf>
    <xf numFmtId="0" fontId="23" fillId="0" borderId="0" xfId="0" applyFont="1"/>
    <xf numFmtId="0" fontId="11" fillId="0" borderId="1" xfId="0" applyFont="1" applyBorder="1" applyAlignment="1">
      <alignment horizontal="center"/>
    </xf>
    <xf numFmtId="0" fontId="23" fillId="0" borderId="0" xfId="0" applyFont="1" applyBorder="1" applyAlignment="1"/>
    <xf numFmtId="0" fontId="23" fillId="0" borderId="0" xfId="0" applyFont="1" applyAlignment="1"/>
    <xf numFmtId="0" fontId="11" fillId="0" borderId="0" xfId="0" applyFont="1"/>
    <xf numFmtId="0" fontId="5" fillId="3" borderId="10" xfId="3" applyFont="1" applyFill="1" applyBorder="1" applyAlignment="1">
      <alignment horizontal="center"/>
    </xf>
    <xf numFmtId="0" fontId="5" fillId="3" borderId="11" xfId="3" applyFont="1" applyFill="1" applyBorder="1" applyAlignment="1">
      <alignment horizontal="center"/>
    </xf>
    <xf numFmtId="0" fontId="23" fillId="0" borderId="0" xfId="0" applyFont="1" applyBorder="1"/>
    <xf numFmtId="0" fontId="11" fillId="0" borderId="0" xfId="0" applyFont="1" applyBorder="1" applyAlignment="1">
      <alignment horizontal="center"/>
    </xf>
    <xf numFmtId="164" fontId="1" fillId="0" borderId="0" xfId="1" applyNumberFormat="1" applyBorder="1" applyAlignment="1"/>
    <xf numFmtId="164" fontId="2" fillId="0" borderId="0" xfId="1" applyNumberFormat="1" applyFont="1" applyFill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vertical="center"/>
    </xf>
    <xf numFmtId="0" fontId="16" fillId="0" borderId="0" xfId="0" applyFont="1" applyBorder="1" applyAlignment="1">
      <alignment vertical="top"/>
    </xf>
    <xf numFmtId="164" fontId="0" fillId="0" borderId="0" xfId="0" applyNumberFormat="1"/>
    <xf numFmtId="164" fontId="23" fillId="0" borderId="0" xfId="0" applyNumberFormat="1" applyFont="1"/>
    <xf numFmtId="164" fontId="23" fillId="0" borderId="3" xfId="0" applyNumberFormat="1" applyFont="1" applyBorder="1"/>
    <xf numFmtId="0" fontId="14" fillId="0" borderId="8" xfId="0" applyFont="1" applyBorder="1" applyAlignment="1">
      <alignment horizontal="left" vertical="top"/>
    </xf>
    <xf numFmtId="0" fontId="0" fillId="0" borderId="8" xfId="0" applyBorder="1"/>
    <xf numFmtId="0" fontId="4" fillId="0" borderId="8" xfId="0" applyFont="1" applyBorder="1"/>
    <xf numFmtId="0" fontId="22" fillId="0" borderId="0" xfId="0" applyFont="1"/>
    <xf numFmtId="0" fontId="11" fillId="0" borderId="12" xfId="0" applyFont="1" applyBorder="1" applyAlignment="1">
      <alignment horizontal="center"/>
    </xf>
    <xf numFmtId="164" fontId="23" fillId="0" borderId="8" xfId="0" applyNumberFormat="1" applyFont="1" applyBorder="1"/>
    <xf numFmtId="164" fontId="23" fillId="0" borderId="13" xfId="0" applyNumberFormat="1" applyFont="1" applyBorder="1"/>
    <xf numFmtId="0" fontId="24" fillId="0" borderId="0" xfId="0" applyFont="1"/>
    <xf numFmtId="0" fontId="0" fillId="0" borderId="0" xfId="0" applyAlignment="1">
      <alignment horizontal="center"/>
    </xf>
    <xf numFmtId="167" fontId="5" fillId="0" borderId="0" xfId="3" applyNumberFormat="1" applyFont="1" applyAlignment="1">
      <alignment horizontal="center"/>
    </xf>
    <xf numFmtId="164" fontId="0" fillId="0" borderId="0" xfId="0" applyNumberFormat="1" applyBorder="1"/>
    <xf numFmtId="0" fontId="11" fillId="0" borderId="0" xfId="0" applyFont="1" applyBorder="1"/>
    <xf numFmtId="170" fontId="23" fillId="0" borderId="0" xfId="0" applyNumberFormat="1" applyFont="1" applyBorder="1" applyAlignment="1">
      <alignment horizontal="center"/>
    </xf>
    <xf numFmtId="170" fontId="23" fillId="0" borderId="0" xfId="1" applyNumberFormat="1" applyFont="1" applyBorder="1" applyAlignment="1">
      <alignment horizontal="center"/>
    </xf>
    <xf numFmtId="0" fontId="23" fillId="0" borderId="0" xfId="0" applyFont="1" applyFill="1" applyBorder="1"/>
    <xf numFmtId="170" fontId="23" fillId="0" borderId="0" xfId="0" applyNumberFormat="1" applyFont="1" applyAlignment="1">
      <alignment horizontal="center"/>
    </xf>
    <xf numFmtId="170" fontId="23" fillId="0" borderId="0" xfId="0" applyNumberFormat="1" applyFont="1"/>
    <xf numFmtId="170" fontId="23" fillId="0" borderId="0" xfId="1" applyNumberFormat="1" applyFont="1" applyFill="1" applyBorder="1" applyAlignment="1">
      <alignment horizontal="center"/>
    </xf>
    <xf numFmtId="170" fontId="23" fillId="0" borderId="0" xfId="1" applyNumberFormat="1" applyFont="1"/>
    <xf numFmtId="0" fontId="11" fillId="0" borderId="0" xfId="0" applyFont="1" applyFill="1" applyBorder="1" applyAlignment="1">
      <alignment horizontal="center"/>
    </xf>
    <xf numFmtId="170" fontId="23" fillId="0" borderId="3" xfId="1" applyNumberFormat="1" applyFont="1" applyBorder="1"/>
    <xf numFmtId="164" fontId="23" fillId="0" borderId="0" xfId="0" applyNumberFormat="1" applyFont="1" applyBorder="1"/>
    <xf numFmtId="175" fontId="23" fillId="0" borderId="1" xfId="0" applyNumberFormat="1" applyFont="1" applyBorder="1"/>
    <xf numFmtId="0" fontId="4" fillId="0" borderId="0" xfId="0" applyFont="1" applyBorder="1"/>
    <xf numFmtId="0" fontId="25" fillId="0" borderId="0" xfId="0" applyFont="1" applyAlignment="1">
      <alignment horizontal="left" vertical="top"/>
    </xf>
    <xf numFmtId="164" fontId="26" fillId="0" borderId="0" xfId="0" applyNumberFormat="1" applyFont="1" applyAlignment="1">
      <alignment vertical="center"/>
    </xf>
    <xf numFmtId="0" fontId="4" fillId="0" borderId="0" xfId="0" applyFont="1" applyBorder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164" fontId="31" fillId="0" borderId="0" xfId="0" applyNumberFormat="1" applyFont="1" applyAlignment="1">
      <alignment vertical="center"/>
    </xf>
    <xf numFmtId="164" fontId="32" fillId="0" borderId="0" xfId="0" applyNumberFormat="1" applyFont="1" applyFill="1" applyBorder="1" applyAlignment="1">
      <alignment horizontal="left" vertical="center"/>
    </xf>
    <xf numFmtId="0" fontId="33" fillId="0" borderId="0" xfId="0" applyFont="1"/>
    <xf numFmtId="164" fontId="34" fillId="0" borderId="0" xfId="0" applyNumberFormat="1" applyFont="1" applyFill="1" applyBorder="1" applyAlignment="1">
      <alignment vertical="center"/>
    </xf>
    <xf numFmtId="0" fontId="0" fillId="0" borderId="14" xfId="0" applyBorder="1"/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/>
    </xf>
    <xf numFmtId="175" fontId="23" fillId="0" borderId="0" xfId="0" applyNumberFormat="1" applyFont="1" applyAlignment="1">
      <alignment horizontal="center"/>
    </xf>
    <xf numFmtId="175" fontId="23" fillId="0" borderId="0" xfId="0" applyNumberFormat="1" applyFont="1" applyAlignment="1">
      <alignment horizontal="left"/>
    </xf>
    <xf numFmtId="175" fontId="23" fillId="0" borderId="1" xfId="0" applyNumberFormat="1" applyFont="1" applyBorder="1" applyAlignment="1">
      <alignment horizontal="left"/>
    </xf>
    <xf numFmtId="175" fontId="23" fillId="0" borderId="0" xfId="0" applyNumberFormat="1" applyFont="1"/>
    <xf numFmtId="175" fontId="23" fillId="0" borderId="8" xfId="0" applyNumberFormat="1" applyFont="1" applyBorder="1"/>
    <xf numFmtId="175" fontId="23" fillId="0" borderId="12" xfId="0" applyNumberFormat="1" applyFont="1" applyBorder="1"/>
    <xf numFmtId="0" fontId="35" fillId="0" borderId="0" xfId="0" applyFont="1" applyBorder="1" applyAlignment="1">
      <alignment horizontal="left"/>
    </xf>
    <xf numFmtId="0" fontId="25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75" fontId="23" fillId="0" borderId="8" xfId="2" applyNumberFormat="1" applyFont="1" applyFill="1" applyBorder="1" applyAlignment="1"/>
    <xf numFmtId="175" fontId="23" fillId="0" borderId="13" xfId="2" applyNumberFormat="1" applyFont="1" applyFill="1" applyBorder="1" applyAlignment="1"/>
    <xf numFmtId="0" fontId="10" fillId="0" borderId="14" xfId="0" applyFont="1" applyBorder="1" applyAlignment="1">
      <alignment horizontal="center"/>
    </xf>
    <xf numFmtId="164" fontId="18" fillId="0" borderId="0" xfId="1" applyNumberFormat="1" applyFont="1" applyFill="1" applyBorder="1" applyAlignment="1">
      <alignment horizontal="center" vertical="center"/>
    </xf>
    <xf numFmtId="0" fontId="38" fillId="0" borderId="0" xfId="0" applyFont="1"/>
    <xf numFmtId="0" fontId="39" fillId="0" borderId="0" xfId="0" applyFont="1"/>
    <xf numFmtId="49" fontId="38" fillId="0" borderId="0" xfId="0" applyNumberFormat="1" applyFont="1" applyAlignment="1">
      <alignment horizontal="center"/>
    </xf>
    <xf numFmtId="0" fontId="38" fillId="0" borderId="1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39" fillId="0" borderId="0" xfId="0" applyFont="1" applyBorder="1"/>
    <xf numFmtId="0" fontId="39" fillId="0" borderId="0" xfId="0" applyFont="1" applyAlignment="1">
      <alignment horizontal="left" indent="1"/>
    </xf>
    <xf numFmtId="0" fontId="40" fillId="0" borderId="0" xfId="0" applyFont="1"/>
    <xf numFmtId="0" fontId="38" fillId="0" borderId="0" xfId="0" applyFont="1" applyBorder="1"/>
    <xf numFmtId="175" fontId="23" fillId="0" borderId="15" xfId="2" applyNumberFormat="1" applyFont="1" applyFill="1" applyBorder="1" applyAlignment="1"/>
    <xf numFmtId="0" fontId="35" fillId="0" borderId="0" xfId="0" applyFont="1"/>
    <xf numFmtId="0" fontId="41" fillId="0" borderId="0" xfId="0" applyFont="1"/>
    <xf numFmtId="0" fontId="41" fillId="0" borderId="0" xfId="0" applyFont="1" applyFill="1"/>
    <xf numFmtId="0" fontId="41" fillId="0" borderId="0" xfId="0" applyFont="1" applyAlignment="1">
      <alignment horizontal="left" indent="1"/>
    </xf>
    <xf numFmtId="174" fontId="41" fillId="0" borderId="0" xfId="2" applyNumberFormat="1" applyFont="1" applyFill="1"/>
    <xf numFmtId="14" fontId="38" fillId="0" borderId="0" xfId="0" applyNumberFormat="1" applyFont="1" applyAlignment="1">
      <alignment horizontal="center"/>
    </xf>
    <xf numFmtId="0" fontId="23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2" fillId="0" borderId="0" xfId="0" applyFont="1"/>
    <xf numFmtId="0" fontId="41" fillId="0" borderId="1" xfId="0" quotePrefix="1" applyFont="1" applyBorder="1" applyAlignment="1">
      <alignment horizontal="center"/>
    </xf>
    <xf numFmtId="0" fontId="35" fillId="0" borderId="0" xfId="0" applyFont="1" applyAlignment="1">
      <alignment horizontal="center"/>
    </xf>
    <xf numFmtId="171" fontId="41" fillId="0" borderId="0" xfId="2" applyNumberFormat="1" applyFont="1"/>
    <xf numFmtId="169" fontId="41" fillId="0" borderId="0" xfId="1" applyNumberFormat="1" applyFont="1"/>
    <xf numFmtId="0" fontId="41" fillId="0" borderId="0" xfId="0" quotePrefix="1" applyFont="1" applyAlignment="1">
      <alignment horizontal="left"/>
    </xf>
    <xf numFmtId="0" fontId="41" fillId="0" borderId="0" xfId="0" applyFont="1" applyBorder="1" applyAlignment="1">
      <alignment horizontal="left"/>
    </xf>
    <xf numFmtId="169" fontId="41" fillId="0" borderId="1" xfId="1" applyNumberFormat="1" applyFont="1" applyBorder="1"/>
    <xf numFmtId="0" fontId="35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left"/>
    </xf>
    <xf numFmtId="171" fontId="35" fillId="0" borderId="3" xfId="2" applyNumberFormat="1" applyFont="1" applyBorder="1"/>
    <xf numFmtId="178" fontId="39" fillId="0" borderId="0" xfId="2" applyNumberFormat="1" applyFont="1" applyFill="1"/>
    <xf numFmtId="178" fontId="39" fillId="0" borderId="0" xfId="1" applyNumberFormat="1" applyFont="1" applyFill="1"/>
    <xf numFmtId="174" fontId="38" fillId="0" borderId="3" xfId="2" applyNumberFormat="1" applyFont="1" applyBorder="1"/>
    <xf numFmtId="174" fontId="39" fillId="0" borderId="0" xfId="1" applyNumberFormat="1" applyFont="1" applyFill="1"/>
    <xf numFmtId="178" fontId="39" fillId="0" borderId="0" xfId="1" applyNumberFormat="1" applyFont="1" applyFill="1" applyBorder="1"/>
    <xf numFmtId="164" fontId="9" fillId="4" borderId="0" xfId="1" applyNumberFormat="1" applyFont="1" applyFill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36" fillId="0" borderId="0" xfId="0" applyFont="1" applyAlignment="1">
      <alignment horizontal="center" vertical="top"/>
    </xf>
    <xf numFmtId="164" fontId="18" fillId="4" borderId="0" xfId="1" applyNumberFormat="1" applyFont="1" applyFill="1" applyBorder="1" applyAlignment="1">
      <alignment horizontal="center" vertical="center"/>
    </xf>
    <xf numFmtId="0" fontId="4" fillId="3" borderId="16" xfId="3" applyFont="1" applyFill="1" applyBorder="1" applyAlignment="1">
      <alignment horizontal="center"/>
    </xf>
    <xf numFmtId="0" fontId="4" fillId="3" borderId="17" xfId="3" applyFont="1" applyFill="1" applyBorder="1" applyAlignment="1">
      <alignment horizontal="center"/>
    </xf>
    <xf numFmtId="0" fontId="10" fillId="2" borderId="16" xfId="3" applyFont="1" applyFill="1" applyBorder="1" applyAlignment="1">
      <alignment horizontal="center"/>
    </xf>
    <xf numFmtId="0" fontId="10" fillId="2" borderId="17" xfId="3" applyFont="1" applyFill="1" applyBorder="1" applyAlignment="1">
      <alignment horizontal="center"/>
    </xf>
    <xf numFmtId="0" fontId="21" fillId="0" borderId="16" xfId="3" applyFont="1" applyBorder="1" applyAlignment="1">
      <alignment horizontal="center"/>
    </xf>
    <xf numFmtId="0" fontId="21" fillId="0" borderId="18" xfId="3" applyFont="1" applyBorder="1" applyAlignment="1">
      <alignment horizontal="center"/>
    </xf>
    <xf numFmtId="0" fontId="21" fillId="0" borderId="17" xfId="3" applyFont="1" applyBorder="1" applyAlignment="1">
      <alignment horizontal="center"/>
    </xf>
    <xf numFmtId="0" fontId="21" fillId="0" borderId="0" xfId="3" applyFont="1" applyFill="1" applyBorder="1" applyAlignment="1">
      <alignment horizontal="center"/>
    </xf>
    <xf numFmtId="0" fontId="10" fillId="0" borderId="0" xfId="3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11431673224863E-2"/>
          <c:y val="7.3684541909817908E-2"/>
          <c:w val="0.92736159711854693"/>
          <c:h val="0.810529961007996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numFmt formatCode="0.0_);\(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'[1]Assts &amp; Invts2 Data'!$A$25:$A$35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'[1]Assts &amp; Invts2 Data'!$B$34:$B$35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D2DE-4AC9-8694-604D56793F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0990168"/>
        <c:axId val="1"/>
      </c:barChart>
      <c:catAx>
        <c:axId val="16099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-1.5"/>
        </c:scaling>
        <c:delete val="0"/>
        <c:axPos val="l"/>
        <c:numFmt formatCode="0.0_);\(0.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90168"/>
        <c:crosses val="autoZero"/>
        <c:crossBetween val="between"/>
        <c:majorUnit val="0.5"/>
        <c:min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45720</xdr:rowOff>
    </xdr:from>
    <xdr:to>
      <xdr:col>22</xdr:col>
      <xdr:colOff>0</xdr:colOff>
      <xdr:row>15</xdr:row>
      <xdr:rowOff>0</xdr:rowOff>
    </xdr:to>
    <xdr:sp macro="" textlink="">
      <xdr:nvSpPr>
        <xdr:cNvPr id="366593" name="Rectangle 1025"/>
        <xdr:cNvSpPr>
          <a:spLocks noChangeArrowheads="1"/>
        </xdr:cNvSpPr>
      </xdr:nvSpPr>
      <xdr:spPr bwMode="auto">
        <a:xfrm>
          <a:off x="3040380" y="662940"/>
          <a:ext cx="6416040" cy="167640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45</xdr:col>
      <xdr:colOff>381000</xdr:colOff>
      <xdr:row>16</xdr:row>
      <xdr:rowOff>0</xdr:rowOff>
    </xdr:from>
    <xdr:to>
      <xdr:col>50</xdr:col>
      <xdr:colOff>480060</xdr:colOff>
      <xdr:row>27</xdr:row>
      <xdr:rowOff>0</xdr:rowOff>
    </xdr:to>
    <xdr:graphicFrame macro="">
      <xdr:nvGraphicFramePr>
        <xdr:cNvPr id="366594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7</xdr:col>
      <xdr:colOff>0</xdr:colOff>
      <xdr:row>57</xdr:row>
      <xdr:rowOff>114300</xdr:rowOff>
    </xdr:to>
    <xdr:sp macro="" textlink="">
      <xdr:nvSpPr>
        <xdr:cNvPr id="366595" name="Line 1027"/>
        <xdr:cNvSpPr>
          <a:spLocks noChangeShapeType="1"/>
        </xdr:cNvSpPr>
      </xdr:nvSpPr>
      <xdr:spPr bwMode="auto">
        <a:xfrm flipV="1">
          <a:off x="3131820" y="2514600"/>
          <a:ext cx="0" cy="528066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167640</xdr:colOff>
      <xdr:row>16</xdr:row>
      <xdr:rowOff>0</xdr:rowOff>
    </xdr:from>
    <xdr:to>
      <xdr:col>12</xdr:col>
      <xdr:colOff>167640</xdr:colOff>
      <xdr:row>57</xdr:row>
      <xdr:rowOff>114300</xdr:rowOff>
    </xdr:to>
    <xdr:sp macro="" textlink="">
      <xdr:nvSpPr>
        <xdr:cNvPr id="366596" name="Line 1028"/>
        <xdr:cNvSpPr>
          <a:spLocks noChangeShapeType="1"/>
        </xdr:cNvSpPr>
      </xdr:nvSpPr>
      <xdr:spPr bwMode="auto">
        <a:xfrm flipV="1">
          <a:off x="5539740" y="2514600"/>
          <a:ext cx="0" cy="528066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106680</xdr:colOff>
      <xdr:row>16</xdr:row>
      <xdr:rowOff>0</xdr:rowOff>
    </xdr:from>
    <xdr:to>
      <xdr:col>16</xdr:col>
      <xdr:colOff>106680</xdr:colOff>
      <xdr:row>57</xdr:row>
      <xdr:rowOff>114300</xdr:rowOff>
    </xdr:to>
    <xdr:sp macro="" textlink="">
      <xdr:nvSpPr>
        <xdr:cNvPr id="366597" name="Line 1029"/>
        <xdr:cNvSpPr>
          <a:spLocks noChangeShapeType="1"/>
        </xdr:cNvSpPr>
      </xdr:nvSpPr>
      <xdr:spPr bwMode="auto">
        <a:xfrm flipV="1">
          <a:off x="7620000" y="2514600"/>
          <a:ext cx="0" cy="528066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0</xdr:colOff>
      <xdr:row>16</xdr:row>
      <xdr:rowOff>0</xdr:rowOff>
    </xdr:from>
    <xdr:to>
      <xdr:col>23</xdr:col>
      <xdr:colOff>0</xdr:colOff>
      <xdr:row>57</xdr:row>
      <xdr:rowOff>114300</xdr:rowOff>
    </xdr:to>
    <xdr:sp macro="" textlink="">
      <xdr:nvSpPr>
        <xdr:cNvPr id="366598" name="Line 1030"/>
        <xdr:cNvSpPr>
          <a:spLocks noChangeShapeType="1"/>
        </xdr:cNvSpPr>
      </xdr:nvSpPr>
      <xdr:spPr bwMode="auto">
        <a:xfrm flipV="1">
          <a:off x="9738360" y="2514600"/>
          <a:ext cx="0" cy="5280660"/>
        </a:xfrm>
        <a:prstGeom prst="line">
          <a:avLst/>
        </a:prstGeom>
        <a:noFill/>
        <a:ln w="9525">
          <a:solidFill>
            <a:srgbClr val="808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3</xdr:row>
      <xdr:rowOff>45720</xdr:rowOff>
    </xdr:from>
    <xdr:to>
      <xdr:col>18</xdr:col>
      <xdr:colOff>45720</xdr:colOff>
      <xdr:row>13</xdr:row>
      <xdr:rowOff>0</xdr:rowOff>
    </xdr:to>
    <xdr:sp macro="" textlink="">
      <xdr:nvSpPr>
        <xdr:cNvPr id="97293" name="Rectangle 13"/>
        <xdr:cNvSpPr>
          <a:spLocks noChangeArrowheads="1"/>
        </xdr:cNvSpPr>
      </xdr:nvSpPr>
      <xdr:spPr bwMode="auto">
        <a:xfrm>
          <a:off x="2865120" y="647700"/>
          <a:ext cx="6492240" cy="131826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2nd%20Qtr%20'01%20Rpts/May%2014_01/Assts_Invt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%20America%20Tradi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S%20Tradi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L%20Trad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M%20Trad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W%20Trad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IM%20Tradi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EOS%20Tradin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GA_Tradin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%20America%20Trad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ts &amp; Invts1"/>
      <sheetName val="Assts &amp; Invts1 DATA"/>
      <sheetName val="Assts &amp; Invts2"/>
      <sheetName val="Assts &amp; Invts2 Data"/>
    </sheetNames>
    <sheetDataSet>
      <sheetData sheetId="0"/>
      <sheetData sheetId="1"/>
      <sheetData sheetId="2"/>
      <sheetData sheetId="3">
        <row r="25">
          <cell r="A25" t="str">
            <v>4/20</v>
          </cell>
        </row>
        <row r="26">
          <cell r="A26" t="str">
            <v>4/27</v>
          </cell>
        </row>
        <row r="27">
          <cell r="A27" t="str">
            <v>5/4</v>
          </cell>
        </row>
        <row r="28">
          <cell r="A28" t="str">
            <v>5/11</v>
          </cell>
        </row>
        <row r="29">
          <cell r="A29" t="str">
            <v>5/18</v>
          </cell>
        </row>
        <row r="30">
          <cell r="A30" t="str">
            <v>5/25</v>
          </cell>
        </row>
        <row r="31">
          <cell r="A31" t="str">
            <v>6/1</v>
          </cell>
        </row>
        <row r="32">
          <cell r="A32" t="str">
            <v>6/8</v>
          </cell>
        </row>
        <row r="33">
          <cell r="A33" t="str">
            <v>6/15</v>
          </cell>
        </row>
        <row r="34">
          <cell r="A34" t="str">
            <v>6/22</v>
          </cell>
        </row>
        <row r="35">
          <cell r="A35" t="str">
            <v>6/29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America Trading"/>
      <sheetName val="South America Trading Data"/>
      <sheetName val="Linked Data "/>
      <sheetName val="Hot List"/>
      <sheetName val="Portfolio Data"/>
      <sheetName val="Headcount Data"/>
    </sheetNames>
    <sheetDataSet>
      <sheetData sheetId="0"/>
      <sheetData sheetId="1"/>
      <sheetData sheetId="2">
        <row r="19">
          <cell r="C19">
            <v>1</v>
          </cell>
          <cell r="I19">
            <v>3.2</v>
          </cell>
          <cell r="M19">
            <v>-2.2000000000000002</v>
          </cell>
          <cell r="O19">
            <v>-1.5000000000000002</v>
          </cell>
        </row>
      </sheetData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S Trading"/>
      <sheetName val="EES Trading Data"/>
      <sheetName val="Linked Data "/>
      <sheetName val="Headcount Data"/>
    </sheetNames>
    <sheetDataSet>
      <sheetData sheetId="0"/>
      <sheetData sheetId="1"/>
      <sheetData sheetId="2">
        <row r="26">
          <cell r="C26">
            <v>0</v>
          </cell>
          <cell r="I26">
            <v>0</v>
          </cell>
          <cell r="M26">
            <v>0</v>
          </cell>
          <cell r="O26">
            <v>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Trading Business"/>
      <sheetName val="Europe Trdng DATA"/>
      <sheetName val="Europe Trading Business"/>
      <sheetName val="Europe Trdng DATA 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/>
      <sheetData sheetId="3"/>
      <sheetData sheetId="4">
        <row r="34">
          <cell r="C34">
            <v>-27.199999999999996</v>
          </cell>
          <cell r="I34">
            <v>6.1</v>
          </cell>
          <cell r="M34">
            <v>-33.299999999999997</v>
          </cell>
          <cell r="O34">
            <v>12.000000000000002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Markets"/>
      <sheetName val="Global Mkts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25">
          <cell r="C25">
            <v>-0.8</v>
          </cell>
          <cell r="I25">
            <v>0.3</v>
          </cell>
          <cell r="M25">
            <v>-1.1000000000000001</v>
          </cell>
          <cell r="O25">
            <v>1.0999999999999999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W Trading Business"/>
      <sheetName val="ENW Trdng DATA"/>
      <sheetName val="Linked Data"/>
      <sheetName val="Hot List"/>
      <sheetName val="Portfolio Data"/>
      <sheetName val="Headcount Data"/>
    </sheetNames>
    <sheetDataSet>
      <sheetData sheetId="0"/>
      <sheetData sheetId="1"/>
      <sheetData sheetId="2">
        <row r="29">
          <cell r="C29">
            <v>-0.7</v>
          </cell>
          <cell r="I29">
            <v>0.4</v>
          </cell>
          <cell r="M29">
            <v>-1.1000000000000001</v>
          </cell>
          <cell r="O29">
            <v>0.5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M Trading Business"/>
      <sheetName val="EIM Trdng DATA"/>
      <sheetName val="Linked Data"/>
      <sheetName val="Hot List"/>
      <sheetName val="Portfolio Data"/>
      <sheetName val="Headcount Data"/>
      <sheetName val="Explanations for Changes"/>
    </sheetNames>
    <sheetDataSet>
      <sheetData sheetId="0"/>
      <sheetData sheetId="1"/>
      <sheetData sheetId="2">
        <row r="24">
          <cell r="C24">
            <v>23.200000000000003</v>
          </cell>
          <cell r="I24">
            <v>11.5</v>
          </cell>
          <cell r="M24">
            <v>11.700000000000001</v>
          </cell>
          <cell r="O24">
            <v>1.6999999999999997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eadcount Data"/>
    </sheetNames>
    <sheetDataSet>
      <sheetData sheetId="0">
        <row r="21">
          <cell r="C21">
            <v>15.399999999999999</v>
          </cell>
          <cell r="I21">
            <v>14.899999999999999</v>
          </cell>
          <cell r="M21">
            <v>0.5</v>
          </cell>
          <cell r="O21">
            <v>14.5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Portfolio Data"/>
      <sheetName val="Hughes &amp; McDonald"/>
      <sheetName val="New Headcount format"/>
      <sheetName val="Headcount Data"/>
    </sheetNames>
    <sheetDataSet>
      <sheetData sheetId="0">
        <row r="21">
          <cell r="C21">
            <v>29.600000000000005</v>
          </cell>
          <cell r="I21">
            <v>9</v>
          </cell>
          <cell r="M21">
            <v>20.600000000000005</v>
          </cell>
          <cell r="O21">
            <v>93.699999999999989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 America Trading"/>
      <sheetName val="North America Trading Data"/>
      <sheetName val="Linked Data "/>
      <sheetName val="Hot List"/>
      <sheetName val="Portfolio Data"/>
      <sheetName val="Headcount Data"/>
      <sheetName val="Hard Look Assets Types"/>
    </sheetNames>
    <sheetDataSet>
      <sheetData sheetId="0"/>
      <sheetData sheetId="1"/>
      <sheetData sheetId="2">
        <row r="24">
          <cell r="C24">
            <v>17.399999999999999</v>
          </cell>
          <cell r="I24">
            <v>78.5</v>
          </cell>
          <cell r="M24">
            <v>-61.1</v>
          </cell>
          <cell r="O24">
            <v>-52.499999999999993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96"/>
  <sheetViews>
    <sheetView tabSelected="1" zoomScaleNormal="75" workbookViewId="0">
      <selection activeCell="K25" sqref="K25"/>
    </sheetView>
  </sheetViews>
  <sheetFormatPr defaultRowHeight="13.2" x14ac:dyDescent="0.25"/>
  <cols>
    <col min="1" max="1" width="1.5546875" customWidth="1"/>
    <col min="2" max="2" width="20.6640625" customWidth="1"/>
    <col min="3" max="3" width="1.6640625" customWidth="1"/>
    <col min="4" max="4" width="10.109375" customWidth="1"/>
    <col min="5" max="5" width="1.6640625" customWidth="1"/>
    <col min="6" max="6" width="8.5546875" customWidth="1"/>
    <col min="7" max="7" width="1.44140625" customWidth="1"/>
    <col min="8" max="8" width="12.109375" customWidth="1"/>
    <col min="9" max="9" width="3.44140625" customWidth="1"/>
    <col min="10" max="10" width="2.6640625" customWidth="1"/>
    <col min="11" max="11" width="12.5546875" customWidth="1"/>
    <col min="12" max="12" width="1.88671875" customWidth="1"/>
    <col min="13" max="13" width="13.109375" style="4" customWidth="1"/>
    <col min="14" max="14" width="2.44140625" style="4" customWidth="1"/>
    <col min="15" max="15" width="12.33203125" style="37" customWidth="1"/>
    <col min="16" max="16" width="3.33203125" style="4" customWidth="1"/>
    <col min="17" max="17" width="2.5546875" style="4" customWidth="1"/>
    <col min="18" max="18" width="9.44140625" style="4" customWidth="1"/>
    <col min="19" max="20" width="2.5546875" style="4" customWidth="1"/>
    <col min="21" max="21" width="9.33203125" style="4" customWidth="1"/>
    <col min="22" max="22" width="1.88671875" style="4" customWidth="1"/>
    <col min="23" max="23" width="4.109375" style="4" customWidth="1"/>
    <col min="24" max="24" width="9.6640625" style="4" customWidth="1"/>
    <col min="25" max="25" width="9" style="4" customWidth="1"/>
    <col min="26" max="26" width="10.6640625" customWidth="1"/>
    <col min="27" max="27" width="7.6640625" customWidth="1"/>
    <col min="28" max="28" width="6.6640625" customWidth="1"/>
    <col min="30" max="30" width="15.88671875" customWidth="1"/>
    <col min="31" max="31" width="14.88671875" bestFit="1" customWidth="1"/>
  </cols>
  <sheetData>
    <row r="1" spans="1:39" s="17" customFormat="1" ht="21.75" customHeight="1" x14ac:dyDescent="0.3">
      <c r="A1" s="182" t="s">
        <v>9</v>
      </c>
      <c r="B1" s="182"/>
      <c r="C1" s="182"/>
      <c r="D1" s="182"/>
      <c r="E1" s="144"/>
      <c r="F1" s="144"/>
      <c r="G1" s="144"/>
      <c r="H1" s="144"/>
      <c r="I1" s="2"/>
      <c r="J1" s="2"/>
      <c r="K1" s="2"/>
      <c r="L1" s="2"/>
      <c r="M1" s="11"/>
      <c r="N1" s="11"/>
      <c r="O1" s="3"/>
      <c r="P1" s="3"/>
      <c r="Q1" s="3"/>
      <c r="R1" s="3"/>
      <c r="S1" s="3"/>
      <c r="T1" s="3"/>
      <c r="U1" s="3"/>
      <c r="V1" s="3"/>
      <c r="W1" s="3"/>
      <c r="X1" s="3"/>
      <c r="Y1" s="179" t="str">
        <f>[8]Dates!$Q$1</f>
        <v>Second Quarter 2001</v>
      </c>
      <c r="Z1" s="179"/>
      <c r="AA1" s="59"/>
      <c r="AB1" s="59"/>
      <c r="AC1" s="1"/>
      <c r="AD1" s="16"/>
      <c r="AE1" s="1"/>
      <c r="AF1" s="1"/>
      <c r="AG1" s="16"/>
      <c r="AH1" s="1"/>
      <c r="AI1" s="16"/>
      <c r="AJ1" s="1"/>
      <c r="AL1" s="18"/>
      <c r="AM1" s="18"/>
    </row>
    <row r="2" spans="1:39" s="16" customFormat="1" ht="14.25" customHeight="1" x14ac:dyDescent="0.3">
      <c r="A2" s="33"/>
      <c r="B2" s="5" t="str">
        <f>[8]Dates!$B$3</f>
        <v>Through 06/08/01</v>
      </c>
      <c r="C2" s="5"/>
      <c r="D2" s="5"/>
      <c r="E2" s="5"/>
      <c r="F2" s="5"/>
      <c r="G2" s="2"/>
      <c r="H2" s="2"/>
      <c r="I2" s="2"/>
      <c r="J2" s="2"/>
      <c r="K2" s="2"/>
      <c r="L2" s="2"/>
      <c r="M2" s="11"/>
      <c r="N2" s="1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4"/>
      <c r="AA2" s="1"/>
      <c r="AC2" s="1"/>
      <c r="AE2" s="1"/>
      <c r="AF2" s="1"/>
      <c r="AH2" s="1"/>
      <c r="AJ2" s="1"/>
      <c r="AL2" s="25"/>
      <c r="AM2" s="25"/>
    </row>
    <row r="3" spans="1:39" ht="13.5" customHeight="1" x14ac:dyDescent="0.25">
      <c r="H3" s="24" t="s">
        <v>8</v>
      </c>
      <c r="M3"/>
      <c r="N3"/>
      <c r="O3" s="36"/>
      <c r="P3"/>
      <c r="Q3"/>
      <c r="R3"/>
      <c r="S3"/>
      <c r="T3"/>
      <c r="U3"/>
      <c r="V3"/>
      <c r="W3"/>
      <c r="X3"/>
      <c r="Y3"/>
      <c r="AH3" s="55" t="s">
        <v>95</v>
      </c>
    </row>
    <row r="4" spans="1:39" ht="12" customHeight="1" x14ac:dyDescent="0.25">
      <c r="A4" s="99"/>
      <c r="AH4" s="12"/>
    </row>
    <row r="5" spans="1:39" ht="12" customHeight="1" x14ac:dyDescent="0.25">
      <c r="M5" s="4" t="s">
        <v>20</v>
      </c>
      <c r="AH5" s="55" t="s">
        <v>19</v>
      </c>
    </row>
    <row r="6" spans="1:39" s="8" customFormat="1" ht="12" customHeight="1" x14ac:dyDescent="0.25">
      <c r="K6" s="4" t="s">
        <v>4</v>
      </c>
      <c r="M6" s="4" t="s">
        <v>21</v>
      </c>
      <c r="N6" s="4"/>
      <c r="O6" s="37"/>
      <c r="P6" s="14"/>
      <c r="Q6" s="12"/>
      <c r="R6" s="4" t="s">
        <v>0</v>
      </c>
      <c r="S6" s="14"/>
      <c r="T6" s="12"/>
      <c r="W6" s="4"/>
      <c r="X6" s="4"/>
      <c r="Y6" s="4"/>
      <c r="AD6"/>
      <c r="AH6" s="12"/>
    </row>
    <row r="7" spans="1:39" s="8" customFormat="1" ht="12" customHeight="1" x14ac:dyDescent="0.25">
      <c r="K7" s="6" t="s">
        <v>5</v>
      </c>
      <c r="M7" s="6" t="s">
        <v>3</v>
      </c>
      <c r="N7" s="12"/>
      <c r="O7" s="6" t="s">
        <v>6</v>
      </c>
      <c r="P7" s="14"/>
      <c r="Q7" s="12"/>
      <c r="R7" s="6" t="s">
        <v>6</v>
      </c>
      <c r="S7" s="14"/>
      <c r="T7" s="12"/>
      <c r="U7" s="6" t="s">
        <v>7</v>
      </c>
      <c r="W7" s="4"/>
      <c r="Y7" s="12"/>
      <c r="AD7"/>
      <c r="AH7" s="55" t="s">
        <v>96</v>
      </c>
    </row>
    <row r="8" spans="1:39" s="8" customFormat="1" ht="12" customHeight="1" x14ac:dyDescent="0.25">
      <c r="H8" s="8" t="s">
        <v>14</v>
      </c>
      <c r="K8" s="26">
        <f>'[9]Linked Data '!$C$24</f>
        <v>17.399999999999999</v>
      </c>
      <c r="M8" s="26">
        <f>'[9]Linked Data '!$I$24</f>
        <v>78.5</v>
      </c>
      <c r="N8" s="26"/>
      <c r="O8" s="26">
        <f>'[9]Linked Data '!$M$24</f>
        <v>-61.1</v>
      </c>
      <c r="P8" s="27"/>
      <c r="Q8" s="31"/>
      <c r="R8" s="26">
        <f>'[9]Linked Data '!$O$24</f>
        <v>-52.499999999999993</v>
      </c>
      <c r="S8" s="27"/>
      <c r="T8" s="31"/>
      <c r="U8" s="26">
        <f>O8-R8</f>
        <v>-8.6000000000000085</v>
      </c>
      <c r="W8" s="26"/>
      <c r="Y8" s="26"/>
      <c r="AD8"/>
      <c r="AH8" s="12"/>
    </row>
    <row r="9" spans="1:39" s="8" customFormat="1" ht="12" customHeight="1" x14ac:dyDescent="0.25">
      <c r="H9" s="8" t="s">
        <v>98</v>
      </c>
      <c r="K9" s="26">
        <f>'[10]Linked Data '!$C$19</f>
        <v>1</v>
      </c>
      <c r="M9" s="26">
        <f>'[10]Linked Data '!$I$19</f>
        <v>3.2</v>
      </c>
      <c r="N9" s="26"/>
      <c r="O9" s="26">
        <f>'[10]Linked Data '!$M$19</f>
        <v>-2.2000000000000002</v>
      </c>
      <c r="P9" s="27"/>
      <c r="Q9" s="31"/>
      <c r="R9" s="26">
        <f>'[10]Linked Data '!$O$19</f>
        <v>-1.5000000000000002</v>
      </c>
      <c r="S9" s="27"/>
      <c r="T9" s="31"/>
      <c r="U9" s="26">
        <f>O9-R9</f>
        <v>-0.7</v>
      </c>
      <c r="W9" s="26"/>
      <c r="Y9" s="26"/>
      <c r="AD9"/>
      <c r="AH9" s="55" t="s">
        <v>97</v>
      </c>
    </row>
    <row r="10" spans="1:39" s="8" customFormat="1" ht="12" customHeight="1" x14ac:dyDescent="0.25">
      <c r="H10" s="8" t="s">
        <v>64</v>
      </c>
      <c r="K10" s="26">
        <f>'[11]Linked Data '!$C$26</f>
        <v>0</v>
      </c>
      <c r="M10" s="26">
        <f>'[11]Linked Data '!$I$26</f>
        <v>0</v>
      </c>
      <c r="N10" s="26"/>
      <c r="O10" s="26">
        <f>'[11]Linked Data '!$M$26</f>
        <v>0</v>
      </c>
      <c r="P10" s="27"/>
      <c r="Q10" s="31"/>
      <c r="R10" s="26">
        <f>'[11]Linked Data '!$O$26</f>
        <v>0</v>
      </c>
      <c r="S10" s="27"/>
      <c r="T10" s="31"/>
      <c r="U10" s="26">
        <f>O10-R10</f>
        <v>0</v>
      </c>
      <c r="W10" s="26"/>
      <c r="Y10" s="26"/>
      <c r="AD10"/>
    </row>
    <row r="11" spans="1:39" s="8" customFormat="1" ht="12" customHeight="1" x14ac:dyDescent="0.25">
      <c r="H11" s="8" t="s">
        <v>1</v>
      </c>
      <c r="K11" s="31">
        <f>'[2]Linked Data'!$C34</f>
        <v>-27.199999999999996</v>
      </c>
      <c r="M11" s="31">
        <f>'[2]Linked Data'!$I$34</f>
        <v>6.1</v>
      </c>
      <c r="N11" s="31"/>
      <c r="O11" s="31">
        <f>'[2]Linked Data'!$M34</f>
        <v>-33.299999999999997</v>
      </c>
      <c r="P11" s="27"/>
      <c r="Q11" s="31"/>
      <c r="R11" s="31">
        <f>'[2]Linked Data'!$O$34</f>
        <v>12.000000000000002</v>
      </c>
      <c r="S11" s="27"/>
      <c r="T11" s="31"/>
      <c r="U11" s="26">
        <f>O11-R11</f>
        <v>-45.3</v>
      </c>
      <c r="W11" s="26"/>
      <c r="Y11" s="26"/>
      <c r="AD11"/>
    </row>
    <row r="12" spans="1:39" s="8" customFormat="1" ht="12" customHeight="1" x14ac:dyDescent="0.25">
      <c r="H12" s="8" t="s">
        <v>13</v>
      </c>
      <c r="K12" s="26">
        <f>'[3]Linked Data'!$C$25</f>
        <v>-0.8</v>
      </c>
      <c r="M12" s="26">
        <f>'[3]Linked Data'!$I$25</f>
        <v>0.3</v>
      </c>
      <c r="N12" s="26"/>
      <c r="O12" s="26">
        <f>'[3]Linked Data'!$M$25</f>
        <v>-1.1000000000000001</v>
      </c>
      <c r="P12" s="27"/>
      <c r="Q12" s="31"/>
      <c r="R12" s="26">
        <f>'[3]Linked Data'!$O$25</f>
        <v>1.0999999999999999</v>
      </c>
      <c r="S12" s="27"/>
      <c r="T12" s="31"/>
      <c r="U12" s="26">
        <f>O12-R12</f>
        <v>-2.2000000000000002</v>
      </c>
      <c r="W12" s="26"/>
      <c r="Y12" s="26"/>
      <c r="AD12"/>
    </row>
    <row r="13" spans="1:39" s="9" customFormat="1" ht="14.25" customHeight="1" thickBot="1" x14ac:dyDescent="0.3">
      <c r="H13" s="10" t="s">
        <v>2</v>
      </c>
      <c r="K13" s="28">
        <f>SUM(K8:K12)</f>
        <v>-9.5999999999999979</v>
      </c>
      <c r="M13" s="28">
        <f>SUM(M8:M12)</f>
        <v>88.1</v>
      </c>
      <c r="N13" s="32"/>
      <c r="O13" s="28">
        <f>SUM(O8:O12)</f>
        <v>-97.699999999999989</v>
      </c>
      <c r="P13" s="30"/>
      <c r="Q13" s="32"/>
      <c r="R13" s="28">
        <f>SUM(R8:R12)</f>
        <v>-40.899999999999991</v>
      </c>
      <c r="S13" s="30"/>
      <c r="T13" s="32"/>
      <c r="U13" s="28">
        <f>SUM(U8:U12)</f>
        <v>-56.800000000000011</v>
      </c>
      <c r="W13" s="29"/>
      <c r="Y13" s="32"/>
    </row>
    <row r="14" spans="1:39" s="9" customFormat="1" ht="7.5" customHeight="1" thickTop="1" x14ac:dyDescent="0.25">
      <c r="H14" s="10"/>
      <c r="M14" s="13"/>
      <c r="N14" s="13"/>
      <c r="O14" s="38"/>
      <c r="P14" s="15"/>
      <c r="Q14" s="13"/>
      <c r="R14" s="13"/>
      <c r="S14" s="15"/>
      <c r="T14" s="13"/>
      <c r="U14" s="13"/>
      <c r="W14" s="7"/>
      <c r="X14" s="13"/>
      <c r="Y14" s="13"/>
    </row>
    <row r="15" spans="1:39" ht="6.75" customHeight="1" x14ac:dyDescent="0.25"/>
    <row r="16" spans="1:39" ht="14.25" customHeight="1" x14ac:dyDescent="0.25">
      <c r="R16" s="122"/>
    </row>
    <row r="17" spans="1:27" s="118" customFormat="1" ht="15" customHeight="1" x14ac:dyDescent="0.25">
      <c r="A17" s="115" t="s">
        <v>125</v>
      </c>
      <c r="B17" s="136"/>
      <c r="C17" s="136"/>
      <c r="D17" s="136"/>
      <c r="E17" s="136"/>
      <c r="F17" s="136"/>
      <c r="G17" s="115"/>
      <c r="H17" s="116" t="s">
        <v>127</v>
      </c>
      <c r="M17" s="119" t="s">
        <v>126</v>
      </c>
      <c r="R17" s="120" t="s">
        <v>128</v>
      </c>
      <c r="X17" s="121" t="s">
        <v>99</v>
      </c>
    </row>
    <row r="18" spans="1:27" s="118" customFormat="1" ht="6" customHeight="1" x14ac:dyDescent="0.25">
      <c r="A18" s="181"/>
      <c r="B18" s="181"/>
      <c r="C18" s="181"/>
      <c r="D18" s="181"/>
      <c r="E18" s="181"/>
      <c r="F18" s="181"/>
      <c r="G18" s="115"/>
      <c r="H18" s="116"/>
      <c r="M18" s="119"/>
      <c r="R18" s="120"/>
      <c r="X18" s="121"/>
    </row>
    <row r="19" spans="1:27" x14ac:dyDescent="0.25">
      <c r="A19" s="145"/>
      <c r="B19" s="146"/>
      <c r="C19" s="146"/>
      <c r="D19" s="147" t="s">
        <v>132</v>
      </c>
      <c r="E19" s="146"/>
      <c r="F19" s="160">
        <v>37050</v>
      </c>
      <c r="G19" s="145"/>
      <c r="H19" s="114"/>
      <c r="M19"/>
      <c r="N19"/>
      <c r="O19"/>
      <c r="P19"/>
      <c r="Q19"/>
      <c r="R19" s="135" t="s">
        <v>141</v>
      </c>
      <c r="S19"/>
      <c r="T19"/>
      <c r="U19"/>
      <c r="V19"/>
      <c r="W19"/>
      <c r="X19" s="156"/>
      <c r="Y19" s="156"/>
      <c r="Z19" s="162" t="s">
        <v>143</v>
      </c>
    </row>
    <row r="20" spans="1:27" ht="9.9" customHeight="1" x14ac:dyDescent="0.25">
      <c r="A20" s="180" t="s">
        <v>101</v>
      </c>
      <c r="B20" s="180"/>
      <c r="C20" s="149"/>
      <c r="D20" s="148" t="s">
        <v>102</v>
      </c>
      <c r="E20" s="149"/>
      <c r="F20" s="148" t="s">
        <v>5</v>
      </c>
      <c r="G20" s="145"/>
      <c r="H20" s="114"/>
      <c r="M20"/>
      <c r="N20"/>
      <c r="O20"/>
      <c r="P20"/>
      <c r="Q20"/>
      <c r="S20"/>
      <c r="T20"/>
      <c r="U20"/>
      <c r="V20"/>
      <c r="W20"/>
      <c r="X20" s="163"/>
      <c r="Y20" s="156"/>
      <c r="Z20" s="164" t="s">
        <v>144</v>
      </c>
    </row>
    <row r="21" spans="1:27" ht="12.75" customHeight="1" x14ac:dyDescent="0.25">
      <c r="A21" s="155" t="s">
        <v>103</v>
      </c>
      <c r="B21" s="145"/>
      <c r="C21" s="145"/>
      <c r="D21" s="146"/>
      <c r="E21" s="145"/>
      <c r="F21" s="145"/>
      <c r="G21" s="145"/>
      <c r="H21" s="114"/>
      <c r="M21"/>
      <c r="N21"/>
      <c r="O21"/>
      <c r="P21"/>
      <c r="Q21"/>
      <c r="R21" s="135" t="s">
        <v>161</v>
      </c>
      <c r="S21"/>
      <c r="T21"/>
      <c r="U21"/>
      <c r="V21"/>
      <c r="W21"/>
      <c r="X21" s="155" t="s">
        <v>145</v>
      </c>
      <c r="Y21" s="156"/>
      <c r="Z21" s="156"/>
    </row>
    <row r="22" spans="1:27" ht="9.9" customHeight="1" x14ac:dyDescent="0.25">
      <c r="A22" s="156" t="s">
        <v>105</v>
      </c>
      <c r="B22" s="146"/>
      <c r="C22" s="145"/>
      <c r="D22" s="159">
        <v>0</v>
      </c>
      <c r="E22" s="150"/>
      <c r="F22" s="177">
        <v>2852</v>
      </c>
      <c r="G22" s="146"/>
      <c r="H22" s="35"/>
      <c r="M22"/>
      <c r="N22"/>
      <c r="O22"/>
      <c r="P22"/>
      <c r="Q22"/>
      <c r="S22"/>
      <c r="T22"/>
      <c r="U22"/>
      <c r="V22"/>
      <c r="W22"/>
      <c r="X22" s="156" t="s">
        <v>146</v>
      </c>
      <c r="Y22" s="165"/>
      <c r="Z22" s="166">
        <v>15.1</v>
      </c>
    </row>
    <row r="23" spans="1:27" ht="9.9" customHeight="1" x14ac:dyDescent="0.25">
      <c r="A23" s="156" t="s">
        <v>104</v>
      </c>
      <c r="B23" s="146"/>
      <c r="C23" s="146"/>
      <c r="D23" s="174">
        <v>1998</v>
      </c>
      <c r="E23" s="146"/>
      <c r="F23" s="174">
        <v>1193</v>
      </c>
      <c r="G23" s="146"/>
      <c r="H23" s="35"/>
      <c r="M23"/>
      <c r="N23"/>
      <c r="O23"/>
      <c r="P23"/>
      <c r="Q23"/>
      <c r="R23" s="135" t="s">
        <v>136</v>
      </c>
      <c r="S23"/>
      <c r="T23"/>
      <c r="U23"/>
      <c r="V23"/>
      <c r="W23"/>
      <c r="X23" s="156" t="s">
        <v>147</v>
      </c>
      <c r="Y23" s="165"/>
      <c r="Z23" s="167">
        <v>10.8</v>
      </c>
    </row>
    <row r="24" spans="1:27" ht="9.9" customHeight="1" x14ac:dyDescent="0.25">
      <c r="A24" s="156" t="s">
        <v>106</v>
      </c>
      <c r="B24" s="146"/>
      <c r="C24" s="146"/>
      <c r="D24" s="174">
        <v>1067</v>
      </c>
      <c r="E24" s="146"/>
      <c r="F24" s="174">
        <v>60</v>
      </c>
      <c r="G24" s="146"/>
      <c r="H24" s="35"/>
      <c r="M24"/>
      <c r="N24"/>
      <c r="O24"/>
      <c r="P24"/>
      <c r="Q24"/>
      <c r="S24"/>
      <c r="T24"/>
      <c r="U24"/>
      <c r="V24"/>
      <c r="W24"/>
      <c r="X24" s="156" t="s">
        <v>148</v>
      </c>
      <c r="Y24" s="165"/>
      <c r="Z24" s="167">
        <v>5.4</v>
      </c>
    </row>
    <row r="25" spans="1:27" ht="9.9" customHeight="1" x14ac:dyDescent="0.25">
      <c r="A25" s="156"/>
      <c r="B25" s="146"/>
      <c r="C25" s="146"/>
      <c r="D25" s="175">
        <v>0</v>
      </c>
      <c r="E25" s="146"/>
      <c r="F25" s="175">
        <v>0</v>
      </c>
      <c r="G25" s="146"/>
      <c r="H25" s="35"/>
      <c r="M25"/>
      <c r="N25"/>
      <c r="O25"/>
      <c r="P25"/>
      <c r="Q25"/>
      <c r="R25" s="135" t="s">
        <v>142</v>
      </c>
      <c r="S25"/>
      <c r="T25"/>
      <c r="U25"/>
      <c r="V25"/>
      <c r="W25"/>
      <c r="X25" s="168" t="s">
        <v>149</v>
      </c>
      <c r="Y25" s="165"/>
      <c r="Z25" s="167">
        <v>1</v>
      </c>
    </row>
    <row r="26" spans="1:27" ht="9.9" customHeight="1" x14ac:dyDescent="0.25">
      <c r="A26" s="155" t="s">
        <v>107</v>
      </c>
      <c r="B26" s="146"/>
      <c r="C26" s="146"/>
      <c r="D26" s="175">
        <v>0</v>
      </c>
      <c r="E26" s="146"/>
      <c r="F26" s="175">
        <v>0</v>
      </c>
      <c r="G26" s="146"/>
      <c r="H26" s="35"/>
      <c r="M26"/>
      <c r="N26"/>
      <c r="O26"/>
      <c r="P26"/>
      <c r="Q26"/>
      <c r="S26"/>
      <c r="T26"/>
      <c r="U26"/>
      <c r="V26"/>
      <c r="W26"/>
      <c r="X26" s="169" t="s">
        <v>150</v>
      </c>
      <c r="Y26" s="165"/>
      <c r="Z26" s="170">
        <v>1</v>
      </c>
    </row>
    <row r="27" spans="1:27" ht="9.9" customHeight="1" x14ac:dyDescent="0.25">
      <c r="A27" s="156" t="s">
        <v>137</v>
      </c>
      <c r="B27" s="146"/>
      <c r="C27" s="146"/>
      <c r="D27" s="175">
        <v>218222</v>
      </c>
      <c r="E27" s="146"/>
      <c r="F27" s="175">
        <v>0</v>
      </c>
      <c r="G27" s="146"/>
      <c r="H27" s="35"/>
      <c r="M27"/>
      <c r="N27"/>
      <c r="O27"/>
      <c r="P27"/>
      <c r="Q27"/>
      <c r="S27"/>
      <c r="T27"/>
      <c r="U27"/>
      <c r="V27"/>
      <c r="W27"/>
      <c r="X27" s="156"/>
      <c r="Y27" s="171"/>
      <c r="Z27" s="167">
        <f>SUM(Z22:Z26)</f>
        <v>33.299999999999997</v>
      </c>
    </row>
    <row r="28" spans="1:27" ht="9.9" customHeight="1" x14ac:dyDescent="0.25">
      <c r="A28" s="156" t="s">
        <v>109</v>
      </c>
      <c r="B28" s="146"/>
      <c r="C28" s="146"/>
      <c r="D28" s="175">
        <v>27370</v>
      </c>
      <c r="E28" s="146"/>
      <c r="F28" s="175">
        <v>0</v>
      </c>
      <c r="G28" s="146"/>
      <c r="H28" s="35"/>
      <c r="M28"/>
      <c r="N28"/>
      <c r="O28"/>
      <c r="P28"/>
      <c r="Q28"/>
      <c r="R28"/>
      <c r="S28"/>
      <c r="T28"/>
      <c r="U28"/>
      <c r="V28"/>
      <c r="W28"/>
      <c r="X28" s="156"/>
      <c r="Y28" s="135"/>
      <c r="Z28" s="167"/>
    </row>
    <row r="29" spans="1:27" ht="9.9" customHeight="1" x14ac:dyDescent="0.25">
      <c r="A29" s="156" t="s">
        <v>110</v>
      </c>
      <c r="B29" s="146"/>
      <c r="C29" s="146"/>
      <c r="D29" s="175">
        <v>26231</v>
      </c>
      <c r="E29" s="146"/>
      <c r="F29" s="175">
        <v>0</v>
      </c>
      <c r="G29" s="146"/>
      <c r="H29" s="35"/>
      <c r="M29"/>
      <c r="N29"/>
      <c r="O29"/>
      <c r="P29"/>
      <c r="Q29"/>
      <c r="R29"/>
      <c r="S29"/>
      <c r="T29"/>
      <c r="U29"/>
      <c r="V29"/>
      <c r="W29"/>
      <c r="X29" s="155" t="s">
        <v>151</v>
      </c>
      <c r="Y29" s="171"/>
      <c r="Z29" s="167"/>
    </row>
    <row r="30" spans="1:27" ht="9.9" customHeight="1" x14ac:dyDescent="0.25">
      <c r="A30" s="156" t="s">
        <v>112</v>
      </c>
      <c r="B30" s="146"/>
      <c r="C30" s="146"/>
      <c r="D30" s="175">
        <v>24529</v>
      </c>
      <c r="E30" s="146"/>
      <c r="F30" s="175">
        <v>0</v>
      </c>
      <c r="G30" s="146"/>
      <c r="H30" s="35"/>
      <c r="M30"/>
      <c r="N30"/>
      <c r="O30"/>
      <c r="P30"/>
      <c r="Q30"/>
      <c r="R30"/>
      <c r="S30"/>
      <c r="T30"/>
      <c r="U30"/>
      <c r="V30"/>
      <c r="W30"/>
      <c r="X30" s="169" t="s">
        <v>152</v>
      </c>
      <c r="Y30" s="165"/>
      <c r="Z30" s="167">
        <v>81.099999999999994</v>
      </c>
    </row>
    <row r="31" spans="1:27" ht="9.9" customHeight="1" x14ac:dyDescent="0.25">
      <c r="A31" s="156" t="s">
        <v>108</v>
      </c>
      <c r="B31" s="146"/>
      <c r="C31" s="146"/>
      <c r="D31" s="175">
        <v>22000</v>
      </c>
      <c r="E31" s="146"/>
      <c r="F31" s="175">
        <v>0</v>
      </c>
      <c r="G31" s="146"/>
      <c r="H31" s="35"/>
      <c r="M31"/>
      <c r="N31"/>
      <c r="O31"/>
      <c r="P31"/>
      <c r="Q31"/>
      <c r="R31"/>
      <c r="S31"/>
      <c r="T31"/>
      <c r="U31"/>
      <c r="V31"/>
      <c r="W31"/>
      <c r="X31" s="172" t="s">
        <v>153</v>
      </c>
      <c r="Y31" s="165"/>
      <c r="Z31" s="167">
        <v>35</v>
      </c>
      <c r="AA31" s="4"/>
    </row>
    <row r="32" spans="1:27" ht="9.9" customHeight="1" x14ac:dyDescent="0.25">
      <c r="A32" s="156" t="s">
        <v>111</v>
      </c>
      <c r="B32" s="146"/>
      <c r="C32" s="146"/>
      <c r="D32" s="175">
        <v>20106.069</v>
      </c>
      <c r="E32" s="146"/>
      <c r="F32" s="175">
        <v>0</v>
      </c>
      <c r="G32" s="146"/>
      <c r="H32" s="35"/>
      <c r="M32"/>
      <c r="N32"/>
      <c r="O32"/>
      <c r="P32"/>
      <c r="Q32"/>
      <c r="R32"/>
      <c r="S32"/>
      <c r="T32"/>
      <c r="U32"/>
      <c r="V32"/>
      <c r="W32"/>
      <c r="X32" s="169" t="s">
        <v>154</v>
      </c>
      <c r="Y32" s="165"/>
      <c r="Z32" s="167">
        <v>11.9</v>
      </c>
      <c r="AA32" s="4"/>
    </row>
    <row r="33" spans="1:27" ht="9.9" customHeight="1" x14ac:dyDescent="0.25">
      <c r="A33" s="156" t="s">
        <v>113</v>
      </c>
      <c r="B33" s="146"/>
      <c r="C33" s="146"/>
      <c r="D33" s="175">
        <v>203561.39639999997</v>
      </c>
      <c r="E33" s="146"/>
      <c r="F33" s="175">
        <v>-1054</v>
      </c>
      <c r="G33" s="146"/>
      <c r="H33" s="35"/>
      <c r="M33"/>
      <c r="N33"/>
      <c r="O33"/>
      <c r="P33"/>
      <c r="Q33"/>
      <c r="R33"/>
      <c r="S33"/>
      <c r="T33"/>
      <c r="U33"/>
      <c r="V33"/>
      <c r="W33"/>
      <c r="X33" s="172" t="s">
        <v>155</v>
      </c>
      <c r="Y33" s="165"/>
      <c r="Z33" s="167">
        <v>6.4</v>
      </c>
      <c r="AA33" s="4"/>
    </row>
    <row r="34" spans="1:27" ht="9.9" customHeight="1" x14ac:dyDescent="0.25">
      <c r="A34" s="156"/>
      <c r="B34" s="146"/>
      <c r="C34" s="146"/>
      <c r="D34" s="175">
        <v>0</v>
      </c>
      <c r="E34" s="146"/>
      <c r="F34" s="175">
        <v>0</v>
      </c>
      <c r="G34" s="146"/>
      <c r="H34" s="35"/>
      <c r="M34"/>
      <c r="N34"/>
      <c r="O34"/>
      <c r="P34"/>
      <c r="Q34"/>
      <c r="R34"/>
      <c r="S34"/>
      <c r="T34"/>
      <c r="U34"/>
      <c r="V34"/>
      <c r="W34"/>
      <c r="X34" s="169" t="s">
        <v>156</v>
      </c>
      <c r="Y34" s="165"/>
      <c r="Z34" s="167">
        <v>6.4</v>
      </c>
      <c r="AA34" s="19"/>
    </row>
    <row r="35" spans="1:27" ht="9.9" customHeight="1" x14ac:dyDescent="0.25">
      <c r="A35" s="155" t="s">
        <v>114</v>
      </c>
      <c r="B35" s="146"/>
      <c r="C35" s="146"/>
      <c r="D35" s="175">
        <v>0</v>
      </c>
      <c r="E35" s="146"/>
      <c r="F35" s="175">
        <v>0</v>
      </c>
      <c r="G35" s="146"/>
      <c r="H35" s="35"/>
      <c r="M35"/>
      <c r="N35"/>
      <c r="O35"/>
      <c r="P35"/>
      <c r="Q35"/>
      <c r="R35"/>
      <c r="S35"/>
      <c r="T35"/>
      <c r="U35"/>
      <c r="V35"/>
      <c r="W35"/>
      <c r="X35" s="169" t="s">
        <v>157</v>
      </c>
      <c r="Y35" s="165"/>
      <c r="Z35" s="170">
        <v>0.6</v>
      </c>
      <c r="AA35" s="20"/>
    </row>
    <row r="36" spans="1:27" ht="9.9" customHeight="1" x14ac:dyDescent="0.25">
      <c r="A36" s="156" t="s">
        <v>115</v>
      </c>
      <c r="B36" s="146"/>
      <c r="C36" s="146"/>
      <c r="D36" s="175">
        <v>164738.16141</v>
      </c>
      <c r="E36" s="146"/>
      <c r="F36" s="175">
        <v>3437</v>
      </c>
      <c r="G36" s="146"/>
      <c r="H36" s="35"/>
      <c r="M36"/>
      <c r="N36"/>
      <c r="O36"/>
      <c r="P36"/>
      <c r="Q36"/>
      <c r="R36"/>
      <c r="S36"/>
      <c r="T36"/>
      <c r="U36"/>
      <c r="V36"/>
      <c r="W36"/>
      <c r="X36" s="156"/>
      <c r="Y36" s="169"/>
      <c r="Z36" s="167">
        <f>SUM(Z30:Z35)</f>
        <v>141.4</v>
      </c>
    </row>
    <row r="37" spans="1:27" ht="9.9" customHeight="1" x14ac:dyDescent="0.25">
      <c r="A37" s="156" t="s">
        <v>116</v>
      </c>
      <c r="B37" s="146"/>
      <c r="C37" s="146"/>
      <c r="D37" s="175">
        <v>130501.72603000001</v>
      </c>
      <c r="E37" s="146"/>
      <c r="F37" s="175">
        <v>3269</v>
      </c>
      <c r="G37" s="146"/>
      <c r="H37" s="35"/>
      <c r="M37"/>
      <c r="N37"/>
      <c r="O37"/>
      <c r="P37"/>
      <c r="Q37"/>
      <c r="R37"/>
      <c r="S37"/>
      <c r="T37"/>
      <c r="U37"/>
      <c r="V37"/>
      <c r="W37"/>
      <c r="X37" s="156"/>
      <c r="Y37" s="169"/>
      <c r="Z37" s="167"/>
      <c r="AA37" s="20"/>
    </row>
    <row r="38" spans="1:27" ht="9.9" customHeight="1" x14ac:dyDescent="0.25">
      <c r="A38" s="156" t="s">
        <v>113</v>
      </c>
      <c r="B38" s="146"/>
      <c r="C38" s="146"/>
      <c r="D38" s="175">
        <v>28164.241429999998</v>
      </c>
      <c r="E38" s="146"/>
      <c r="F38" s="175">
        <v>1172</v>
      </c>
      <c r="G38" s="146"/>
      <c r="H38" s="35"/>
      <c r="M38"/>
      <c r="N38"/>
      <c r="O38"/>
      <c r="P38"/>
      <c r="Q38"/>
      <c r="R38"/>
      <c r="S38"/>
      <c r="T38"/>
      <c r="U38"/>
      <c r="V38"/>
      <c r="W38"/>
      <c r="X38" s="155" t="s">
        <v>158</v>
      </c>
      <c r="Y38" s="169"/>
      <c r="Z38" s="167"/>
    </row>
    <row r="39" spans="1:27" ht="9.9" customHeight="1" x14ac:dyDescent="0.25">
      <c r="A39" s="156"/>
      <c r="B39" s="146"/>
      <c r="C39" s="146"/>
      <c r="D39" s="175">
        <v>0</v>
      </c>
      <c r="E39" s="146"/>
      <c r="F39" s="175">
        <v>0</v>
      </c>
      <c r="G39" s="146"/>
      <c r="H39" s="35"/>
      <c r="M39"/>
      <c r="N39"/>
      <c r="O39"/>
      <c r="P39"/>
      <c r="Q39"/>
      <c r="R39"/>
      <c r="S39"/>
      <c r="T39"/>
      <c r="U39"/>
      <c r="V39"/>
      <c r="W39"/>
      <c r="X39" s="156" t="s">
        <v>159</v>
      </c>
      <c r="Y39" s="165"/>
      <c r="Z39" s="167">
        <v>0.1</v>
      </c>
      <c r="AA39" s="20"/>
    </row>
    <row r="40" spans="1:27" ht="9.9" customHeight="1" x14ac:dyDescent="0.25">
      <c r="A40" s="155" t="s">
        <v>117</v>
      </c>
      <c r="B40" s="146"/>
      <c r="C40" s="146"/>
      <c r="D40" s="175">
        <v>0</v>
      </c>
      <c r="E40" s="146"/>
      <c r="F40" s="175">
        <v>0</v>
      </c>
      <c r="G40" s="146"/>
      <c r="H40" s="35"/>
      <c r="M40"/>
      <c r="N40"/>
      <c r="O40"/>
      <c r="P40"/>
      <c r="Q40"/>
      <c r="R40"/>
      <c r="S40"/>
      <c r="T40"/>
      <c r="U40"/>
      <c r="V40"/>
      <c r="W40"/>
      <c r="X40" s="156"/>
      <c r="Y40" s="156"/>
      <c r="Z40" s="167"/>
    </row>
    <row r="41" spans="1:27" ht="9.9" customHeight="1" thickBot="1" x14ac:dyDescent="0.3">
      <c r="A41" s="157" t="s">
        <v>119</v>
      </c>
      <c r="B41" s="146"/>
      <c r="C41" s="146"/>
      <c r="D41" s="175">
        <v>162030</v>
      </c>
      <c r="E41" s="146"/>
      <c r="F41" s="175">
        <v>0</v>
      </c>
      <c r="G41" s="146"/>
      <c r="H41" s="35"/>
      <c r="M41"/>
      <c r="N41"/>
      <c r="O41"/>
      <c r="P41"/>
      <c r="Q41"/>
      <c r="R41"/>
      <c r="S41"/>
      <c r="T41"/>
      <c r="U41"/>
      <c r="V41"/>
      <c r="W41"/>
      <c r="X41" s="155" t="s">
        <v>2</v>
      </c>
      <c r="Y41" s="156"/>
      <c r="Z41" s="173">
        <f>+Z39+Z36+Z27</f>
        <v>174.8</v>
      </c>
    </row>
    <row r="42" spans="1:27" ht="9.9" customHeight="1" thickTop="1" x14ac:dyDescent="0.25">
      <c r="A42" s="156" t="s">
        <v>118</v>
      </c>
      <c r="B42" s="146"/>
      <c r="C42" s="146"/>
      <c r="D42" s="175">
        <v>99356</v>
      </c>
      <c r="E42" s="146"/>
      <c r="F42" s="175">
        <v>0</v>
      </c>
      <c r="G42" s="146"/>
      <c r="H42" s="35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7" ht="9.9" customHeight="1" x14ac:dyDescent="0.25">
      <c r="A43" s="156" t="s">
        <v>113</v>
      </c>
      <c r="B43" s="146"/>
      <c r="C43" s="146"/>
      <c r="D43" s="175">
        <v>16165.616170000001</v>
      </c>
      <c r="E43" s="146"/>
      <c r="F43" s="175">
        <v>-808</v>
      </c>
      <c r="G43" s="146"/>
      <c r="H43" s="35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7" ht="9.9" customHeight="1" x14ac:dyDescent="0.25">
      <c r="A44" s="156"/>
      <c r="B44" s="146"/>
      <c r="C44" s="146"/>
      <c r="D44" s="175"/>
      <c r="E44" s="146"/>
      <c r="F44" s="175"/>
      <c r="G44" s="146"/>
      <c r="H44" s="35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7" ht="9.9" customHeight="1" x14ac:dyDescent="0.25">
      <c r="A45" s="155" t="s">
        <v>120</v>
      </c>
      <c r="B45" s="146"/>
      <c r="C45" s="146"/>
      <c r="D45" s="175">
        <v>0</v>
      </c>
      <c r="E45" s="145"/>
      <c r="F45" s="175">
        <v>0</v>
      </c>
      <c r="G45" s="146"/>
      <c r="H45" s="3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7" ht="9.9" customHeight="1" x14ac:dyDescent="0.25">
      <c r="A46" s="156" t="s">
        <v>122</v>
      </c>
      <c r="B46" s="146"/>
      <c r="C46" s="146"/>
      <c r="D46" s="175">
        <v>91988.156350000005</v>
      </c>
      <c r="E46" s="146"/>
      <c r="F46" s="175">
        <v>8288</v>
      </c>
      <c r="G46" s="1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7" ht="9.9" customHeight="1" x14ac:dyDescent="0.25">
      <c r="A47" s="156" t="s">
        <v>124</v>
      </c>
      <c r="B47" s="146"/>
      <c r="C47" s="146"/>
      <c r="D47" s="175">
        <v>47929.01511</v>
      </c>
      <c r="E47" s="146"/>
      <c r="F47" s="175">
        <v>0</v>
      </c>
      <c r="G47" s="146"/>
      <c r="R47" s="12"/>
      <c r="S47" s="12"/>
      <c r="T47" s="12"/>
      <c r="U47" s="12"/>
      <c r="Y47" s="12"/>
    </row>
    <row r="48" spans="1:27" ht="9.9" customHeight="1" x14ac:dyDescent="0.25">
      <c r="A48" s="156" t="s">
        <v>121</v>
      </c>
      <c r="B48" s="146"/>
      <c r="C48" s="146"/>
      <c r="D48" s="175">
        <v>28334.957899999998</v>
      </c>
      <c r="E48" s="146"/>
      <c r="F48" s="175">
        <v>0</v>
      </c>
      <c r="G48" s="146"/>
      <c r="R48" s="12"/>
      <c r="S48" s="12"/>
      <c r="T48" s="12"/>
      <c r="U48" s="12"/>
      <c r="Y48" s="12"/>
    </row>
    <row r="49" spans="1:25" ht="9.9" customHeight="1" x14ac:dyDescent="0.25">
      <c r="A49" s="156" t="s">
        <v>123</v>
      </c>
      <c r="B49" s="146"/>
      <c r="C49" s="145"/>
      <c r="D49" s="175">
        <v>23513.434499999999</v>
      </c>
      <c r="E49" s="146"/>
      <c r="F49" s="175">
        <v>0</v>
      </c>
      <c r="G49" s="146"/>
      <c r="Y49" s="12"/>
    </row>
    <row r="50" spans="1:25" ht="9.9" customHeight="1" x14ac:dyDescent="0.25">
      <c r="A50" s="155" t="s">
        <v>160</v>
      </c>
      <c r="B50" s="146"/>
      <c r="C50" s="146"/>
      <c r="D50" s="175">
        <v>21493.125</v>
      </c>
      <c r="E50" s="146"/>
      <c r="F50" s="175">
        <v>0</v>
      </c>
      <c r="G50" s="146"/>
      <c r="Y50" s="12"/>
    </row>
    <row r="51" spans="1:25" ht="9.9" customHeight="1" x14ac:dyDescent="0.25">
      <c r="A51" s="156" t="s">
        <v>113</v>
      </c>
      <c r="B51" s="146"/>
      <c r="C51" s="146"/>
      <c r="D51" s="175">
        <v>29152.753109999998</v>
      </c>
      <c r="E51" s="146"/>
      <c r="F51" s="175">
        <v>510</v>
      </c>
      <c r="G51" s="146"/>
    </row>
    <row r="52" spans="1:25" ht="12" customHeight="1" thickBot="1" x14ac:dyDescent="0.3">
      <c r="A52" s="156"/>
      <c r="B52" s="146"/>
      <c r="C52" s="145"/>
      <c r="D52" s="176">
        <f>SUM(D23:D51)</f>
        <v>1388451.6524100003</v>
      </c>
      <c r="E52" s="153"/>
      <c r="F52" s="176">
        <f>SUM(F22:F51)</f>
        <v>18919</v>
      </c>
      <c r="G52" s="146"/>
    </row>
    <row r="53" spans="1:25" ht="9.9" customHeight="1" thickTop="1" x14ac:dyDescent="0.25">
      <c r="A53" s="156"/>
      <c r="B53" s="146"/>
      <c r="C53" s="146"/>
      <c r="D53" s="146"/>
      <c r="E53" s="146"/>
      <c r="F53" s="146"/>
      <c r="G53" s="146"/>
    </row>
    <row r="54" spans="1:25" ht="9.9" customHeight="1" x14ac:dyDescent="0.25">
      <c r="A54" s="156"/>
      <c r="B54" s="146"/>
      <c r="C54" s="146"/>
      <c r="D54" s="146"/>
      <c r="E54" s="150"/>
      <c r="F54" s="146"/>
      <c r="G54" s="146"/>
    </row>
    <row r="55" spans="1:25" ht="9.9" customHeight="1" x14ac:dyDescent="0.25">
      <c r="A55" s="158" t="s">
        <v>133</v>
      </c>
      <c r="B55" s="146"/>
      <c r="C55" s="146"/>
      <c r="D55" s="175">
        <v>0</v>
      </c>
      <c r="E55" s="146"/>
      <c r="F55" s="175">
        <v>-17124</v>
      </c>
      <c r="G55" s="146"/>
    </row>
    <row r="56" spans="1:25" ht="9.9" customHeight="1" x14ac:dyDescent="0.25">
      <c r="A56" s="158" t="s">
        <v>134</v>
      </c>
      <c r="B56" s="146"/>
      <c r="C56" s="146"/>
      <c r="D56" s="175">
        <v>0</v>
      </c>
      <c r="E56" s="150"/>
      <c r="F56" s="178">
        <f>13253</f>
        <v>13253</v>
      </c>
      <c r="G56" s="146"/>
    </row>
    <row r="57" spans="1:25" ht="12" customHeight="1" x14ac:dyDescent="0.25">
      <c r="A57" s="158" t="s">
        <v>44</v>
      </c>
      <c r="B57" s="146"/>
      <c r="C57" s="145"/>
      <c r="D57" s="175">
        <v>0</v>
      </c>
      <c r="E57" s="145"/>
      <c r="F57" s="178">
        <v>2335</v>
      </c>
      <c r="G57" s="146"/>
    </row>
    <row r="58" spans="1:25" ht="9.9" customHeight="1" thickBot="1" x14ac:dyDescent="0.3">
      <c r="A58" s="155" t="s">
        <v>138</v>
      </c>
      <c r="B58" s="152"/>
      <c r="C58" s="152"/>
      <c r="D58" s="176">
        <f>D52+D55+D56+D57</f>
        <v>1388451.6524100003</v>
      </c>
      <c r="E58" s="146"/>
      <c r="F58" s="176">
        <f>F52+F55+F56+F57</f>
        <v>17383</v>
      </c>
      <c r="G58" s="146"/>
    </row>
    <row r="59" spans="1:25" ht="13.8" thickTop="1" x14ac:dyDescent="0.25">
      <c r="E59" s="146"/>
      <c r="G59" s="146"/>
    </row>
    <row r="60" spans="1:25" x14ac:dyDescent="0.25">
      <c r="E60" s="146"/>
      <c r="G60" s="146"/>
    </row>
    <row r="61" spans="1:25" x14ac:dyDescent="0.25">
      <c r="E61" s="146"/>
      <c r="G61" s="146"/>
    </row>
    <row r="62" spans="1:25" x14ac:dyDescent="0.25">
      <c r="E62" s="146"/>
      <c r="G62" s="146"/>
    </row>
    <row r="63" spans="1:25" x14ac:dyDescent="0.25">
      <c r="A63" s="151"/>
      <c r="B63" s="146"/>
      <c r="C63" s="146"/>
      <c r="D63" s="146"/>
      <c r="E63" s="146"/>
      <c r="F63" s="146"/>
      <c r="G63" s="146"/>
    </row>
    <row r="64" spans="1:25" x14ac:dyDescent="0.25">
      <c r="A64" s="145"/>
      <c r="B64" s="146"/>
      <c r="C64" s="146"/>
      <c r="D64" s="146"/>
      <c r="E64" s="146"/>
      <c r="F64" s="146"/>
      <c r="G64" s="146"/>
    </row>
    <row r="65" spans="1:7" x14ac:dyDescent="0.25">
      <c r="A65" s="146"/>
      <c r="B65" s="146"/>
      <c r="C65" s="146"/>
      <c r="D65" s="146"/>
      <c r="E65" s="146"/>
      <c r="F65" s="146"/>
      <c r="G65" s="146"/>
    </row>
    <row r="66" spans="1:7" x14ac:dyDescent="0.25">
      <c r="A66" s="146"/>
      <c r="B66" s="146"/>
      <c r="C66" s="146"/>
      <c r="D66" s="146"/>
      <c r="E66" s="146"/>
      <c r="F66" s="146"/>
      <c r="G66" s="146"/>
    </row>
    <row r="67" spans="1:7" x14ac:dyDescent="0.25">
      <c r="A67" s="146"/>
      <c r="B67" s="146"/>
      <c r="C67" s="146"/>
      <c r="D67" s="146"/>
      <c r="E67" s="146"/>
      <c r="F67" s="146"/>
      <c r="G67" s="146"/>
    </row>
    <row r="68" spans="1:7" x14ac:dyDescent="0.25">
      <c r="A68" s="146"/>
      <c r="B68" s="146"/>
      <c r="C68" s="146"/>
      <c r="D68" s="146"/>
      <c r="E68" s="146"/>
      <c r="F68" s="146"/>
      <c r="G68" s="146"/>
    </row>
    <row r="69" spans="1:7" x14ac:dyDescent="0.25">
      <c r="A69" s="146"/>
      <c r="B69" s="146"/>
      <c r="C69" s="146"/>
      <c r="D69" s="146"/>
      <c r="E69" s="146"/>
      <c r="F69" s="146"/>
      <c r="G69" s="146"/>
    </row>
    <row r="70" spans="1:7" x14ac:dyDescent="0.25">
      <c r="A70" s="146"/>
      <c r="B70" s="146"/>
      <c r="C70" s="146"/>
      <c r="D70" s="146"/>
      <c r="E70" s="146"/>
      <c r="F70" s="146"/>
      <c r="G70" s="146"/>
    </row>
    <row r="71" spans="1:7" x14ac:dyDescent="0.25">
      <c r="A71" s="146"/>
      <c r="B71" s="146"/>
      <c r="C71" s="146"/>
      <c r="D71" s="146"/>
      <c r="E71" s="146"/>
      <c r="F71" s="146"/>
      <c r="G71" s="146"/>
    </row>
    <row r="72" spans="1:7" x14ac:dyDescent="0.25">
      <c r="A72" s="146"/>
      <c r="B72" s="146"/>
      <c r="C72" s="146"/>
      <c r="D72" s="146"/>
      <c r="E72" s="146"/>
      <c r="F72" s="146"/>
      <c r="G72" s="146"/>
    </row>
    <row r="73" spans="1:7" x14ac:dyDescent="0.25">
      <c r="A73" s="146"/>
      <c r="B73" s="146"/>
      <c r="C73" s="146"/>
      <c r="D73" s="146"/>
      <c r="E73" s="146"/>
      <c r="F73" s="146"/>
      <c r="G73" s="146"/>
    </row>
    <row r="74" spans="1:7" x14ac:dyDescent="0.25">
      <c r="A74" s="146"/>
      <c r="B74" s="146"/>
      <c r="C74" s="146"/>
      <c r="D74" s="146"/>
      <c r="E74" s="146"/>
      <c r="F74" s="146"/>
      <c r="G74" s="146"/>
    </row>
    <row r="75" spans="1:7" x14ac:dyDescent="0.25">
      <c r="A75" s="146"/>
      <c r="B75" s="146"/>
      <c r="C75" s="146"/>
      <c r="D75" s="146"/>
      <c r="E75" s="146"/>
      <c r="F75" s="146"/>
      <c r="G75" s="146"/>
    </row>
    <row r="76" spans="1:7" x14ac:dyDescent="0.25">
      <c r="A76" s="146"/>
      <c r="B76" s="146"/>
      <c r="C76" s="146"/>
      <c r="D76" s="146"/>
      <c r="E76" s="146"/>
      <c r="F76" s="146"/>
      <c r="G76" s="146"/>
    </row>
    <row r="77" spans="1:7" x14ac:dyDescent="0.25">
      <c r="A77" s="146"/>
      <c r="B77" s="146"/>
      <c r="C77" s="146"/>
      <c r="D77" s="146"/>
      <c r="E77" s="146"/>
      <c r="F77" s="146"/>
      <c r="G77" s="146"/>
    </row>
    <row r="78" spans="1:7" x14ac:dyDescent="0.25">
      <c r="A78" s="146"/>
      <c r="B78" s="146"/>
      <c r="C78" s="146"/>
      <c r="D78" s="146"/>
      <c r="E78" s="146"/>
      <c r="F78" s="146"/>
      <c r="G78" s="146"/>
    </row>
    <row r="79" spans="1:7" x14ac:dyDescent="0.25">
      <c r="A79" s="146"/>
      <c r="B79" s="146"/>
      <c r="C79" s="146"/>
      <c r="D79" s="146"/>
      <c r="E79" s="146"/>
      <c r="F79" s="146"/>
      <c r="G79" s="146"/>
    </row>
    <row r="80" spans="1:7" x14ac:dyDescent="0.25">
      <c r="A80" s="146"/>
      <c r="B80" s="146"/>
      <c r="C80" s="146"/>
      <c r="D80" s="146"/>
      <c r="E80" s="146"/>
      <c r="F80" s="146"/>
      <c r="G80" s="146"/>
    </row>
    <row r="81" spans="1:7" x14ac:dyDescent="0.25">
      <c r="A81" s="146"/>
      <c r="B81" s="146"/>
      <c r="C81" s="146"/>
      <c r="D81" s="146"/>
      <c r="E81" s="146"/>
      <c r="F81" s="146"/>
      <c r="G81" s="146"/>
    </row>
    <row r="82" spans="1:7" x14ac:dyDescent="0.25">
      <c r="A82" s="146"/>
      <c r="B82" s="146"/>
      <c r="C82" s="146"/>
      <c r="D82" s="146"/>
      <c r="E82" s="146"/>
      <c r="F82" s="146"/>
      <c r="G82" s="146"/>
    </row>
    <row r="83" spans="1:7" x14ac:dyDescent="0.25">
      <c r="A83" s="146"/>
      <c r="B83" s="146"/>
      <c r="C83" s="146"/>
      <c r="D83" s="146"/>
      <c r="E83" s="146"/>
      <c r="F83" s="146"/>
      <c r="G83" s="146"/>
    </row>
    <row r="84" spans="1:7" x14ac:dyDescent="0.25">
      <c r="A84" s="146"/>
      <c r="B84" s="146"/>
      <c r="C84" s="146"/>
      <c r="D84" s="146"/>
      <c r="E84" s="146"/>
      <c r="F84" s="146"/>
      <c r="G84" s="146"/>
    </row>
    <row r="85" spans="1:7" x14ac:dyDescent="0.25">
      <c r="A85" s="146"/>
      <c r="B85" s="146"/>
      <c r="C85" s="146"/>
      <c r="D85" s="146"/>
      <c r="E85" s="146"/>
      <c r="F85" s="146"/>
      <c r="G85" s="146"/>
    </row>
    <row r="86" spans="1:7" x14ac:dyDescent="0.25">
      <c r="A86" s="146"/>
      <c r="B86" s="146"/>
      <c r="C86" s="146"/>
      <c r="D86" s="146"/>
      <c r="E86" s="146"/>
      <c r="F86" s="146"/>
      <c r="G86" s="146"/>
    </row>
    <row r="87" spans="1:7" x14ac:dyDescent="0.25">
      <c r="A87" s="146"/>
      <c r="B87" s="146"/>
      <c r="C87" s="146"/>
      <c r="D87" s="146"/>
      <c r="E87" s="146"/>
      <c r="F87" s="146"/>
      <c r="G87" s="146"/>
    </row>
    <row r="88" spans="1:7" x14ac:dyDescent="0.25">
      <c r="A88" s="146"/>
      <c r="B88" s="146"/>
      <c r="C88" s="146"/>
      <c r="D88" s="146"/>
      <c r="E88" s="146"/>
      <c r="F88" s="146"/>
      <c r="G88" s="146"/>
    </row>
    <row r="89" spans="1:7" x14ac:dyDescent="0.25">
      <c r="A89" s="146"/>
      <c r="B89" s="146"/>
      <c r="C89" s="146"/>
      <c r="D89" s="146"/>
      <c r="E89" s="146"/>
      <c r="F89" s="146"/>
      <c r="G89" s="146"/>
    </row>
    <row r="90" spans="1:7" x14ac:dyDescent="0.25">
      <c r="A90" s="146"/>
      <c r="B90" s="146"/>
      <c r="C90" s="146"/>
      <c r="D90" s="146"/>
      <c r="E90" s="146"/>
      <c r="F90" s="146"/>
      <c r="G90" s="146"/>
    </row>
    <row r="91" spans="1:7" x14ac:dyDescent="0.25">
      <c r="A91" s="146"/>
      <c r="B91" s="146"/>
      <c r="C91" s="146"/>
      <c r="D91" s="146"/>
      <c r="E91" s="146"/>
      <c r="F91" s="146"/>
      <c r="G91" s="146"/>
    </row>
    <row r="92" spans="1:7" x14ac:dyDescent="0.25">
      <c r="A92" s="146"/>
      <c r="B92" s="146"/>
      <c r="C92" s="146"/>
      <c r="D92" s="146"/>
      <c r="E92" s="146"/>
      <c r="F92" s="146"/>
      <c r="G92" s="146"/>
    </row>
    <row r="93" spans="1:7" x14ac:dyDescent="0.25">
      <c r="A93" s="146"/>
      <c r="B93" s="146"/>
      <c r="C93" s="146"/>
      <c r="D93" s="146"/>
      <c r="E93" s="146"/>
      <c r="F93" s="146"/>
      <c r="G93" s="146"/>
    </row>
    <row r="94" spans="1:7" x14ac:dyDescent="0.25">
      <c r="A94" s="146"/>
      <c r="B94" s="146"/>
      <c r="C94" s="146"/>
      <c r="D94" s="146"/>
      <c r="E94" s="146"/>
      <c r="F94" s="146"/>
      <c r="G94" s="146"/>
    </row>
    <row r="95" spans="1:7" x14ac:dyDescent="0.25">
      <c r="A95" s="146"/>
      <c r="B95" s="146"/>
      <c r="C95" s="146"/>
      <c r="D95" s="146"/>
      <c r="E95" s="146"/>
      <c r="F95" s="146"/>
      <c r="G95" s="146"/>
    </row>
    <row r="96" spans="1:7" x14ac:dyDescent="0.25">
      <c r="A96" s="146"/>
      <c r="B96" s="146"/>
      <c r="C96" s="146"/>
      <c r="D96" s="146"/>
      <c r="E96" s="146"/>
      <c r="F96" s="146"/>
      <c r="G96" s="146"/>
    </row>
  </sheetData>
  <mergeCells count="4">
    <mergeCell ref="Y1:Z1"/>
    <mergeCell ref="A20:B20"/>
    <mergeCell ref="A18:F18"/>
    <mergeCell ref="A1:D1"/>
  </mergeCells>
  <phoneticPr fontId="8" type="noConversion"/>
  <pageMargins left="0.25" right="0.25" top="0.5" bottom="0.25" header="0.5" footer="0.25"/>
  <pageSetup scale="78" orientation="landscape" r:id="rId1"/>
  <headerFooter alignWithMargins="0">
    <oddFooter>&amp;C15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3"/>
  <sheetViews>
    <sheetView zoomScale="75" workbookViewId="0">
      <selection activeCell="E14" sqref="E14"/>
    </sheetView>
  </sheetViews>
  <sheetFormatPr defaultColWidth="11.44140625" defaultRowHeight="11.4" x14ac:dyDescent="0.2"/>
  <cols>
    <col min="1" max="1" width="8.109375" style="41" customWidth="1"/>
    <col min="2" max="2" width="16.33203125" style="41" customWidth="1"/>
    <col min="3" max="3" width="17.44140625" style="41" customWidth="1"/>
    <col min="4" max="4" width="16.33203125" style="41" customWidth="1"/>
    <col min="5" max="5" width="12.44140625" style="41" customWidth="1"/>
    <col min="6" max="6" width="16.33203125" style="41" customWidth="1"/>
    <col min="7" max="7" width="9.33203125" style="41" customWidth="1"/>
    <col min="8" max="8" width="16.33203125" style="41" customWidth="1"/>
    <col min="9" max="9" width="10.6640625" style="41" customWidth="1"/>
    <col min="10" max="10" width="16.6640625" style="41" bestFit="1" customWidth="1"/>
    <col min="11" max="32" width="10.6640625" style="41" customWidth="1"/>
    <col min="33" max="16384" width="11.44140625" style="41"/>
  </cols>
  <sheetData>
    <row r="1" spans="1:8" ht="24.75" customHeight="1" x14ac:dyDescent="0.3">
      <c r="A1" s="49" t="s">
        <v>12</v>
      </c>
    </row>
    <row r="2" spans="1:8" ht="24.75" customHeight="1" thickBot="1" x14ac:dyDescent="0.3">
      <c r="A2" s="44"/>
      <c r="F2" s="66"/>
      <c r="G2" s="66"/>
      <c r="H2" s="66"/>
    </row>
    <row r="3" spans="1:8" ht="14.4" thickBot="1" x14ac:dyDescent="0.3">
      <c r="B3" s="187" t="s">
        <v>14</v>
      </c>
      <c r="C3" s="188"/>
      <c r="D3" s="188"/>
      <c r="E3" s="189"/>
      <c r="F3" s="73"/>
      <c r="G3" s="73"/>
      <c r="H3" s="66"/>
    </row>
    <row r="4" spans="1:8" s="20" customFormat="1" ht="15" customHeight="1" thickBot="1" x14ac:dyDescent="0.3">
      <c r="A4" s="67"/>
      <c r="B4" s="183" t="s">
        <v>46</v>
      </c>
      <c r="C4" s="184"/>
      <c r="D4" s="185" t="s">
        <v>47</v>
      </c>
      <c r="E4" s="186"/>
    </row>
    <row r="5" spans="1:8" s="20" customFormat="1" ht="12" x14ac:dyDescent="0.25">
      <c r="A5" s="67"/>
      <c r="B5" s="68" t="s">
        <v>15</v>
      </c>
      <c r="C5" s="69" t="s">
        <v>78</v>
      </c>
      <c r="D5" s="42" t="s">
        <v>15</v>
      </c>
      <c r="E5" s="42" t="s">
        <v>78</v>
      </c>
      <c r="F5" s="20" t="s">
        <v>79</v>
      </c>
    </row>
    <row r="6" spans="1:8" s="20" customFormat="1" x14ac:dyDescent="0.2">
      <c r="A6" s="70" t="s">
        <v>65</v>
      </c>
      <c r="B6" s="71">
        <v>56.6</v>
      </c>
      <c r="C6" s="72">
        <v>0.45</v>
      </c>
      <c r="D6" s="43">
        <v>0</v>
      </c>
      <c r="E6" s="43">
        <v>0</v>
      </c>
    </row>
    <row r="7" spans="1:8" s="20" customFormat="1" x14ac:dyDescent="0.2">
      <c r="A7" s="70" t="s">
        <v>66</v>
      </c>
      <c r="B7" s="71">
        <v>64.03</v>
      </c>
      <c r="C7" s="72">
        <v>0.39</v>
      </c>
      <c r="D7" s="52">
        <f t="shared" ref="D7:E9" si="0">(+B7-B$6)/B$6</f>
        <v>0.13127208480565369</v>
      </c>
      <c r="E7" s="52">
        <f t="shared" si="0"/>
        <v>-0.13333333333333333</v>
      </c>
    </row>
    <row r="8" spans="1:8" s="20" customFormat="1" x14ac:dyDescent="0.2">
      <c r="A8" s="70" t="s">
        <v>67</v>
      </c>
      <c r="B8" s="71">
        <v>67.900000000000006</v>
      </c>
      <c r="C8" s="72">
        <v>0.65</v>
      </c>
      <c r="D8" s="52">
        <f t="shared" si="0"/>
        <v>0.19964664310954069</v>
      </c>
      <c r="E8" s="52">
        <f t="shared" si="0"/>
        <v>0.44444444444444448</v>
      </c>
    </row>
    <row r="9" spans="1:8" s="20" customFormat="1" x14ac:dyDescent="0.2">
      <c r="A9" s="70" t="s">
        <v>68</v>
      </c>
      <c r="B9" s="71">
        <v>70.2</v>
      </c>
      <c r="C9" s="72">
        <v>0.43</v>
      </c>
      <c r="D9" s="52">
        <f t="shared" si="0"/>
        <v>0.24028268551236751</v>
      </c>
      <c r="E9" s="52">
        <f t="shared" si="0"/>
        <v>-4.4444444444444481E-2</v>
      </c>
    </row>
    <row r="10" spans="1:8" s="20" customFormat="1" x14ac:dyDescent="0.2">
      <c r="A10" s="70" t="s">
        <v>69</v>
      </c>
      <c r="B10" s="71">
        <v>89</v>
      </c>
      <c r="C10" s="72">
        <v>0.37</v>
      </c>
      <c r="D10" s="43">
        <v>0.57199999999999995</v>
      </c>
      <c r="E10" s="43">
        <v>-0.17799999999999999</v>
      </c>
    </row>
    <row r="11" spans="1:8" s="20" customFormat="1" x14ac:dyDescent="0.2">
      <c r="A11" s="70" t="s">
        <v>70</v>
      </c>
      <c r="B11" s="71">
        <v>86.53</v>
      </c>
      <c r="C11" s="72">
        <v>0.53</v>
      </c>
      <c r="D11" s="43">
        <v>0.52900000000000003</v>
      </c>
      <c r="E11" s="43">
        <v>0.17799999999999999</v>
      </c>
    </row>
    <row r="12" spans="1:8" s="20" customFormat="1" x14ac:dyDescent="0.2">
      <c r="A12" s="70" t="s">
        <v>71</v>
      </c>
      <c r="B12" s="71">
        <v>77.98</v>
      </c>
      <c r="C12" s="72">
        <v>0.38</v>
      </c>
      <c r="D12" s="43">
        <v>0.378</v>
      </c>
      <c r="E12" s="43">
        <v>-0.156</v>
      </c>
    </row>
    <row r="13" spans="1:8" s="20" customFormat="1" x14ac:dyDescent="0.2">
      <c r="A13" s="70" t="s">
        <v>72</v>
      </c>
      <c r="B13" s="71">
        <v>78.17</v>
      </c>
      <c r="C13" s="72">
        <v>0.35</v>
      </c>
      <c r="D13" s="43">
        <v>0.38100000000000001</v>
      </c>
      <c r="E13" s="43">
        <v>-0.222</v>
      </c>
    </row>
    <row r="14" spans="1:8" s="20" customFormat="1" x14ac:dyDescent="0.2">
      <c r="A14" s="70" t="s">
        <v>73</v>
      </c>
      <c r="B14" s="71"/>
      <c r="C14" s="72"/>
      <c r="D14" s="43"/>
      <c r="E14" s="43"/>
    </row>
    <row r="15" spans="1:8" s="20" customFormat="1" x14ac:dyDescent="0.2">
      <c r="A15" s="70" t="s">
        <v>74</v>
      </c>
      <c r="B15" s="71"/>
      <c r="C15" s="72"/>
      <c r="D15" s="43"/>
      <c r="E15" s="43"/>
    </row>
    <row r="16" spans="1:8" s="20" customFormat="1" x14ac:dyDescent="0.2">
      <c r="A16" s="70" t="s">
        <v>75</v>
      </c>
      <c r="B16" s="71"/>
      <c r="C16" s="72"/>
      <c r="D16" s="43"/>
      <c r="E16" s="43"/>
    </row>
    <row r="17" spans="1:10" s="20" customFormat="1" x14ac:dyDescent="0.2">
      <c r="B17" s="71"/>
      <c r="C17" s="72"/>
      <c r="D17" s="43"/>
      <c r="E17" s="43"/>
    </row>
    <row r="18" spans="1:10" s="20" customFormat="1" ht="12" thickBot="1" x14ac:dyDescent="0.25">
      <c r="B18" s="79"/>
      <c r="C18" s="80"/>
      <c r="D18" s="43"/>
      <c r="E18" s="43"/>
    </row>
    <row r="19" spans="1:10" ht="12" x14ac:dyDescent="0.25">
      <c r="B19" s="45" t="s">
        <v>14</v>
      </c>
      <c r="D19" s="45" t="s">
        <v>98</v>
      </c>
      <c r="F19" s="45" t="s">
        <v>64</v>
      </c>
      <c r="H19" s="45" t="s">
        <v>1</v>
      </c>
      <c r="J19" s="45" t="s">
        <v>13</v>
      </c>
    </row>
    <row r="20" spans="1:10" ht="12" x14ac:dyDescent="0.25">
      <c r="A20" s="44"/>
      <c r="B20" s="46" t="s">
        <v>10</v>
      </c>
      <c r="D20" s="46" t="s">
        <v>10</v>
      </c>
      <c r="F20" s="46" t="s">
        <v>10</v>
      </c>
      <c r="H20" s="46" t="s">
        <v>10</v>
      </c>
      <c r="J20" s="46" t="s">
        <v>10</v>
      </c>
    </row>
    <row r="21" spans="1:10" ht="12.6" thickBot="1" x14ac:dyDescent="0.3">
      <c r="A21" s="44"/>
      <c r="B21" s="47" t="s">
        <v>11</v>
      </c>
      <c r="D21" s="47" t="s">
        <v>11</v>
      </c>
      <c r="F21" s="47" t="s">
        <v>11</v>
      </c>
      <c r="H21" s="47" t="s">
        <v>11</v>
      </c>
      <c r="J21" s="47" t="s">
        <v>11</v>
      </c>
    </row>
    <row r="22" spans="1:10" ht="15" customHeight="1" x14ac:dyDescent="0.2">
      <c r="A22" s="70" t="s">
        <v>65</v>
      </c>
      <c r="B22" s="48">
        <v>5.2</v>
      </c>
      <c r="C22" s="58"/>
      <c r="D22" s="48">
        <v>0</v>
      </c>
      <c r="E22" s="48"/>
      <c r="F22" s="48">
        <v>0</v>
      </c>
      <c r="G22" s="48"/>
      <c r="H22" s="48">
        <v>3.2</v>
      </c>
      <c r="J22" s="48">
        <v>-1.4</v>
      </c>
    </row>
    <row r="23" spans="1:10" ht="15" customHeight="1" x14ac:dyDescent="0.2">
      <c r="A23" s="70" t="s">
        <v>66</v>
      </c>
      <c r="B23" s="48">
        <v>7.7</v>
      </c>
      <c r="C23" s="48"/>
      <c r="D23" s="48">
        <v>0</v>
      </c>
      <c r="E23" s="48"/>
      <c r="F23" s="48">
        <v>0</v>
      </c>
      <c r="G23" s="48"/>
      <c r="H23" s="48">
        <v>-0.4</v>
      </c>
      <c r="J23" s="48">
        <v>-1.4</v>
      </c>
    </row>
    <row r="24" spans="1:10" ht="15" customHeight="1" x14ac:dyDescent="0.2">
      <c r="A24" s="70" t="s">
        <v>67</v>
      </c>
      <c r="B24" s="48">
        <v>6.9</v>
      </c>
      <c r="C24" s="48"/>
      <c r="D24" s="48">
        <v>0</v>
      </c>
      <c r="E24" s="48"/>
      <c r="F24" s="48">
        <v>0</v>
      </c>
      <c r="G24" s="48"/>
      <c r="H24" s="48">
        <v>2.6</v>
      </c>
      <c r="J24" s="48">
        <v>-1.2</v>
      </c>
    </row>
    <row r="25" spans="1:10" ht="15" customHeight="1" x14ac:dyDescent="0.2">
      <c r="A25" s="70" t="s">
        <v>68</v>
      </c>
      <c r="B25" s="48">
        <v>10.8</v>
      </c>
      <c r="C25" s="48"/>
      <c r="D25" s="48">
        <v>0</v>
      </c>
      <c r="E25" s="48"/>
      <c r="F25" s="48">
        <v>0</v>
      </c>
      <c r="H25" s="48">
        <v>5</v>
      </c>
      <c r="J25" s="48">
        <v>-1.2</v>
      </c>
    </row>
    <row r="26" spans="1:10" ht="15" customHeight="1" x14ac:dyDescent="0.2">
      <c r="A26" s="70" t="s">
        <v>69</v>
      </c>
      <c r="B26" s="48">
        <v>8.5</v>
      </c>
      <c r="C26" s="48"/>
      <c r="D26" s="48">
        <v>0</v>
      </c>
      <c r="E26" s="48"/>
      <c r="F26" s="48">
        <v>0</v>
      </c>
      <c r="H26" s="48">
        <v>7.4</v>
      </c>
      <c r="J26" s="48">
        <v>-1.2</v>
      </c>
    </row>
    <row r="27" spans="1:10" ht="15" customHeight="1" x14ac:dyDescent="0.2">
      <c r="A27" s="70" t="s">
        <v>70</v>
      </c>
      <c r="B27" s="48"/>
      <c r="C27" s="48"/>
      <c r="D27" s="48">
        <v>0.4</v>
      </c>
      <c r="E27" s="48"/>
      <c r="F27" s="48">
        <v>0</v>
      </c>
      <c r="H27" s="48">
        <v>9.6999999999999993</v>
      </c>
      <c r="J27" s="48">
        <v>-1.2</v>
      </c>
    </row>
    <row r="28" spans="1:10" ht="15" customHeight="1" x14ac:dyDescent="0.2">
      <c r="A28" s="70" t="s">
        <v>71</v>
      </c>
      <c r="B28" s="48"/>
      <c r="C28" s="48"/>
      <c r="D28" s="48">
        <v>0.4</v>
      </c>
      <c r="E28" s="48"/>
      <c r="F28" s="48">
        <v>0</v>
      </c>
      <c r="H28" s="48">
        <v>11.3</v>
      </c>
      <c r="J28" s="48">
        <v>-0.6</v>
      </c>
    </row>
    <row r="29" spans="1:10" ht="15" customHeight="1" x14ac:dyDescent="0.2">
      <c r="A29" s="70" t="s">
        <v>72</v>
      </c>
      <c r="B29" s="48"/>
      <c r="C29" s="48"/>
      <c r="D29" s="48"/>
      <c r="E29" s="48"/>
      <c r="F29" s="48"/>
      <c r="H29" s="48"/>
      <c r="J29" s="48"/>
    </row>
    <row r="30" spans="1:10" ht="15" customHeight="1" x14ac:dyDescent="0.2">
      <c r="A30" s="70" t="s">
        <v>73</v>
      </c>
      <c r="B30" s="48"/>
      <c r="C30" s="48"/>
      <c r="D30" s="48"/>
      <c r="E30" s="48"/>
      <c r="F30" s="48"/>
      <c r="H30" s="48"/>
      <c r="J30" s="48"/>
    </row>
    <row r="31" spans="1:10" ht="15" customHeight="1" x14ac:dyDescent="0.2">
      <c r="A31" s="70" t="s">
        <v>74</v>
      </c>
      <c r="B31" s="48"/>
      <c r="D31" s="48"/>
      <c r="F31" s="48"/>
      <c r="H31" s="48"/>
      <c r="J31" s="48"/>
    </row>
    <row r="32" spans="1:10" ht="15" customHeight="1" x14ac:dyDescent="0.2">
      <c r="A32" s="70" t="s">
        <v>75</v>
      </c>
      <c r="B32" s="48"/>
      <c r="D32" s="48"/>
      <c r="F32" s="48"/>
      <c r="H32" s="48"/>
      <c r="J32" s="48"/>
    </row>
    <row r="33" spans="8:8" x14ac:dyDescent="0.2">
      <c r="H33" s="48"/>
    </row>
  </sheetData>
  <mergeCells count="3">
    <mergeCell ref="B4:C4"/>
    <mergeCell ref="D4:E4"/>
    <mergeCell ref="B3:E3"/>
  </mergeCells>
  <phoneticPr fontId="8" type="noConversion"/>
  <pageMargins left="0.5" right="0" top="0.25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64"/>
  <sheetViews>
    <sheetView tabSelected="1" workbookViewId="0">
      <selection activeCell="K25" sqref="K25"/>
    </sheetView>
  </sheetViews>
  <sheetFormatPr defaultRowHeight="13.2" x14ac:dyDescent="0.25"/>
  <cols>
    <col min="1" max="1" width="3" customWidth="1"/>
    <col min="2" max="2" width="23.6640625" customWidth="1"/>
    <col min="3" max="3" width="1.44140625" customWidth="1"/>
    <col min="4" max="4" width="11.88671875" customWidth="1"/>
    <col min="5" max="5" width="2.33203125" customWidth="1"/>
    <col min="6" max="6" width="11.6640625" style="4" customWidth="1"/>
    <col min="7" max="7" width="2.44140625" style="4" customWidth="1"/>
    <col min="8" max="8" width="13.88671875" style="4" customWidth="1"/>
    <col min="9" max="9" width="11.6640625" style="4" customWidth="1"/>
    <col min="10" max="10" width="2.88671875" style="4" customWidth="1"/>
    <col min="11" max="11" width="11.6640625" style="4" customWidth="1"/>
    <col min="12" max="12" width="2.6640625" style="4" customWidth="1"/>
    <col min="13" max="13" width="10.33203125" style="4" customWidth="1"/>
    <col min="14" max="14" width="2.6640625" style="4" customWidth="1"/>
    <col min="15" max="15" width="9.88671875" customWidth="1"/>
    <col min="16" max="16" width="2.109375" style="35" customWidth="1"/>
    <col min="17" max="17" width="10" customWidth="1"/>
    <col min="18" max="18" width="1.5546875" style="35" customWidth="1"/>
    <col min="19" max="19" width="22.5546875" customWidth="1"/>
    <col min="20" max="20" width="7.6640625" style="35" bestFit="1" customWidth="1"/>
    <col min="21" max="21" width="1.33203125" customWidth="1"/>
    <col min="22" max="22" width="6.5546875" customWidth="1"/>
    <col min="23" max="23" width="1.33203125" customWidth="1"/>
    <col min="24" max="24" width="8.6640625" bestFit="1" customWidth="1"/>
  </cols>
  <sheetData>
    <row r="1" spans="1:24" s="17" customFormat="1" ht="21.75" customHeight="1" x14ac:dyDescent="0.3">
      <c r="A1" s="182" t="s">
        <v>9</v>
      </c>
      <c r="B1" s="182"/>
      <c r="C1" s="182"/>
      <c r="D1" s="2"/>
      <c r="E1" s="2"/>
      <c r="F1" s="11"/>
      <c r="G1" s="11"/>
      <c r="H1" s="3"/>
      <c r="I1" s="3"/>
      <c r="J1" s="3"/>
      <c r="K1" s="3"/>
      <c r="L1" s="3"/>
      <c r="M1" s="3"/>
      <c r="N1" s="3"/>
      <c r="P1" s="83"/>
      <c r="Q1" s="59"/>
      <c r="R1" s="59"/>
      <c r="S1" s="59"/>
      <c r="T1" s="179" t="str">
        <f>[8]Dates!$Q$1</f>
        <v>Second Quarter 2001</v>
      </c>
      <c r="U1" s="179"/>
      <c r="V1" s="179"/>
      <c r="W1" s="179"/>
      <c r="X1" s="179"/>
    </row>
    <row r="2" spans="1:24" s="16" customFormat="1" ht="12.75" customHeight="1" x14ac:dyDescent="0.3">
      <c r="A2" s="33"/>
      <c r="B2" s="5" t="str">
        <f>[8]Dates!$B$3</f>
        <v>Through 06/08/01</v>
      </c>
      <c r="C2" s="2"/>
      <c r="D2" s="2"/>
      <c r="E2" s="2"/>
      <c r="F2" s="11"/>
      <c r="G2" s="11"/>
      <c r="H2" s="3"/>
      <c r="I2" s="3"/>
      <c r="J2" s="3"/>
      <c r="K2" s="3"/>
      <c r="L2" s="3"/>
      <c r="M2" s="3"/>
      <c r="N2" s="3"/>
      <c r="O2" s="34"/>
      <c r="P2" s="84"/>
      <c r="R2" s="84"/>
      <c r="T2" s="84"/>
      <c r="V2" s="1"/>
      <c r="W2" s="25"/>
    </row>
    <row r="3" spans="1:24" ht="13.5" customHeight="1" x14ac:dyDescent="0.25">
      <c r="F3" s="24" t="s">
        <v>8</v>
      </c>
      <c r="H3"/>
      <c r="I3"/>
      <c r="J3"/>
      <c r="K3"/>
      <c r="L3"/>
      <c r="M3"/>
      <c r="N3"/>
    </row>
    <row r="4" spans="1:24" ht="11.25" customHeight="1" x14ac:dyDescent="0.25"/>
    <row r="5" spans="1:24" ht="11.25" customHeight="1" x14ac:dyDescent="0.25">
      <c r="K5" s="4" t="s">
        <v>20</v>
      </c>
    </row>
    <row r="6" spans="1:24" s="8" customFormat="1" ht="10.199999999999999" x14ac:dyDescent="0.2">
      <c r="G6" s="4"/>
      <c r="I6" s="4" t="s">
        <v>4</v>
      </c>
      <c r="K6" s="4" t="s">
        <v>21</v>
      </c>
      <c r="N6" s="14"/>
      <c r="O6" s="4" t="s">
        <v>0</v>
      </c>
      <c r="P6" s="14"/>
      <c r="Q6" s="4"/>
      <c r="R6" s="85"/>
      <c r="T6" s="85"/>
    </row>
    <row r="7" spans="1:24" s="8" customFormat="1" ht="10.199999999999999" x14ac:dyDescent="0.2">
      <c r="G7" s="12"/>
      <c r="I7" s="6" t="s">
        <v>5</v>
      </c>
      <c r="K7" s="6" t="s">
        <v>3</v>
      </c>
      <c r="M7" s="6" t="s">
        <v>6</v>
      </c>
      <c r="N7" s="14"/>
      <c r="O7" s="6" t="s">
        <v>6</v>
      </c>
      <c r="P7" s="14"/>
      <c r="Q7" s="6" t="s">
        <v>7</v>
      </c>
      <c r="R7" s="85"/>
      <c r="T7" s="85"/>
    </row>
    <row r="8" spans="1:24" s="8" customFormat="1" ht="10.199999999999999" x14ac:dyDescent="0.2">
      <c r="F8" s="8" t="s">
        <v>18</v>
      </c>
      <c r="G8" s="31"/>
      <c r="I8" s="31">
        <f>'[5]Linked Data'!$C$24</f>
        <v>23.200000000000003</v>
      </c>
      <c r="K8" s="31">
        <f>'[5]Linked Data'!$I$24</f>
        <v>11.5</v>
      </c>
      <c r="M8" s="31">
        <f>'[5]Linked Data'!$M$24</f>
        <v>11.700000000000001</v>
      </c>
      <c r="N8" s="27"/>
      <c r="O8" s="31">
        <f>'[5]Linked Data'!$O$24</f>
        <v>1.6999999999999997</v>
      </c>
      <c r="P8" s="27"/>
      <c r="Q8" s="26">
        <f>+M8-O8</f>
        <v>10.000000000000002</v>
      </c>
      <c r="R8" s="85"/>
      <c r="T8" s="85"/>
    </row>
    <row r="9" spans="1:24" s="8" customFormat="1" ht="12" customHeight="1" x14ac:dyDescent="0.2">
      <c r="F9" s="8" t="s">
        <v>17</v>
      </c>
      <c r="G9" s="26"/>
      <c r="I9" s="26">
        <f>'[4]Linked Data'!$C$29</f>
        <v>-0.7</v>
      </c>
      <c r="K9" s="26">
        <f>'[4]Linked Data'!$I$29</f>
        <v>0.4</v>
      </c>
      <c r="M9" s="26">
        <f>'[4]Linked Data'!$M$29</f>
        <v>-1.1000000000000001</v>
      </c>
      <c r="N9" s="27"/>
      <c r="O9" s="26">
        <f>'[4]Linked Data'!$O$29</f>
        <v>0.5</v>
      </c>
      <c r="P9" s="27"/>
      <c r="Q9" s="26">
        <f>M9-O9</f>
        <v>-1.6</v>
      </c>
      <c r="R9" s="85"/>
      <c r="T9" s="85"/>
    </row>
    <row r="10" spans="1:24" s="8" customFormat="1" ht="12" customHeight="1" x14ac:dyDescent="0.2">
      <c r="F10" s="8" t="s">
        <v>16</v>
      </c>
      <c r="G10" s="31"/>
      <c r="I10" s="31">
        <f>'[7]Linked Data'!$C$21</f>
        <v>29.600000000000005</v>
      </c>
      <c r="K10" s="31">
        <f>'[7]Linked Data'!$I$21</f>
        <v>9</v>
      </c>
      <c r="M10" s="31">
        <f>'[7]Linked Data'!$M$21</f>
        <v>20.600000000000005</v>
      </c>
      <c r="N10" s="27"/>
      <c r="O10" s="31">
        <f>'[7]Linked Data'!$O$21</f>
        <v>93.699999999999989</v>
      </c>
      <c r="P10" s="27"/>
      <c r="Q10" s="26">
        <f>+M10-O10</f>
        <v>-73.09999999999998</v>
      </c>
      <c r="R10" s="85"/>
      <c r="T10" s="85"/>
    </row>
    <row r="11" spans="1:24" s="8" customFormat="1" ht="12" customHeight="1" x14ac:dyDescent="0.2">
      <c r="F11" s="8" t="s">
        <v>57</v>
      </c>
      <c r="G11" s="31"/>
      <c r="I11" s="31">
        <f>'[6]Linked Data'!$C$21</f>
        <v>15.399999999999999</v>
      </c>
      <c r="K11" s="31">
        <f>'[6]Linked Data'!$I$21</f>
        <v>14.899999999999999</v>
      </c>
      <c r="M11" s="31">
        <f>'[6]Linked Data'!$M$21</f>
        <v>0.5</v>
      </c>
      <c r="N11" s="27"/>
      <c r="O11" s="31">
        <f>'[6]Linked Data'!$O$21</f>
        <v>14.5</v>
      </c>
      <c r="P11" s="27"/>
      <c r="Q11" s="26">
        <f>+M11-O11</f>
        <v>-14</v>
      </c>
      <c r="R11" s="85"/>
      <c r="T11" s="85"/>
    </row>
    <row r="12" spans="1:24" s="9" customFormat="1" ht="12" customHeight="1" thickBot="1" x14ac:dyDescent="0.3">
      <c r="F12" s="10" t="s">
        <v>2</v>
      </c>
      <c r="G12" s="32"/>
      <c r="I12" s="28">
        <f>SUM(I9:I10)</f>
        <v>28.900000000000006</v>
      </c>
      <c r="K12" s="28">
        <f>SUM(K9:K10)</f>
        <v>9.4</v>
      </c>
      <c r="M12" s="28">
        <f>SUM(M9:M10)</f>
        <v>19.500000000000004</v>
      </c>
      <c r="N12" s="30"/>
      <c r="O12" s="28">
        <f>SUM(O9:O10)</f>
        <v>94.199999999999989</v>
      </c>
      <c r="P12" s="30"/>
      <c r="Q12" s="28">
        <f>SUM(Q9:Q10)</f>
        <v>-74.699999999999974</v>
      </c>
      <c r="R12" s="86"/>
      <c r="T12" s="86"/>
    </row>
    <row r="13" spans="1:24" s="9" customFormat="1" ht="7.5" customHeight="1" thickTop="1" x14ac:dyDescent="0.25">
      <c r="D13" s="10"/>
      <c r="F13" s="13"/>
      <c r="G13" s="13"/>
      <c r="H13" s="13"/>
      <c r="I13" s="13"/>
      <c r="K13" s="13"/>
      <c r="N13" s="15"/>
      <c r="P13" s="15"/>
      <c r="Q13" s="13"/>
      <c r="R13" s="86"/>
      <c r="T13" s="86"/>
    </row>
    <row r="14" spans="1:24" ht="7.5" customHeight="1" x14ac:dyDescent="0.25"/>
    <row r="15" spans="1:24" ht="6.75" customHeight="1" x14ac:dyDescent="0.25">
      <c r="J15" s="12"/>
    </row>
    <row r="16" spans="1:24" s="22" customFormat="1" ht="15" customHeight="1" x14ac:dyDescent="0.25">
      <c r="A16" s="127" t="s">
        <v>100</v>
      </c>
      <c r="C16" s="23"/>
      <c r="D16" s="91"/>
      <c r="E16" s="124" t="s">
        <v>129</v>
      </c>
      <c r="G16" s="23"/>
      <c r="H16" s="39"/>
      <c r="I16" s="60"/>
      <c r="J16" s="94" t="s">
        <v>58</v>
      </c>
      <c r="K16" s="40"/>
      <c r="L16" s="40"/>
      <c r="M16" s="40"/>
      <c r="N16" s="40"/>
      <c r="P16" s="87"/>
      <c r="Q16" s="60"/>
      <c r="R16" s="40"/>
      <c r="S16" s="98" t="s">
        <v>59</v>
      </c>
      <c r="T16" s="40"/>
    </row>
    <row r="17" spans="1:24" s="22" customFormat="1" ht="12.75" customHeight="1" x14ac:dyDescent="0.25">
      <c r="A17" s="23"/>
      <c r="B17" s="23"/>
      <c r="C17" s="23"/>
      <c r="D17" s="91"/>
      <c r="E17" s="139" t="s">
        <v>76</v>
      </c>
      <c r="G17" s="137"/>
      <c r="H17" s="82"/>
      <c r="I17" s="95" t="s">
        <v>131</v>
      </c>
      <c r="J17"/>
      <c r="K17" s="12"/>
      <c r="L17" s="12"/>
      <c r="M17" s="128" t="s">
        <v>139</v>
      </c>
      <c r="N17" s="76"/>
      <c r="O17" s="75" t="s">
        <v>0</v>
      </c>
      <c r="P17" s="82"/>
      <c r="Q17" s="95" t="s">
        <v>7</v>
      </c>
      <c r="R17" s="40"/>
      <c r="S17" s="81"/>
      <c r="T17" s="82" t="s">
        <v>90</v>
      </c>
      <c r="U17" s="74"/>
      <c r="V17" s="82" t="s">
        <v>90</v>
      </c>
      <c r="W17" s="74"/>
      <c r="X17" s="82"/>
    </row>
    <row r="18" spans="1:24" ht="12" customHeight="1" x14ac:dyDescent="0.25">
      <c r="A18" s="21"/>
      <c r="B18" s="21"/>
      <c r="C18" s="21"/>
      <c r="D18" s="93"/>
      <c r="E18" s="74"/>
      <c r="F18" s="140" t="s">
        <v>48</v>
      </c>
      <c r="G18" s="137"/>
      <c r="H18" s="82"/>
      <c r="I18" s="154">
        <v>2</v>
      </c>
      <c r="J18" s="76" t="s">
        <v>22</v>
      </c>
      <c r="K18" s="82"/>
      <c r="L18" s="12"/>
      <c r="M18" s="129">
        <v>3.3</v>
      </c>
      <c r="N18" s="74"/>
      <c r="O18" s="132">
        <v>8.8000000000000007</v>
      </c>
      <c r="P18" s="89"/>
      <c r="Q18" s="133">
        <f>+M18-O18</f>
        <v>-5.5000000000000009</v>
      </c>
      <c r="R18" s="82"/>
      <c r="S18" s="102"/>
      <c r="T18" s="75" t="s">
        <v>140</v>
      </c>
      <c r="U18" s="161"/>
      <c r="V18" s="75" t="s">
        <v>0</v>
      </c>
      <c r="W18" s="74"/>
      <c r="X18" s="75" t="s">
        <v>7</v>
      </c>
    </row>
    <row r="19" spans="1:24" ht="12" customHeight="1" x14ac:dyDescent="0.25">
      <c r="D19" s="92"/>
      <c r="E19" s="74"/>
      <c r="F19" s="140" t="s">
        <v>49</v>
      </c>
      <c r="G19" s="137"/>
      <c r="H19" s="82"/>
      <c r="I19" s="141">
        <v>0</v>
      </c>
      <c r="J19" s="76" t="s">
        <v>23</v>
      </c>
      <c r="K19" s="82"/>
      <c r="L19" s="12"/>
      <c r="M19" s="129">
        <v>-0.3</v>
      </c>
      <c r="N19" s="74"/>
      <c r="O19" s="132">
        <v>0.4</v>
      </c>
      <c r="P19" s="89"/>
      <c r="Q19" s="133">
        <f t="shared" ref="Q19:Q44" si="0">+M19-O19</f>
        <v>-0.7</v>
      </c>
      <c r="R19" s="89"/>
      <c r="S19" s="81" t="s">
        <v>80</v>
      </c>
      <c r="T19" s="103">
        <v>1.4</v>
      </c>
      <c r="U19" s="103"/>
      <c r="V19" s="104">
        <v>2.2999999999999998</v>
      </c>
      <c r="W19" s="74"/>
      <c r="X19" s="104">
        <v>-0.9</v>
      </c>
    </row>
    <row r="20" spans="1:24" ht="12" customHeight="1" x14ac:dyDescent="0.25">
      <c r="D20" s="92"/>
      <c r="E20" s="74"/>
      <c r="F20" s="140" t="s">
        <v>50</v>
      </c>
      <c r="G20" s="137"/>
      <c r="H20" s="82"/>
      <c r="I20" s="141">
        <v>3</v>
      </c>
      <c r="J20" s="76" t="s">
        <v>24</v>
      </c>
      <c r="K20" s="82"/>
      <c r="L20" s="12"/>
      <c r="M20" s="129">
        <v>0</v>
      </c>
      <c r="N20" s="74"/>
      <c r="O20" s="132">
        <v>-0.5</v>
      </c>
      <c r="P20" s="89"/>
      <c r="Q20" s="133">
        <f t="shared" si="0"/>
        <v>0.5</v>
      </c>
      <c r="R20" s="89"/>
      <c r="S20" s="81" t="s">
        <v>60</v>
      </c>
      <c r="T20" s="103">
        <v>-5.8</v>
      </c>
      <c r="U20" s="103"/>
      <c r="V20" s="104">
        <v>1.2</v>
      </c>
      <c r="W20" s="74"/>
      <c r="X20" s="104">
        <v>-7</v>
      </c>
    </row>
    <row r="21" spans="1:24" ht="12" customHeight="1" x14ac:dyDescent="0.25">
      <c r="D21" s="92"/>
      <c r="E21" s="74"/>
      <c r="F21" s="140" t="s">
        <v>51</v>
      </c>
      <c r="G21" s="137"/>
      <c r="H21" s="82"/>
      <c r="I21" s="141">
        <v>3.5</v>
      </c>
      <c r="J21" s="76" t="s">
        <v>25</v>
      </c>
      <c r="K21" s="82"/>
      <c r="L21" s="12"/>
      <c r="M21" s="129">
        <v>-0.8</v>
      </c>
      <c r="N21" s="74"/>
      <c r="O21" s="132">
        <v>0.5</v>
      </c>
      <c r="P21" s="89"/>
      <c r="Q21" s="133">
        <f t="shared" si="0"/>
        <v>-1.3</v>
      </c>
      <c r="R21" s="89"/>
      <c r="S21" s="105" t="s">
        <v>81</v>
      </c>
      <c r="T21" s="103">
        <v>1.1000000000000001</v>
      </c>
      <c r="U21" s="103"/>
      <c r="V21" s="104">
        <v>1.6</v>
      </c>
      <c r="W21" s="74"/>
      <c r="X21" s="104">
        <v>-0.5</v>
      </c>
    </row>
    <row r="22" spans="1:24" ht="12" customHeight="1" x14ac:dyDescent="0.25">
      <c r="D22" s="92"/>
      <c r="E22" s="74"/>
      <c r="F22" s="140" t="s">
        <v>52</v>
      </c>
      <c r="G22" s="137"/>
      <c r="H22" s="82"/>
      <c r="I22" s="141">
        <v>0</v>
      </c>
      <c r="J22" s="76" t="s">
        <v>26</v>
      </c>
      <c r="K22" s="82"/>
      <c r="L22" s="12"/>
      <c r="M22" s="129">
        <v>4.5999999999999996</v>
      </c>
      <c r="N22" s="74"/>
      <c r="O22" s="132">
        <v>0</v>
      </c>
      <c r="P22" s="89"/>
      <c r="Q22" s="133">
        <f t="shared" si="0"/>
        <v>4.5999999999999996</v>
      </c>
      <c r="R22" s="89"/>
      <c r="S22" s="105" t="s">
        <v>82</v>
      </c>
      <c r="T22" s="103">
        <v>1.1579999999999999</v>
      </c>
      <c r="U22" s="103"/>
      <c r="V22" s="104">
        <v>1</v>
      </c>
      <c r="W22" s="74"/>
      <c r="X22" s="104">
        <v>0.15799999999999992</v>
      </c>
    </row>
    <row r="23" spans="1:24" ht="12" customHeight="1" x14ac:dyDescent="0.25">
      <c r="D23" s="92"/>
      <c r="E23" s="74"/>
      <c r="F23" s="140" t="s">
        <v>53</v>
      </c>
      <c r="G23" s="137"/>
      <c r="H23" s="82"/>
      <c r="I23" s="141">
        <v>3</v>
      </c>
      <c r="J23" s="76" t="s">
        <v>56</v>
      </c>
      <c r="K23" s="82"/>
      <c r="L23" s="12"/>
      <c r="M23" s="129">
        <v>0.6</v>
      </c>
      <c r="N23" s="74"/>
      <c r="O23" s="132">
        <v>0</v>
      </c>
      <c r="P23" s="89"/>
      <c r="Q23" s="133">
        <f t="shared" si="0"/>
        <v>0.6</v>
      </c>
      <c r="R23" s="89"/>
      <c r="S23" s="105" t="s">
        <v>83</v>
      </c>
      <c r="T23" s="103">
        <v>0.5</v>
      </c>
      <c r="U23" s="103"/>
      <c r="V23" s="104">
        <v>2</v>
      </c>
      <c r="W23" s="74"/>
      <c r="X23" s="104">
        <v>-1.5</v>
      </c>
    </row>
    <row r="24" spans="1:24" ht="12" customHeight="1" x14ac:dyDescent="0.25">
      <c r="D24" s="92"/>
      <c r="E24" s="74"/>
      <c r="F24" s="140" t="s">
        <v>54</v>
      </c>
      <c r="G24" s="137"/>
      <c r="H24" s="82"/>
      <c r="I24" s="141">
        <f>3.9-0.7</f>
        <v>3.2</v>
      </c>
      <c r="J24" s="77" t="s">
        <v>27</v>
      </c>
      <c r="K24" s="82"/>
      <c r="L24" s="12"/>
      <c r="M24" s="129">
        <v>-0.9</v>
      </c>
      <c r="N24" s="74"/>
      <c r="O24" s="132">
        <v>1.4</v>
      </c>
      <c r="P24" s="89"/>
      <c r="Q24" s="133">
        <f t="shared" si="0"/>
        <v>-2.2999999999999998</v>
      </c>
      <c r="R24" s="89"/>
      <c r="S24" s="105" t="s">
        <v>84</v>
      </c>
      <c r="T24" s="106">
        <v>1.4</v>
      </c>
      <c r="U24" s="107"/>
      <c r="V24" s="108">
        <v>1.9</v>
      </c>
      <c r="W24" s="74"/>
      <c r="X24" s="108">
        <v>-0.5</v>
      </c>
    </row>
    <row r="25" spans="1:24" ht="12" customHeight="1" x14ac:dyDescent="0.25">
      <c r="D25" s="92"/>
      <c r="E25" s="74"/>
      <c r="F25" s="140" t="s">
        <v>77</v>
      </c>
      <c r="G25" s="137"/>
      <c r="H25" s="137"/>
      <c r="I25" s="141">
        <v>3.8</v>
      </c>
      <c r="J25" s="77" t="s">
        <v>28</v>
      </c>
      <c r="K25" s="82"/>
      <c r="L25" s="12"/>
      <c r="M25" s="130">
        <v>0</v>
      </c>
      <c r="N25" s="74"/>
      <c r="O25" s="132">
        <v>0</v>
      </c>
      <c r="P25" s="89"/>
      <c r="Q25" s="133">
        <f t="shared" si="0"/>
        <v>0</v>
      </c>
      <c r="R25" s="89"/>
      <c r="S25" s="105" t="s">
        <v>85</v>
      </c>
      <c r="T25" s="106">
        <v>1.3</v>
      </c>
      <c r="U25" s="107"/>
      <c r="V25" s="109">
        <v>1</v>
      </c>
      <c r="W25" s="74"/>
      <c r="X25" s="109">
        <v>0.3</v>
      </c>
    </row>
    <row r="26" spans="1:24" ht="12" customHeight="1" thickBot="1" x14ac:dyDescent="0.3">
      <c r="D26" s="92"/>
      <c r="E26" s="74"/>
      <c r="F26" s="140" t="s">
        <v>135</v>
      </c>
      <c r="G26" s="137"/>
      <c r="H26" s="137"/>
      <c r="I26" s="142">
        <f>SUM(I18:I25)</f>
        <v>18.5</v>
      </c>
      <c r="J26" s="77" t="s">
        <v>29</v>
      </c>
      <c r="K26" s="82"/>
      <c r="L26" s="12"/>
      <c r="M26" s="130">
        <v>0</v>
      </c>
      <c r="N26" s="74"/>
      <c r="O26" s="132">
        <v>37</v>
      </c>
      <c r="P26" s="89"/>
      <c r="Q26" s="133">
        <f t="shared" si="0"/>
        <v>-37</v>
      </c>
      <c r="R26" s="89"/>
      <c r="S26" s="105" t="s">
        <v>86</v>
      </c>
      <c r="T26" s="106">
        <v>2.5</v>
      </c>
      <c r="U26" s="107"/>
      <c r="V26" s="109">
        <v>0.4</v>
      </c>
      <c r="W26" s="74"/>
      <c r="X26" s="109">
        <v>2.1</v>
      </c>
    </row>
    <row r="27" spans="1:24" ht="12" customHeight="1" thickTop="1" x14ac:dyDescent="0.25">
      <c r="D27" s="92"/>
      <c r="E27" s="74"/>
      <c r="I27" s="143"/>
      <c r="J27" s="77" t="s">
        <v>30</v>
      </c>
      <c r="K27" s="82"/>
      <c r="L27" s="12"/>
      <c r="M27" s="129">
        <v>1.8</v>
      </c>
      <c r="N27" s="74"/>
      <c r="O27" s="132">
        <v>3.1</v>
      </c>
      <c r="P27" s="89"/>
      <c r="Q27" s="133">
        <f t="shared" si="0"/>
        <v>-1.3</v>
      </c>
      <c r="R27" s="89"/>
      <c r="S27" s="74" t="s">
        <v>87</v>
      </c>
      <c r="T27" s="106">
        <v>4.5999999999999996</v>
      </c>
      <c r="U27" s="107"/>
      <c r="V27" s="107">
        <v>1.2</v>
      </c>
      <c r="W27" s="74"/>
      <c r="X27" s="107">
        <v>3.4</v>
      </c>
    </row>
    <row r="28" spans="1:24" ht="12" customHeight="1" x14ac:dyDescent="0.25">
      <c r="A28" s="21"/>
      <c r="B28" s="21"/>
      <c r="C28" s="21"/>
      <c r="D28" s="92"/>
      <c r="E28" s="74"/>
      <c r="F28" s="82"/>
      <c r="G28" s="82"/>
      <c r="H28" s="137"/>
      <c r="I28" s="138"/>
      <c r="J28" s="77" t="s">
        <v>31</v>
      </c>
      <c r="K28" s="82"/>
      <c r="L28" s="12"/>
      <c r="M28" s="129">
        <v>0.8</v>
      </c>
      <c r="N28" s="74"/>
      <c r="O28" s="132">
        <v>1.3</v>
      </c>
      <c r="P28" s="89"/>
      <c r="Q28" s="133">
        <f t="shared" si="0"/>
        <v>-0.5</v>
      </c>
      <c r="R28" s="89"/>
      <c r="S28" s="105" t="s">
        <v>88</v>
      </c>
      <c r="T28" s="106">
        <v>2.9</v>
      </c>
      <c r="U28" s="107"/>
      <c r="V28" s="109">
        <v>0</v>
      </c>
      <c r="W28" s="74"/>
      <c r="X28" s="109">
        <v>2.9</v>
      </c>
    </row>
    <row r="29" spans="1:24" ht="12" customHeight="1" x14ac:dyDescent="0.25">
      <c r="D29" s="92"/>
      <c r="F29" s="12"/>
      <c r="G29" s="12"/>
      <c r="I29" s="61"/>
      <c r="J29" s="77" t="s">
        <v>32</v>
      </c>
      <c r="K29" s="82"/>
      <c r="L29" s="12"/>
      <c r="M29" s="129">
        <v>2.7</v>
      </c>
      <c r="N29" s="74"/>
      <c r="O29" s="132">
        <v>1.6</v>
      </c>
      <c r="P29" s="89"/>
      <c r="Q29" s="133">
        <f t="shared" si="0"/>
        <v>1.1000000000000001</v>
      </c>
      <c r="R29" s="89"/>
      <c r="S29" s="105" t="s">
        <v>89</v>
      </c>
      <c r="T29" s="106">
        <v>8.3000000000000007</v>
      </c>
      <c r="U29" s="107"/>
      <c r="V29" s="109">
        <v>0</v>
      </c>
      <c r="W29" s="74"/>
      <c r="X29" s="109">
        <v>8.3000000000000007</v>
      </c>
    </row>
    <row r="30" spans="1:24" ht="12" customHeight="1" x14ac:dyDescent="0.25">
      <c r="D30" s="92"/>
      <c r="F30" s="12"/>
      <c r="G30" s="12"/>
      <c r="I30" s="61"/>
      <c r="J30" s="77" t="s">
        <v>33</v>
      </c>
      <c r="K30" s="82"/>
      <c r="L30" s="12"/>
      <c r="M30" s="129">
        <v>0</v>
      </c>
      <c r="N30" s="74"/>
      <c r="O30" s="132">
        <v>0</v>
      </c>
      <c r="P30" s="89"/>
      <c r="Q30" s="133">
        <f t="shared" si="0"/>
        <v>0</v>
      </c>
      <c r="R30" s="89"/>
      <c r="S30" s="74" t="s">
        <v>62</v>
      </c>
      <c r="T30" s="106">
        <v>-5</v>
      </c>
      <c r="U30" s="107"/>
      <c r="V30" s="107">
        <v>0.1</v>
      </c>
      <c r="W30" s="74"/>
      <c r="X30" s="107">
        <v>-5.0999999999999996</v>
      </c>
    </row>
    <row r="31" spans="1:24" ht="12" customHeight="1" x14ac:dyDescent="0.25">
      <c r="D31" s="92"/>
      <c r="F31" s="12"/>
      <c r="G31" s="12"/>
      <c r="I31" s="61"/>
      <c r="J31" s="77" t="s">
        <v>34</v>
      </c>
      <c r="K31" s="82"/>
      <c r="L31" s="12"/>
      <c r="M31" s="129">
        <v>0.3</v>
      </c>
      <c r="N31" s="74"/>
      <c r="O31" s="132">
        <v>0.9</v>
      </c>
      <c r="P31" s="89"/>
      <c r="Q31" s="133">
        <f t="shared" si="0"/>
        <v>-0.60000000000000009</v>
      </c>
      <c r="R31" s="89"/>
      <c r="S31" s="74" t="s">
        <v>61</v>
      </c>
      <c r="T31" s="106">
        <v>1.7</v>
      </c>
      <c r="U31" s="107"/>
      <c r="V31" s="107">
        <v>2.2000000000000002</v>
      </c>
      <c r="W31" s="74"/>
      <c r="X31" s="107">
        <v>-0.5</v>
      </c>
    </row>
    <row r="32" spans="1:24" ht="12" customHeight="1" x14ac:dyDescent="0.25">
      <c r="D32" s="92"/>
      <c r="F32" s="12"/>
      <c r="G32" s="12"/>
      <c r="I32" s="61"/>
      <c r="J32" s="77" t="s">
        <v>93</v>
      </c>
      <c r="K32" s="82"/>
      <c r="L32" s="12"/>
      <c r="M32" s="129">
        <v>0.6</v>
      </c>
      <c r="N32" s="74"/>
      <c r="O32" s="132">
        <v>6.3</v>
      </c>
      <c r="P32" s="89"/>
      <c r="Q32" s="133">
        <f t="shared" si="0"/>
        <v>-5.7</v>
      </c>
      <c r="R32" s="89"/>
      <c r="S32" s="74" t="s">
        <v>130</v>
      </c>
      <c r="T32" s="106">
        <v>1.8</v>
      </c>
      <c r="U32" s="107"/>
      <c r="V32" s="107">
        <v>0.2</v>
      </c>
      <c r="W32" s="74"/>
      <c r="X32" s="107">
        <v>1.6</v>
      </c>
    </row>
    <row r="33" spans="2:24" ht="12" customHeight="1" x14ac:dyDescent="0.25">
      <c r="D33" s="92"/>
      <c r="F33" s="12"/>
      <c r="G33" s="12"/>
      <c r="I33" s="61"/>
      <c r="J33" s="77" t="s">
        <v>94</v>
      </c>
      <c r="K33" s="82"/>
      <c r="L33" s="12"/>
      <c r="M33" s="129">
        <v>0</v>
      </c>
      <c r="N33" s="74"/>
      <c r="O33" s="132">
        <v>1.4</v>
      </c>
      <c r="P33" s="89"/>
      <c r="Q33" s="133">
        <f t="shared" si="0"/>
        <v>-1.4</v>
      </c>
      <c r="R33" s="89"/>
      <c r="S33" s="105" t="s">
        <v>44</v>
      </c>
      <c r="T33" s="106">
        <v>-2.5</v>
      </c>
      <c r="U33" s="107"/>
      <c r="V33" s="107">
        <v>4</v>
      </c>
      <c r="W33" s="74"/>
      <c r="X33" s="107">
        <v>-6.5</v>
      </c>
    </row>
    <row r="34" spans="2:24" ht="12" customHeight="1" thickBot="1" x14ac:dyDescent="0.3">
      <c r="D34" s="92"/>
      <c r="F34" s="12"/>
      <c r="G34" s="12"/>
      <c r="I34" s="61"/>
      <c r="J34" s="77" t="s">
        <v>55</v>
      </c>
      <c r="K34" s="82"/>
      <c r="L34" s="12"/>
      <c r="M34" s="129">
        <v>3.2</v>
      </c>
      <c r="N34" s="74"/>
      <c r="O34" s="132">
        <v>3.1</v>
      </c>
      <c r="P34" s="89"/>
      <c r="Q34" s="133">
        <f t="shared" si="0"/>
        <v>0.10000000000000009</v>
      </c>
      <c r="R34" s="89"/>
      <c r="S34" s="110" t="s">
        <v>63</v>
      </c>
      <c r="T34" s="111">
        <v>15.358000000000001</v>
      </c>
      <c r="U34" s="81"/>
      <c r="V34" s="111">
        <v>19.100000000000001</v>
      </c>
      <c r="W34" s="74"/>
      <c r="X34" s="111">
        <v>-3.7420000000000018</v>
      </c>
    </row>
    <row r="35" spans="2:24" ht="12" customHeight="1" thickTop="1" x14ac:dyDescent="0.25">
      <c r="D35" s="92"/>
      <c r="F35" s="12"/>
      <c r="G35" s="123"/>
      <c r="I35" s="61"/>
      <c r="J35" s="77" t="s">
        <v>35</v>
      </c>
      <c r="K35" s="82"/>
      <c r="L35" s="12"/>
      <c r="M35" s="129">
        <v>0.3</v>
      </c>
      <c r="N35" s="74"/>
      <c r="O35" s="132">
        <v>1.3</v>
      </c>
      <c r="P35" s="89"/>
      <c r="Q35" s="133">
        <f t="shared" si="0"/>
        <v>-1</v>
      </c>
      <c r="R35" s="89"/>
      <c r="W35" s="81"/>
      <c r="X35" s="35"/>
    </row>
    <row r="36" spans="2:24" ht="12" customHeight="1" x14ac:dyDescent="0.25">
      <c r="D36" s="92"/>
      <c r="F36" s="12"/>
      <c r="G36" s="12"/>
      <c r="I36" s="61"/>
      <c r="J36" s="77" t="s">
        <v>36</v>
      </c>
      <c r="K36" s="82"/>
      <c r="L36" s="12"/>
      <c r="M36" s="129">
        <v>0</v>
      </c>
      <c r="N36" s="74"/>
      <c r="O36" s="132">
        <v>1</v>
      </c>
      <c r="P36" s="89"/>
      <c r="Q36" s="133">
        <f t="shared" si="0"/>
        <v>-1</v>
      </c>
      <c r="R36" s="89"/>
      <c r="S36" s="81"/>
      <c r="T36" s="112"/>
      <c r="U36" s="81"/>
      <c r="V36" s="81"/>
      <c r="W36" s="81"/>
      <c r="X36" s="35"/>
    </row>
    <row r="37" spans="2:24" ht="12" customHeight="1" x14ac:dyDescent="0.25">
      <c r="D37" s="92"/>
      <c r="F37" s="12"/>
      <c r="G37" s="12"/>
      <c r="I37" s="61"/>
      <c r="J37" s="77" t="s">
        <v>37</v>
      </c>
      <c r="K37" s="82"/>
      <c r="L37" s="12"/>
      <c r="M37" s="129">
        <v>-0.2</v>
      </c>
      <c r="N37" s="74"/>
      <c r="O37" s="132">
        <v>2.9</v>
      </c>
      <c r="P37" s="89"/>
      <c r="Q37" s="133">
        <f t="shared" si="0"/>
        <v>-3.1</v>
      </c>
      <c r="R37" s="89"/>
      <c r="S37" s="81"/>
      <c r="T37" s="112"/>
      <c r="U37" s="81"/>
      <c r="V37" s="81"/>
      <c r="W37" s="81"/>
      <c r="X37" s="35"/>
    </row>
    <row r="38" spans="2:24" ht="12" customHeight="1" x14ac:dyDescent="0.25">
      <c r="D38" s="92"/>
      <c r="F38" s="12"/>
      <c r="G38" s="12"/>
      <c r="I38" s="61"/>
      <c r="J38" s="77" t="s">
        <v>38</v>
      </c>
      <c r="K38" s="82"/>
      <c r="L38" s="12"/>
      <c r="M38" s="129">
        <v>-0.1</v>
      </c>
      <c r="N38" s="74"/>
      <c r="O38" s="132">
        <v>-0.3</v>
      </c>
      <c r="P38" s="89"/>
      <c r="Q38" s="133">
        <f t="shared" si="0"/>
        <v>0.19999999999999998</v>
      </c>
      <c r="R38" s="89"/>
      <c r="S38" s="35"/>
      <c r="T38" s="101"/>
      <c r="U38" s="81"/>
      <c r="V38" s="35"/>
      <c r="W38" s="35"/>
      <c r="X38" s="35"/>
    </row>
    <row r="39" spans="2:24" ht="12" customHeight="1" x14ac:dyDescent="0.25">
      <c r="D39" s="92"/>
      <c r="F39" s="12"/>
      <c r="G39" s="12"/>
      <c r="I39" s="61"/>
      <c r="J39" s="77" t="s">
        <v>39</v>
      </c>
      <c r="K39" s="82"/>
      <c r="L39" s="12"/>
      <c r="M39" s="129">
        <v>2.2000000000000002</v>
      </c>
      <c r="N39" s="74"/>
      <c r="O39" s="132">
        <v>7.9</v>
      </c>
      <c r="P39" s="89"/>
      <c r="Q39" s="133">
        <f t="shared" si="0"/>
        <v>-5.7</v>
      </c>
      <c r="R39" s="89"/>
      <c r="S39" s="35"/>
      <c r="T39" s="101"/>
      <c r="U39" s="81"/>
      <c r="V39" s="35"/>
      <c r="W39" s="35"/>
      <c r="X39" s="35"/>
    </row>
    <row r="40" spans="2:24" ht="12" customHeight="1" x14ac:dyDescent="0.25">
      <c r="B40" s="125"/>
      <c r="D40" s="92"/>
      <c r="F40" s="12"/>
      <c r="G40" s="12"/>
      <c r="I40" s="61"/>
      <c r="J40" s="77" t="s">
        <v>40</v>
      </c>
      <c r="K40" s="82"/>
      <c r="L40" s="12"/>
      <c r="M40" s="129">
        <v>2.2999999999999998</v>
      </c>
      <c r="N40" s="74"/>
      <c r="O40" s="132">
        <v>4.5</v>
      </c>
      <c r="P40" s="89"/>
      <c r="Q40" s="133">
        <f t="shared" si="0"/>
        <v>-2.2000000000000002</v>
      </c>
      <c r="R40" s="89"/>
      <c r="S40" s="35"/>
      <c r="T40" s="88"/>
      <c r="U40" s="74"/>
    </row>
    <row r="41" spans="2:24" ht="12" customHeight="1" x14ac:dyDescent="0.25">
      <c r="D41" s="92"/>
      <c r="F41" s="12"/>
      <c r="G41" s="12"/>
      <c r="I41" s="61"/>
      <c r="J41" s="77" t="s">
        <v>41</v>
      </c>
      <c r="K41" s="82"/>
      <c r="L41" s="12"/>
      <c r="M41" s="129">
        <v>0.4</v>
      </c>
      <c r="N41" s="74"/>
      <c r="O41" s="132">
        <v>1.1000000000000001</v>
      </c>
      <c r="P41" s="89"/>
      <c r="Q41" s="133">
        <f t="shared" si="0"/>
        <v>-0.70000000000000007</v>
      </c>
      <c r="R41" s="89"/>
      <c r="S41" s="35"/>
      <c r="T41" s="88"/>
      <c r="U41" s="74"/>
    </row>
    <row r="42" spans="2:24" ht="12" customHeight="1" x14ac:dyDescent="0.25">
      <c r="D42" s="92"/>
      <c r="F42" s="12"/>
      <c r="G42" s="12"/>
      <c r="I42" s="61"/>
      <c r="J42" s="77" t="s">
        <v>42</v>
      </c>
      <c r="K42" s="82"/>
      <c r="L42" s="12"/>
      <c r="M42" s="129">
        <v>0</v>
      </c>
      <c r="N42" s="74"/>
      <c r="O42" s="132">
        <v>0.1</v>
      </c>
      <c r="P42" s="89"/>
      <c r="Q42" s="133">
        <f t="shared" si="0"/>
        <v>-0.1</v>
      </c>
      <c r="R42" s="89"/>
      <c r="S42" s="35"/>
      <c r="T42" s="88"/>
      <c r="U42" s="74"/>
    </row>
    <row r="43" spans="2:24" ht="12" customHeight="1" x14ac:dyDescent="0.25">
      <c r="D43" s="92"/>
      <c r="F43" s="12"/>
      <c r="G43" s="12"/>
      <c r="I43" s="61"/>
      <c r="J43" s="77" t="s">
        <v>43</v>
      </c>
      <c r="K43" s="82"/>
      <c r="L43" s="12"/>
      <c r="M43" s="129">
        <v>2.1</v>
      </c>
      <c r="N43" s="81"/>
      <c r="O43" s="132">
        <v>2.6</v>
      </c>
      <c r="P43" s="112"/>
      <c r="Q43" s="133">
        <f t="shared" si="0"/>
        <v>-0.5</v>
      </c>
      <c r="R43" s="89"/>
      <c r="S43" s="35"/>
      <c r="T43" s="88"/>
      <c r="U43" s="74"/>
    </row>
    <row r="44" spans="2:24" ht="12" customHeight="1" x14ac:dyDescent="0.25">
      <c r="D44" s="92"/>
      <c r="F44" s="12"/>
      <c r="G44" s="12"/>
      <c r="I44" s="61"/>
      <c r="J44" s="77" t="s">
        <v>44</v>
      </c>
      <c r="K44" s="82"/>
      <c r="L44" s="12"/>
      <c r="M44" s="131">
        <v>6.7</v>
      </c>
      <c r="N44" s="74"/>
      <c r="O44" s="113">
        <v>11.2</v>
      </c>
      <c r="P44" s="89"/>
      <c r="Q44" s="134">
        <f t="shared" si="0"/>
        <v>-4.4999999999999991</v>
      </c>
      <c r="R44" s="89"/>
      <c r="S44" s="35"/>
      <c r="T44" s="88"/>
      <c r="U44" s="74"/>
    </row>
    <row r="45" spans="2:24" ht="12" customHeight="1" x14ac:dyDescent="0.25">
      <c r="D45" s="92"/>
      <c r="F45" s="12"/>
      <c r="G45" s="12"/>
      <c r="I45" s="61"/>
      <c r="J45" s="77" t="s">
        <v>91</v>
      </c>
      <c r="K45" s="82"/>
      <c r="L45" s="12"/>
      <c r="M45" s="89">
        <f>SUM(M18:M44)</f>
        <v>29.600000000000005</v>
      </c>
      <c r="N45" s="74"/>
      <c r="O45" s="89">
        <f>SUM(O18:O44)</f>
        <v>97.6</v>
      </c>
      <c r="P45" s="89"/>
      <c r="Q45" s="96">
        <f>SUM(Q18:Q44)</f>
        <v>-68</v>
      </c>
      <c r="R45" s="89"/>
      <c r="S45" s="35"/>
      <c r="T45" s="88"/>
      <c r="U45" s="74"/>
    </row>
    <row r="46" spans="2:24" ht="12" customHeight="1" x14ac:dyDescent="0.25">
      <c r="D46" s="92"/>
      <c r="F46" s="12"/>
      <c r="G46" s="56"/>
      <c r="I46" s="61"/>
      <c r="J46" s="77" t="s">
        <v>45</v>
      </c>
      <c r="K46" s="82"/>
      <c r="L46" s="12"/>
      <c r="M46" s="113">
        <v>-9</v>
      </c>
      <c r="N46" s="74"/>
      <c r="O46" s="113">
        <v>-3.9</v>
      </c>
      <c r="P46" s="89"/>
      <c r="Q46" s="134">
        <v>-5.0999999999999996</v>
      </c>
      <c r="R46" s="89"/>
      <c r="S46" s="35"/>
      <c r="T46" s="88"/>
      <c r="U46" s="74"/>
    </row>
    <row r="47" spans="2:24" ht="12" customHeight="1" thickBot="1" x14ac:dyDescent="0.3">
      <c r="D47" s="92"/>
      <c r="F47" s="12"/>
      <c r="G47" s="56"/>
      <c r="I47" s="61"/>
      <c r="J47" s="78" t="s">
        <v>92</v>
      </c>
      <c r="K47" s="82"/>
      <c r="L47" s="12"/>
      <c r="M47" s="90">
        <f>SUM(M45:M46)</f>
        <v>20.600000000000005</v>
      </c>
      <c r="N47" s="74"/>
      <c r="O47" s="90">
        <f>SUM(O45:O46)</f>
        <v>93.699999999999989</v>
      </c>
      <c r="P47" s="89"/>
      <c r="Q47" s="97">
        <f>SUM(Q45:Q46)</f>
        <v>-73.099999999999994</v>
      </c>
      <c r="R47" s="89"/>
      <c r="S47" s="35"/>
      <c r="T47" s="88"/>
      <c r="U47" s="74"/>
    </row>
    <row r="48" spans="2:24" ht="12" customHeight="1" thickTop="1" x14ac:dyDescent="0.25">
      <c r="D48" s="92"/>
      <c r="J48" s="54"/>
      <c r="Q48" s="126"/>
      <c r="R48" s="89"/>
      <c r="S48" s="35"/>
      <c r="T48" s="88"/>
      <c r="U48" s="74"/>
    </row>
    <row r="49" spans="1:19" ht="16.5" customHeight="1" x14ac:dyDescent="0.25">
      <c r="A49" s="117"/>
      <c r="B49" s="20"/>
      <c r="D49" s="92"/>
      <c r="E49" s="117"/>
      <c r="F49" s="12"/>
      <c r="G49" s="55"/>
      <c r="H49" s="20"/>
      <c r="I49" s="61"/>
      <c r="J49" s="12"/>
      <c r="K49" s="117"/>
      <c r="L49" s="12"/>
      <c r="M49" s="12"/>
      <c r="N49" s="12"/>
      <c r="Q49" s="92"/>
      <c r="S49" s="117"/>
    </row>
    <row r="50" spans="1:19" ht="12.9" customHeight="1" x14ac:dyDescent="0.25">
      <c r="B50" s="20"/>
      <c r="D50" s="92"/>
      <c r="F50" s="12"/>
      <c r="G50" s="55"/>
      <c r="H50" s="20"/>
      <c r="I50" s="61"/>
      <c r="J50" s="12"/>
      <c r="K50" s="12"/>
      <c r="L50" s="12"/>
      <c r="M50" s="12"/>
      <c r="N50" s="12"/>
      <c r="Q50" s="92"/>
      <c r="S50" s="35"/>
    </row>
    <row r="51" spans="1:19" x14ac:dyDescent="0.25">
      <c r="D51" s="92"/>
      <c r="F51" s="12"/>
      <c r="I51" s="61"/>
      <c r="K51" s="12"/>
      <c r="L51" s="12"/>
      <c r="M51" s="12"/>
      <c r="N51" s="12"/>
      <c r="Q51" s="92"/>
      <c r="S51" s="35"/>
    </row>
    <row r="52" spans="1:19" x14ac:dyDescent="0.25">
      <c r="D52" s="92"/>
      <c r="F52" s="12"/>
      <c r="I52" s="61"/>
      <c r="J52" s="12"/>
      <c r="K52" s="12"/>
      <c r="L52" s="12"/>
      <c r="M52" s="12"/>
      <c r="N52" s="12"/>
      <c r="Q52" s="92"/>
      <c r="S52" s="35"/>
    </row>
    <row r="53" spans="1:19" x14ac:dyDescent="0.25">
      <c r="D53" s="92"/>
      <c r="F53" s="12"/>
      <c r="I53" s="61"/>
      <c r="J53" s="12"/>
      <c r="K53" s="12"/>
      <c r="L53" s="12"/>
      <c r="M53" s="12"/>
      <c r="N53" s="12"/>
      <c r="Q53" s="92"/>
      <c r="S53" s="35"/>
    </row>
    <row r="54" spans="1:19" x14ac:dyDescent="0.25">
      <c r="D54" s="92"/>
      <c r="F54" s="12"/>
      <c r="I54" s="61"/>
      <c r="J54" s="12"/>
      <c r="K54" s="12"/>
      <c r="L54" s="12"/>
      <c r="M54" s="12"/>
      <c r="N54" s="12"/>
      <c r="Q54" s="92"/>
      <c r="S54" s="35"/>
    </row>
    <row r="55" spans="1:19" x14ac:dyDescent="0.25">
      <c r="F55" s="12"/>
    </row>
    <row r="56" spans="1:19" x14ac:dyDescent="0.25">
      <c r="F56" s="12"/>
    </row>
    <row r="57" spans="1:19" x14ac:dyDescent="0.25">
      <c r="F57" s="12"/>
    </row>
    <row r="58" spans="1:19" x14ac:dyDescent="0.25">
      <c r="F58" s="12"/>
    </row>
    <row r="59" spans="1:19" x14ac:dyDescent="0.25">
      <c r="F59" s="12"/>
    </row>
    <row r="60" spans="1:19" x14ac:dyDescent="0.25">
      <c r="F60" s="12"/>
    </row>
    <row r="61" spans="1:19" x14ac:dyDescent="0.25">
      <c r="F61" s="12"/>
    </row>
    <row r="62" spans="1:19" x14ac:dyDescent="0.25">
      <c r="F62" s="12"/>
    </row>
    <row r="63" spans="1:19" x14ac:dyDescent="0.25">
      <c r="F63" s="12"/>
    </row>
    <row r="64" spans="1:19" x14ac:dyDescent="0.25">
      <c r="F64" s="12"/>
    </row>
  </sheetData>
  <mergeCells count="2">
    <mergeCell ref="A1:C1"/>
    <mergeCell ref="T1:X1"/>
  </mergeCells>
  <phoneticPr fontId="8" type="noConversion"/>
  <pageMargins left="0.25" right="0.25" top="0.5" bottom="0.25" header="0.5" footer="0.25"/>
  <pageSetup scale="74" orientation="landscape" r:id="rId1"/>
  <headerFooter alignWithMargins="0">
    <oddFooter>&amp;C16&amp;R&amp;6&amp;D  -  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D30" sqref="D30"/>
    </sheetView>
  </sheetViews>
  <sheetFormatPr defaultColWidth="11.44140625" defaultRowHeight="11.4" x14ac:dyDescent="0.2"/>
  <cols>
    <col min="1" max="1" width="8.109375" style="41" customWidth="1"/>
    <col min="2" max="2" width="17" style="41" customWidth="1"/>
    <col min="3" max="3" width="10.6640625" style="41" customWidth="1"/>
    <col min="4" max="4" width="17" style="41" customWidth="1"/>
    <col min="5" max="5" width="9.5546875" style="41" customWidth="1"/>
    <col min="6" max="6" width="17" style="41" customWidth="1"/>
    <col min="7" max="7" width="9.33203125" style="41" customWidth="1"/>
    <col min="8" max="8" width="12.109375" style="41" customWidth="1"/>
    <col min="9" max="32" width="10.6640625" style="41" customWidth="1"/>
    <col min="33" max="16384" width="11.44140625" style="41"/>
  </cols>
  <sheetData>
    <row r="1" spans="1:7" s="66" customFormat="1" ht="24.75" customHeight="1" x14ac:dyDescent="0.3">
      <c r="A1" s="65" t="s">
        <v>12</v>
      </c>
    </row>
    <row r="2" spans="1:7" ht="24.75" hidden="1" customHeight="1" x14ac:dyDescent="0.25">
      <c r="A2" s="44"/>
    </row>
    <row r="3" spans="1:7" ht="13.8" hidden="1" x14ac:dyDescent="0.25">
      <c r="B3" s="190"/>
      <c r="C3" s="190"/>
      <c r="D3" s="190"/>
      <c r="E3" s="190"/>
      <c r="F3" s="190"/>
      <c r="G3" s="190"/>
    </row>
    <row r="4" spans="1:7" ht="12" hidden="1" x14ac:dyDescent="0.25">
      <c r="B4" s="191"/>
      <c r="C4" s="191"/>
      <c r="D4" s="191"/>
      <c r="E4" s="192"/>
      <c r="F4" s="192"/>
      <c r="G4" s="192"/>
    </row>
    <row r="5" spans="1:7" ht="12" hidden="1" x14ac:dyDescent="0.25">
      <c r="B5" s="63"/>
      <c r="C5" s="63"/>
      <c r="D5" s="63"/>
      <c r="E5" s="62"/>
      <c r="F5" s="62"/>
      <c r="G5" s="62"/>
    </row>
    <row r="6" spans="1:7" hidden="1" x14ac:dyDescent="0.2">
      <c r="A6" s="57"/>
      <c r="B6" s="51"/>
      <c r="C6" s="51"/>
      <c r="D6" s="51"/>
      <c r="E6" s="64"/>
      <c r="F6" s="64"/>
      <c r="G6" s="64"/>
    </row>
    <row r="7" spans="1:7" hidden="1" x14ac:dyDescent="0.2">
      <c r="A7" s="57"/>
      <c r="B7" s="51"/>
      <c r="C7" s="51"/>
      <c r="D7" s="51"/>
      <c r="E7" s="64"/>
      <c r="F7" s="64"/>
      <c r="G7" s="64"/>
    </row>
    <row r="8" spans="1:7" hidden="1" x14ac:dyDescent="0.2">
      <c r="A8" s="57"/>
      <c r="B8" s="51"/>
      <c r="C8" s="51"/>
      <c r="D8" s="51"/>
      <c r="E8" s="64"/>
      <c r="F8" s="64"/>
      <c r="G8" s="64"/>
    </row>
    <row r="9" spans="1:7" hidden="1" x14ac:dyDescent="0.2">
      <c r="A9" s="57"/>
      <c r="B9" s="51"/>
      <c r="C9" s="51"/>
      <c r="D9" s="51"/>
      <c r="E9" s="64"/>
      <c r="F9" s="64"/>
      <c r="G9" s="64"/>
    </row>
    <row r="10" spans="1:7" hidden="1" x14ac:dyDescent="0.2">
      <c r="A10" s="57"/>
      <c r="B10" s="51"/>
      <c r="C10" s="51"/>
      <c r="D10" s="51"/>
      <c r="E10" s="64"/>
      <c r="F10" s="64"/>
      <c r="G10" s="64"/>
    </row>
    <row r="11" spans="1:7" hidden="1" x14ac:dyDescent="0.2">
      <c r="A11" s="57"/>
      <c r="B11" s="51"/>
      <c r="C11" s="51"/>
      <c r="D11" s="51"/>
      <c r="E11" s="64"/>
      <c r="F11" s="64"/>
      <c r="G11" s="64"/>
    </row>
    <row r="12" spans="1:7" hidden="1" x14ac:dyDescent="0.2">
      <c r="A12" s="57"/>
      <c r="B12" s="51"/>
      <c r="C12" s="51"/>
      <c r="D12" s="51"/>
      <c r="E12" s="64"/>
      <c r="F12" s="64"/>
      <c r="G12" s="64"/>
    </row>
    <row r="13" spans="1:7" hidden="1" x14ac:dyDescent="0.2">
      <c r="A13" s="57"/>
      <c r="B13" s="51"/>
      <c r="C13" s="51"/>
      <c r="D13" s="51"/>
      <c r="E13" s="64"/>
      <c r="F13" s="64"/>
      <c r="G13" s="64"/>
    </row>
    <row r="14" spans="1:7" hidden="1" x14ac:dyDescent="0.2">
      <c r="A14" s="57"/>
      <c r="B14" s="51"/>
      <c r="C14" s="51"/>
      <c r="D14" s="51"/>
      <c r="E14" s="64"/>
      <c r="F14" s="64"/>
      <c r="G14" s="64"/>
    </row>
    <row r="15" spans="1:7" hidden="1" x14ac:dyDescent="0.2">
      <c r="A15" s="57"/>
      <c r="B15" s="51"/>
      <c r="C15" s="51"/>
      <c r="D15" s="51"/>
      <c r="E15" s="64"/>
      <c r="F15" s="64"/>
      <c r="G15" s="64"/>
    </row>
    <row r="16" spans="1:7" hidden="1" x14ac:dyDescent="0.2">
      <c r="A16" s="57"/>
      <c r="B16" s="51"/>
      <c r="C16" s="51"/>
      <c r="D16" s="51"/>
      <c r="E16" s="64"/>
      <c r="F16" s="64"/>
      <c r="G16" s="64"/>
    </row>
    <row r="17" spans="1:8" hidden="1" x14ac:dyDescent="0.2">
      <c r="A17" s="57"/>
      <c r="B17" s="51"/>
      <c r="C17" s="51"/>
      <c r="D17" s="51"/>
      <c r="E17" s="64"/>
      <c r="F17" s="64"/>
      <c r="G17" s="64"/>
    </row>
    <row r="18" spans="1:8" hidden="1" x14ac:dyDescent="0.2">
      <c r="A18" s="57"/>
      <c r="B18" s="51"/>
      <c r="C18" s="51"/>
      <c r="D18" s="51"/>
      <c r="E18" s="64"/>
      <c r="F18" s="64"/>
      <c r="G18" s="64"/>
    </row>
    <row r="19" spans="1:8" hidden="1" x14ac:dyDescent="0.2">
      <c r="A19" s="57"/>
      <c r="B19" s="51"/>
      <c r="C19" s="51"/>
      <c r="D19" s="51"/>
      <c r="E19" s="64"/>
      <c r="F19" s="64"/>
      <c r="G19" s="64"/>
    </row>
    <row r="20" spans="1:8" s="53" customFormat="1" ht="13.5" customHeight="1" x14ac:dyDescent="0.25">
      <c r="A20" s="50"/>
      <c r="B20" s="51"/>
      <c r="C20" s="51"/>
      <c r="D20" s="51"/>
      <c r="E20" s="52"/>
      <c r="F20" s="52"/>
      <c r="G20" s="52"/>
    </row>
    <row r="21" spans="1:8" ht="12.6" thickBot="1" x14ac:dyDescent="0.3">
      <c r="A21" s="44"/>
    </row>
    <row r="22" spans="1:8" ht="12" x14ac:dyDescent="0.25">
      <c r="A22" s="44"/>
      <c r="B22" s="45" t="s">
        <v>18</v>
      </c>
      <c r="D22" s="45" t="s">
        <v>17</v>
      </c>
      <c r="F22" s="45" t="s">
        <v>16</v>
      </c>
      <c r="H22" s="45" t="s">
        <v>57</v>
      </c>
    </row>
    <row r="23" spans="1:8" ht="12" x14ac:dyDescent="0.25">
      <c r="A23" s="44"/>
      <c r="B23" s="46" t="s">
        <v>10</v>
      </c>
      <c r="D23" s="46" t="s">
        <v>10</v>
      </c>
      <c r="F23" s="46" t="s">
        <v>10</v>
      </c>
      <c r="H23" s="46" t="s">
        <v>10</v>
      </c>
    </row>
    <row r="24" spans="1:8" ht="12.6" thickBot="1" x14ac:dyDescent="0.3">
      <c r="A24" s="44"/>
      <c r="B24" s="47" t="s">
        <v>11</v>
      </c>
      <c r="D24" s="47" t="s">
        <v>11</v>
      </c>
      <c r="F24" s="47" t="s">
        <v>11</v>
      </c>
      <c r="H24" s="47" t="s">
        <v>11</v>
      </c>
    </row>
    <row r="25" spans="1:8" x14ac:dyDescent="0.2">
      <c r="A25" s="70" t="s">
        <v>65</v>
      </c>
      <c r="B25" s="48">
        <v>0</v>
      </c>
      <c r="C25" s="58"/>
      <c r="D25" s="48">
        <v>0</v>
      </c>
      <c r="E25" s="48"/>
      <c r="F25" s="48">
        <v>0</v>
      </c>
      <c r="H25" s="48">
        <v>0</v>
      </c>
    </row>
    <row r="26" spans="1:8" x14ac:dyDescent="0.2">
      <c r="A26" s="70" t="s">
        <v>66</v>
      </c>
      <c r="B26" s="48">
        <v>0</v>
      </c>
      <c r="C26" s="48"/>
      <c r="D26" s="48">
        <v>0</v>
      </c>
      <c r="E26" s="48"/>
      <c r="F26" s="48">
        <v>0</v>
      </c>
      <c r="H26" s="48">
        <v>0</v>
      </c>
    </row>
    <row r="27" spans="1:8" x14ac:dyDescent="0.2">
      <c r="A27" s="70" t="s">
        <v>67</v>
      </c>
      <c r="B27" s="48">
        <v>0</v>
      </c>
      <c r="C27" s="48"/>
      <c r="D27" s="48">
        <v>0</v>
      </c>
      <c r="E27" s="48"/>
      <c r="F27" s="48">
        <v>0</v>
      </c>
      <c r="H27" s="48">
        <v>0</v>
      </c>
    </row>
    <row r="28" spans="1:8" x14ac:dyDescent="0.2">
      <c r="A28" s="70" t="s">
        <v>68</v>
      </c>
      <c r="B28" s="48">
        <v>-0.7</v>
      </c>
      <c r="C28" s="48"/>
      <c r="D28" s="48">
        <v>-0.7</v>
      </c>
      <c r="E28" s="48"/>
      <c r="F28" s="48">
        <v>0</v>
      </c>
      <c r="H28" s="48">
        <v>0</v>
      </c>
    </row>
    <row r="29" spans="1:8" x14ac:dyDescent="0.2">
      <c r="A29" s="70" t="s">
        <v>69</v>
      </c>
      <c r="B29" s="48">
        <v>-0.7</v>
      </c>
      <c r="C29" s="48"/>
      <c r="D29" s="48">
        <v>-0.7</v>
      </c>
      <c r="E29" s="48"/>
      <c r="F29" s="48">
        <v>0</v>
      </c>
      <c r="H29" s="48">
        <v>0</v>
      </c>
    </row>
    <row r="30" spans="1:8" x14ac:dyDescent="0.2">
      <c r="A30" s="70" t="s">
        <v>70</v>
      </c>
      <c r="B30" s="48"/>
      <c r="C30" s="48"/>
      <c r="D30" s="48">
        <v>-0.7</v>
      </c>
      <c r="E30" s="48"/>
      <c r="F30" s="48">
        <v>0</v>
      </c>
      <c r="H30" s="48">
        <v>0</v>
      </c>
    </row>
    <row r="31" spans="1:8" x14ac:dyDescent="0.2">
      <c r="A31" s="70" t="s">
        <v>71</v>
      </c>
      <c r="B31" s="48"/>
      <c r="C31" s="48"/>
      <c r="D31" s="48"/>
      <c r="E31" s="48"/>
      <c r="F31" s="48">
        <v>0</v>
      </c>
      <c r="H31" s="48">
        <v>0</v>
      </c>
    </row>
    <row r="32" spans="1:8" x14ac:dyDescent="0.2">
      <c r="A32" s="70" t="s">
        <v>72</v>
      </c>
      <c r="B32" s="48"/>
      <c r="C32" s="48"/>
      <c r="D32" s="48"/>
      <c r="E32" s="48"/>
      <c r="F32" s="48"/>
      <c r="H32" s="48"/>
    </row>
    <row r="33" spans="1:8" x14ac:dyDescent="0.2">
      <c r="A33" s="70" t="s">
        <v>73</v>
      </c>
      <c r="B33" s="48"/>
      <c r="C33" s="48"/>
      <c r="D33" s="48"/>
      <c r="E33" s="48"/>
      <c r="F33" s="48"/>
      <c r="H33" s="48"/>
    </row>
    <row r="34" spans="1:8" x14ac:dyDescent="0.2">
      <c r="A34" s="70" t="s">
        <v>74</v>
      </c>
      <c r="B34" s="48"/>
      <c r="D34" s="48"/>
      <c r="F34" s="48"/>
      <c r="H34" s="48"/>
    </row>
    <row r="35" spans="1:8" x14ac:dyDescent="0.2">
      <c r="A35" s="70" t="s">
        <v>75</v>
      </c>
      <c r="B35" s="48"/>
      <c r="D35" s="100"/>
      <c r="F35" s="48"/>
    </row>
  </sheetData>
  <mergeCells count="3">
    <mergeCell ref="B3:G3"/>
    <mergeCell ref="B4:D4"/>
    <mergeCell ref="E4:G4"/>
  </mergeCells>
  <phoneticPr fontId="8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Assts &amp; Invts1</vt:lpstr>
      <vt:lpstr>Assts &amp; Invts1 DATA</vt:lpstr>
      <vt:lpstr>Assts &amp; Invts2</vt:lpstr>
      <vt:lpstr>Assts &amp; Invts2 Data</vt:lpstr>
      <vt:lpstr>'Assts &amp; Invts1'!Print_Area</vt:lpstr>
      <vt:lpstr>'Assts &amp; Invts2'!Print_Area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Quotes</dc:title>
  <dc:creator>Enron</dc:creator>
  <cp:lastModifiedBy>Havlíček Jan</cp:lastModifiedBy>
  <cp:lastPrinted>2001-06-11T21:02:08Z</cp:lastPrinted>
  <dcterms:created xsi:type="dcterms:W3CDTF">2000-07-11T15:11:33Z</dcterms:created>
  <dcterms:modified xsi:type="dcterms:W3CDTF">2023-09-10T11:07:07Z</dcterms:modified>
</cp:coreProperties>
</file>