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4332" tabRatio="671"/>
  </bookViews>
  <sheets>
    <sheet name="South America Trading" sheetId="15" r:id="rId1"/>
    <sheet name="South America Trading Data" sheetId="17" r:id="rId2"/>
    <sheet name="Linked Data " sheetId="18" r:id="rId3"/>
    <sheet name="Hot List" sheetId="19" r:id="rId4"/>
    <sheet name="Portfolio Data" sheetId="21" r:id="rId5"/>
    <sheet name="Headcount Data" sheetId="22" r:id="rId6"/>
  </sheets>
  <externalReferences>
    <externalReference r:id="rId7"/>
    <externalReference r:id="rId8"/>
  </externalReferences>
  <definedNames>
    <definedName name="_xlnm.Print_Area" localSheetId="3">'Hot List'!$A$1:$G$17</definedName>
    <definedName name="_xlnm.Print_Area" localSheetId="2">'Linked Data '!$A$1:$P$57</definedName>
    <definedName name="_xlnm.Print_Area" localSheetId="0">'South America Trading'!$A$1:$P$46</definedName>
    <definedName name="_xlnm.Print_Area" localSheetId="1">'South America Trading Data'!$A$16:$P$81</definedName>
  </definedNames>
  <calcPr calcId="92512"/>
</workbook>
</file>

<file path=xl/calcChain.xml><?xml version="1.0" encoding="utf-8"?>
<calcChain xmlns="http://schemas.openxmlformats.org/spreadsheetml/2006/main">
  <c r="E19" i="22" l="1"/>
  <c r="E20" i="22"/>
  <c r="E21" i="22"/>
  <c r="E22" i="22"/>
  <c r="E23" i="22"/>
  <c r="B33" i="22"/>
  <c r="B34" i="22"/>
  <c r="B35" i="22"/>
  <c r="E15" i="19"/>
  <c r="E17" i="19"/>
  <c r="M6" i="18"/>
  <c r="O6" i="18"/>
  <c r="M7" i="18"/>
  <c r="O7" i="18"/>
  <c r="M8" i="18"/>
  <c r="O8" i="18"/>
  <c r="C9" i="18"/>
  <c r="E9" i="18"/>
  <c r="I9" i="18"/>
  <c r="K9" i="18"/>
  <c r="M9" i="18"/>
  <c r="O9" i="18"/>
  <c r="G14" i="18"/>
  <c r="M14" i="18"/>
  <c r="O14" i="18"/>
  <c r="C19" i="18"/>
  <c r="E19" i="18"/>
  <c r="M19" i="18"/>
  <c r="O19" i="18"/>
  <c r="I21" i="18"/>
  <c r="K21" i="18"/>
  <c r="I26" i="18"/>
  <c r="K26" i="18"/>
  <c r="I30" i="18"/>
  <c r="K30" i="18"/>
  <c r="I36" i="18"/>
  <c r="K36" i="18"/>
  <c r="I38" i="18"/>
  <c r="K38" i="18"/>
  <c r="I42" i="18"/>
  <c r="K42" i="18"/>
  <c r="I43" i="18"/>
  <c r="K43" i="18"/>
  <c r="I44" i="18"/>
  <c r="K44" i="18"/>
  <c r="K49" i="18"/>
  <c r="M49" i="18"/>
  <c r="O49" i="18"/>
  <c r="P1" i="15"/>
  <c r="B3" i="15"/>
  <c r="E9" i="15"/>
  <c r="G9" i="15"/>
  <c r="I9" i="15"/>
  <c r="L9" i="15"/>
  <c r="O9" i="15"/>
  <c r="E10" i="15"/>
  <c r="G10" i="15"/>
  <c r="I10" i="15"/>
  <c r="L10" i="15"/>
  <c r="O10" i="15"/>
  <c r="E11" i="15"/>
  <c r="G11" i="15"/>
  <c r="I11" i="15"/>
  <c r="L11" i="15"/>
  <c r="O11" i="15"/>
  <c r="E12" i="15"/>
  <c r="G12" i="15"/>
  <c r="I12" i="15"/>
  <c r="L12" i="15"/>
  <c r="O12" i="15"/>
</calcChain>
</file>

<file path=xl/sharedStrings.xml><?xml version="1.0" encoding="utf-8"?>
<sst xmlns="http://schemas.openxmlformats.org/spreadsheetml/2006/main" count="199" uniqueCount="114">
  <si>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</si>
  <si>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</si>
  <si>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</si>
  <si>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</si>
  <si>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</si>
  <si>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</si>
  <si>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</si>
  <si>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</si>
  <si>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</si>
  <si>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</si>
  <si>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 xml:space="preserve"> Gas</t>
  </si>
  <si>
    <t>GROSS MARGIN</t>
  </si>
  <si>
    <t xml:space="preserve">Gas </t>
  </si>
  <si>
    <t xml:space="preserve">Other </t>
  </si>
  <si>
    <t>TRADING</t>
  </si>
  <si>
    <t>Actual</t>
  </si>
  <si>
    <t>Actual Dir</t>
  </si>
  <si>
    <t>Plan Direct</t>
  </si>
  <si>
    <t>Comm Exp</t>
  </si>
  <si>
    <t>Other</t>
  </si>
  <si>
    <t>ORIGINATION</t>
  </si>
  <si>
    <t>Forecast</t>
  </si>
  <si>
    <t>ASSETS &amp; INVESTMENTS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</si>
  <si>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</si>
  <si>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</si>
  <si>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</si>
  <si>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</si>
  <si>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</si>
  <si>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</si>
  <si>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</si>
  <si>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</si>
  <si>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</si>
  <si>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</si>
  <si>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</si>
  <si>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</si>
  <si>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</si>
  <si>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Gas Margin</t>
  </si>
  <si>
    <t>Power Margin</t>
  </si>
  <si>
    <t>VAR</t>
  </si>
  <si>
    <t>VAR Limit</t>
  </si>
  <si>
    <t>GAS</t>
  </si>
  <si>
    <t>NOP</t>
  </si>
  <si>
    <t>NOP Limit</t>
  </si>
  <si>
    <t>(Top Deals)</t>
  </si>
  <si>
    <t>Rows may be added as needed</t>
  </si>
  <si>
    <r>
      <t xml:space="preserve">Please fill exactly like </t>
    </r>
    <r>
      <rPr>
        <b/>
        <u/>
        <sz val="10"/>
        <rFont val="Arial"/>
        <family val="2"/>
      </rPr>
      <t>shown</t>
    </r>
    <r>
      <rPr>
        <sz val="10"/>
        <rFont val="Arial"/>
      </rPr>
      <t xml:space="preserve">, </t>
    </r>
    <r>
      <rPr>
        <b/>
        <u/>
        <sz val="10"/>
        <rFont val="Arial"/>
        <family val="2"/>
      </rPr>
      <t>do not add any columns.</t>
    </r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</si>
  <si>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</si>
  <si>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</si>
  <si>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</si>
  <si>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</si>
  <si>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</si>
  <si>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</si>
  <si>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</si>
  <si>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</si>
  <si>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</si>
  <si>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</si>
  <si>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</si>
  <si>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</si>
  <si>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</si>
  <si>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</si>
  <si>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</si>
  <si>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</si>
  <si>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</si>
  <si>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</si>
  <si>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</si>
  <si>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</si>
  <si>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SUM</t>
  </si>
  <si>
    <t>Commercial Support Headcount DATA</t>
  </si>
  <si>
    <t>Direct</t>
  </si>
  <si>
    <t>Facility Cost (Other)</t>
  </si>
  <si>
    <t>Interest (Other)</t>
  </si>
  <si>
    <t>Other Total for EXPENSES</t>
  </si>
  <si>
    <t>TOTAL EXPENSES</t>
  </si>
  <si>
    <t>EBT LINE CHECK</t>
  </si>
  <si>
    <t>TOTAL MARGIN</t>
  </si>
  <si>
    <t>(formula is Trading + Origination + Assets &amp; Invts)</t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</si>
  <si>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</si>
  <si>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</si>
  <si>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</si>
  <si>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</si>
  <si>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</si>
  <si>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(formula is Direct Comm Exp Total + Supprt Total + Other Total)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</si>
  <si>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</si>
  <si>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Linked To Groups</t>
  </si>
  <si>
    <t>"Earnings Summary"</t>
  </si>
  <si>
    <t>Other Postings</t>
  </si>
  <si>
    <t>Total Forecast</t>
  </si>
  <si>
    <t>Should equal total on hot list identified and forecast for originations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</si>
  <si>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</si>
  <si>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</si>
  <si>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</si>
  <si>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</si>
  <si>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</si>
  <si>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</si>
  <si>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</si>
  <si>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</si>
  <si>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AMERICAs CHART DATA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</si>
  <si>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</si>
  <si>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</si>
  <si>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</si>
  <si>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</si>
  <si>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</si>
  <si>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</si>
  <si>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</si>
  <si>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</si>
  <si>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</si>
  <si>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</si>
  <si>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</si>
  <si>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SOUTH AMERICA</t>
  </si>
  <si>
    <t>SOUTH AMERICA TRADING</t>
  </si>
  <si>
    <t xml:space="preserve">  Power</t>
  </si>
  <si>
    <t>Santa Elisa</t>
  </si>
  <si>
    <t>Ciane</t>
  </si>
  <si>
    <t>CGDE Suape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</si>
</sst>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70" formatCode="_(* #,##0.0_);_(* \(#,##0.0\);_(* &quot;-&quot;?_);_(@_)"/>
    <numFmt numFmtId="174" formatCode="0.0"/>
    <numFmt numFmtId="175" formatCode="#,##0.0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7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/>
  </cellStyleXfs>
  <cellXfs count="233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9" fillId="0" borderId="0" xfId="0" applyFont="1"/>
    <xf numFmtId="164" fontId="4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8" fillId="0" borderId="0" xfId="0" applyFont="1"/>
    <xf numFmtId="49" fontId="18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Fill="1"/>
    <xf numFmtId="0" fontId="20" fillId="0" borderId="4" xfId="0" applyFont="1" applyBorder="1"/>
    <xf numFmtId="0" fontId="21" fillId="0" borderId="5" xfId="0" applyFont="1" applyBorder="1"/>
    <xf numFmtId="164" fontId="22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6" xfId="0" applyFont="1" applyBorder="1"/>
    <xf numFmtId="0" fontId="21" fillId="0" borderId="0" xfId="0" applyFont="1" applyBorder="1"/>
    <xf numFmtId="0" fontId="20" fillId="0" borderId="7" xfId="0" applyFont="1" applyBorder="1"/>
    <xf numFmtId="164" fontId="22" fillId="0" borderId="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2" xfId="0" applyFont="1" applyBorder="1"/>
    <xf numFmtId="0" fontId="21" fillId="0" borderId="0" xfId="0" applyFont="1"/>
    <xf numFmtId="0" fontId="16" fillId="0" borderId="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164" fontId="17" fillId="0" borderId="0" xfId="0" applyNumberFormat="1" applyFont="1" applyFill="1" applyBorder="1"/>
    <xf numFmtId="0" fontId="17" fillId="0" borderId="2" xfId="0" applyFont="1" applyBorder="1"/>
    <xf numFmtId="0" fontId="17" fillId="0" borderId="7" xfId="0" applyFont="1" applyBorder="1" applyAlignment="1">
      <alignment horizontal="right"/>
    </xf>
    <xf numFmtId="164" fontId="17" fillId="3" borderId="0" xfId="0" applyNumberFormat="1" applyFont="1" applyFill="1" applyBorder="1"/>
    <xf numFmtId="164" fontId="17" fillId="3" borderId="1" xfId="0" applyNumberFormat="1" applyFont="1" applyFill="1" applyBorder="1"/>
    <xf numFmtId="164" fontId="17" fillId="0" borderId="1" xfId="0" applyNumberFormat="1" applyFont="1" applyBorder="1"/>
    <xf numFmtId="0" fontId="17" fillId="0" borderId="7" xfId="0" applyFont="1" applyBorder="1"/>
    <xf numFmtId="164" fontId="17" fillId="4" borderId="0" xfId="0" applyNumberFormat="1" applyFont="1" applyFill="1" applyBorder="1"/>
    <xf numFmtId="0" fontId="17" fillId="0" borderId="8" xfId="0" applyFont="1" applyFill="1" applyBorder="1"/>
    <xf numFmtId="0" fontId="17" fillId="0" borderId="9" xfId="0" applyFont="1" applyFill="1" applyBorder="1"/>
    <xf numFmtId="164" fontId="17" fillId="0" borderId="9" xfId="0" applyNumberFormat="1" applyFont="1" applyFill="1" applyBorder="1"/>
    <xf numFmtId="0" fontId="17" fillId="0" borderId="10" xfId="0" applyFont="1" applyFill="1" applyBorder="1"/>
    <xf numFmtId="0" fontId="17" fillId="0" borderId="0" xfId="0" applyFont="1" applyFill="1"/>
    <xf numFmtId="0" fontId="16" fillId="0" borderId="8" xfId="0" applyFont="1" applyBorder="1"/>
    <xf numFmtId="0" fontId="17" fillId="0" borderId="9" xfId="0" applyFont="1" applyBorder="1"/>
    <xf numFmtId="164" fontId="17" fillId="3" borderId="9" xfId="0" applyNumberFormat="1" applyFont="1" applyFill="1" applyBorder="1"/>
    <xf numFmtId="164" fontId="17" fillId="0" borderId="9" xfId="0" applyNumberFormat="1" applyFont="1" applyBorder="1"/>
    <xf numFmtId="164" fontId="17" fillId="4" borderId="9" xfId="0" applyNumberFormat="1" applyFont="1" applyFill="1" applyBorder="1"/>
    <xf numFmtId="0" fontId="17" fillId="0" borderId="10" xfId="0" applyFont="1" applyBorder="1"/>
    <xf numFmtId="164" fontId="21" fillId="0" borderId="5" xfId="0" applyNumberFormat="1" applyFont="1" applyBorder="1"/>
    <xf numFmtId="164" fontId="21" fillId="0" borderId="0" xfId="0" applyNumberFormat="1" applyFont="1" applyBorder="1"/>
    <xf numFmtId="0" fontId="17" fillId="0" borderId="8" xfId="0" applyFont="1" applyBorder="1"/>
    <xf numFmtId="0" fontId="23" fillId="0" borderId="0" xfId="0" applyFont="1" applyAlignment="1">
      <alignment horizontal="right"/>
    </xf>
    <xf numFmtId="0" fontId="17" fillId="4" borderId="0" xfId="0" applyFont="1" applyFill="1"/>
    <xf numFmtId="164" fontId="17" fillId="3" borderId="0" xfId="0" applyNumberFormat="1" applyFont="1" applyFill="1"/>
    <xf numFmtId="0" fontId="16" fillId="0" borderId="4" xfId="0" applyFont="1" applyBorder="1"/>
    <xf numFmtId="0" fontId="17" fillId="0" borderId="5" xfId="0" applyFont="1" applyBorder="1"/>
    <xf numFmtId="164" fontId="17" fillId="0" borderId="5" xfId="0" applyNumberFormat="1" applyFont="1" applyBorder="1"/>
    <xf numFmtId="164" fontId="17" fillId="0" borderId="5" xfId="0" applyNumberFormat="1" applyFont="1" applyFill="1" applyBorder="1"/>
    <xf numFmtId="164" fontId="22" fillId="0" borderId="11" xfId="0" applyNumberFormat="1" applyFont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 applyAlignment="1">
      <alignment horizontal="right"/>
    </xf>
    <xf numFmtId="164" fontId="21" fillId="0" borderId="9" xfId="0" applyNumberFormat="1" applyFont="1" applyBorder="1"/>
    <xf numFmtId="0" fontId="21" fillId="0" borderId="10" xfId="0" applyFont="1" applyBorder="1"/>
    <xf numFmtId="164" fontId="21" fillId="0" borderId="0" xfId="0" applyNumberFormat="1" applyFont="1"/>
    <xf numFmtId="164" fontId="21" fillId="0" borderId="9" xfId="0" applyNumberFormat="1" applyFont="1" applyFill="1" applyBorder="1"/>
    <xf numFmtId="0" fontId="21" fillId="0" borderId="0" xfId="0" applyFont="1" applyFill="1"/>
    <xf numFmtId="0" fontId="2" fillId="5" borderId="1" xfId="0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4" fillId="0" borderId="0" xfId="0" applyFont="1"/>
    <xf numFmtId="0" fontId="24" fillId="0" borderId="0" xfId="0" applyFont="1" applyAlignment="1">
      <alignment horizontal="right"/>
    </xf>
    <xf numFmtId="175" fontId="24" fillId="0" borderId="0" xfId="0" applyNumberFormat="1" applyFont="1" applyAlignment="1">
      <alignment horizontal="center"/>
    </xf>
    <xf numFmtId="0" fontId="0" fillId="6" borderId="0" xfId="0" applyFill="1"/>
    <xf numFmtId="0" fontId="26" fillId="0" borderId="0" xfId="0" applyFont="1"/>
    <xf numFmtId="49" fontId="8" fillId="0" borderId="0" xfId="0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0" fontId="21" fillId="0" borderId="0" xfId="3" applyFont="1"/>
    <xf numFmtId="0" fontId="1" fillId="0" borderId="0" xfId="3" applyFont="1" applyAlignment="1">
      <alignment horizontal="center"/>
    </xf>
    <xf numFmtId="0" fontId="1" fillId="0" borderId="0" xfId="3" applyFont="1" applyFill="1"/>
    <xf numFmtId="0" fontId="1" fillId="0" borderId="0" xfId="3" applyFont="1"/>
    <xf numFmtId="0" fontId="28" fillId="0" borderId="0" xfId="0" applyFont="1"/>
    <xf numFmtId="0" fontId="2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3" applyFont="1" applyBorder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5" borderId="12" xfId="3" applyFont="1" applyFill="1" applyBorder="1" applyAlignment="1">
      <alignment horizontal="center"/>
    </xf>
    <xf numFmtId="37" fontId="1" fillId="0" borderId="0" xfId="3" applyNumberFormat="1" applyFont="1" applyFill="1" applyAlignment="1">
      <alignment horizontal="center"/>
    </xf>
    <xf numFmtId="37" fontId="1" fillId="5" borderId="0" xfId="3" applyNumberFormat="1" applyFont="1" applyFill="1" applyAlignment="1">
      <alignment horizontal="center"/>
    </xf>
    <xf numFmtId="0" fontId="28" fillId="0" borderId="0" xfId="3" applyFont="1" applyAlignment="1">
      <alignment vertical="center"/>
    </xf>
    <xf numFmtId="164" fontId="21" fillId="0" borderId="0" xfId="0" applyNumberFormat="1" applyFont="1" applyFill="1" applyBorder="1"/>
    <xf numFmtId="0" fontId="29" fillId="0" borderId="7" xfId="0" applyFont="1" applyBorder="1" applyAlignment="1">
      <alignment horizontal="right"/>
    </xf>
    <xf numFmtId="164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2" fillId="0" borderId="8" xfId="0" applyFont="1" applyBorder="1" applyAlignment="1">
      <alignment horizontal="right"/>
    </xf>
    <xf numFmtId="0" fontId="21" fillId="0" borderId="9" xfId="0" applyFont="1" applyBorder="1"/>
    <xf numFmtId="164" fontId="21" fillId="0" borderId="0" xfId="0" applyNumberFormat="1" applyFont="1" applyFill="1"/>
    <xf numFmtId="0" fontId="30" fillId="7" borderId="4" xfId="0" applyFont="1" applyFill="1" applyBorder="1"/>
    <xf numFmtId="0" fontId="21" fillId="7" borderId="5" xfId="0" applyFont="1" applyFill="1" applyBorder="1"/>
    <xf numFmtId="164" fontId="22" fillId="7" borderId="5" xfId="0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164" fontId="22" fillId="7" borderId="13" xfId="0" applyNumberFormat="1" applyFont="1" applyFill="1" applyBorder="1" applyAlignment="1">
      <alignment horizontal="center"/>
    </xf>
    <xf numFmtId="0" fontId="21" fillId="7" borderId="6" xfId="0" applyFont="1" applyFill="1" applyBorder="1"/>
    <xf numFmtId="0" fontId="29" fillId="7" borderId="7" xfId="0" applyFont="1" applyFill="1" applyBorder="1" applyAlignment="1">
      <alignment horizontal="right"/>
    </xf>
    <xf numFmtId="0" fontId="21" fillId="7" borderId="0" xfId="0" applyFont="1" applyFill="1" applyBorder="1"/>
    <xf numFmtId="164" fontId="24" fillId="7" borderId="0" xfId="0" applyNumberFormat="1" applyFont="1" applyFill="1" applyBorder="1" applyAlignment="1">
      <alignment horizontal="left"/>
    </xf>
    <xf numFmtId="164" fontId="22" fillId="7" borderId="0" xfId="0" applyNumberFormat="1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1" fillId="7" borderId="2" xfId="0" applyFont="1" applyFill="1" applyBorder="1"/>
    <xf numFmtId="164" fontId="22" fillId="7" borderId="1" xfId="0" applyNumberFormat="1" applyFont="1" applyFill="1" applyBorder="1" applyAlignment="1">
      <alignment horizontal="center"/>
    </xf>
    <xf numFmtId="164" fontId="22" fillId="7" borderId="3" xfId="0" applyNumberFormat="1" applyFont="1" applyFill="1" applyBorder="1" applyAlignment="1">
      <alignment horizontal="center"/>
    </xf>
    <xf numFmtId="0" fontId="20" fillId="7" borderId="8" xfId="0" applyFont="1" applyFill="1" applyBorder="1"/>
    <xf numFmtId="0" fontId="21" fillId="7" borderId="9" xfId="0" applyFont="1" applyFill="1" applyBorder="1"/>
    <xf numFmtId="164" fontId="21" fillId="7" borderId="9" xfId="0" applyNumberFormat="1" applyFont="1" applyFill="1" applyBorder="1"/>
    <xf numFmtId="0" fontId="21" fillId="7" borderId="10" xfId="0" applyFont="1" applyFill="1" applyBorder="1"/>
    <xf numFmtId="0" fontId="31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164" fontId="32" fillId="3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0" fontId="32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17" fillId="8" borderId="0" xfId="0" applyFont="1" applyFill="1" applyAlignment="1">
      <alignment horizontal="center"/>
    </xf>
    <xf numFmtId="0" fontId="17" fillId="8" borderId="0" xfId="0" applyFont="1" applyFill="1"/>
    <xf numFmtId="164" fontId="17" fillId="9" borderId="0" xfId="0" applyNumberFormat="1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175" fontId="24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175" fontId="18" fillId="0" borderId="3" xfId="0" applyNumberFormat="1" applyFont="1" applyBorder="1" applyAlignment="1">
      <alignment horizontal="center"/>
    </xf>
    <xf numFmtId="0" fontId="2" fillId="6" borderId="0" xfId="0" applyFont="1" applyFill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74" fontId="17" fillId="0" borderId="14" xfId="0" applyNumberFormat="1" applyFont="1" applyBorder="1" applyAlignment="1">
      <alignment horizontal="center"/>
    </xf>
    <xf numFmtId="174" fontId="0" fillId="0" borderId="14" xfId="0" applyNumberFormat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7" xfId="0" applyFont="1" applyBorder="1" applyAlignment="1">
      <alignment wrapText="1"/>
    </xf>
    <xf numFmtId="0" fontId="17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7" xfId="0" applyFont="1" applyFill="1" applyBorder="1" applyAlignment="1">
      <alignment horizontal="right"/>
    </xf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3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0" borderId="2" xfId="0" applyFont="1" applyFill="1" applyBorder="1"/>
    <xf numFmtId="0" fontId="16" fillId="0" borderId="7" xfId="0" applyFont="1" applyFill="1" applyBorder="1"/>
    <xf numFmtId="0" fontId="16" fillId="0" borderId="7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right"/>
    </xf>
    <xf numFmtId="3" fontId="17" fillId="0" borderId="9" xfId="0" applyNumberFormat="1" applyFont="1" applyFill="1" applyBorder="1" applyAlignment="1">
      <alignment horizontal="center"/>
    </xf>
    <xf numFmtId="3" fontId="17" fillId="0" borderId="9" xfId="0" applyNumberFormat="1" applyFont="1" applyFill="1" applyBorder="1"/>
    <xf numFmtId="0" fontId="24" fillId="0" borderId="0" xfId="0" applyFont="1" applyFill="1"/>
    <xf numFmtId="0" fontId="22" fillId="4" borderId="12" xfId="0" applyFont="1" applyFill="1" applyBorder="1" applyAlignment="1">
      <alignment vertical="center"/>
    </xf>
    <xf numFmtId="174" fontId="17" fillId="9" borderId="14" xfId="0" applyNumberFormat="1" applyFont="1" applyFill="1" applyBorder="1" applyAlignment="1">
      <alignment horizontal="center"/>
    </xf>
    <xf numFmtId="174" fontId="0" fillId="0" borderId="14" xfId="0" applyNumberFormat="1" applyBorder="1"/>
    <xf numFmtId="174" fontId="0" fillId="9" borderId="14" xfId="0" applyNumberFormat="1" applyFill="1" applyBorder="1"/>
    <xf numFmtId="174" fontId="0" fillId="9" borderId="14" xfId="0" applyNumberFormat="1" applyFill="1" applyBorder="1" applyAlignment="1">
      <alignment horizontal="center"/>
    </xf>
    <xf numFmtId="174" fontId="17" fillId="0" borderId="0" xfId="0" applyNumberFormat="1" applyFont="1" applyAlignment="1">
      <alignment horizontal="center"/>
    </xf>
    <xf numFmtId="174" fontId="17" fillId="0" borderId="0" xfId="0" applyNumberFormat="1" applyFont="1"/>
    <xf numFmtId="0" fontId="2" fillId="0" borderId="0" xfId="0" applyFont="1" applyBorder="1" applyAlignment="1">
      <alignment horizontal="center"/>
    </xf>
    <xf numFmtId="164" fontId="21" fillId="3" borderId="0" xfId="0" applyNumberFormat="1" applyFont="1" applyFill="1" applyBorder="1"/>
    <xf numFmtId="164" fontId="21" fillId="3" borderId="1" xfId="0" applyNumberFormat="1" applyFont="1" applyFill="1" applyBorder="1"/>
    <xf numFmtId="164" fontId="21" fillId="0" borderId="3" xfId="0" applyNumberFormat="1" applyFont="1" applyFill="1" applyBorder="1"/>
    <xf numFmtId="164" fontId="21" fillId="0" borderId="12" xfId="0" applyNumberFormat="1" applyFont="1" applyFill="1" applyBorder="1"/>
    <xf numFmtId="0" fontId="13" fillId="0" borderId="0" xfId="0" applyFont="1" applyAlignment="1">
      <alignment horizontal="left" vertical="center"/>
    </xf>
    <xf numFmtId="164" fontId="4" fillId="2" borderId="0" xfId="1" applyNumberFormat="1" applyFont="1" applyFill="1" applyBorder="1" applyAlignment="1">
      <alignment horizontal="center" vertical="center"/>
    </xf>
    <xf numFmtId="44" fontId="2" fillId="5" borderId="15" xfId="2" applyFont="1" applyFill="1" applyBorder="1" applyAlignment="1">
      <alignment horizontal="center"/>
    </xf>
    <xf numFmtId="44" fontId="2" fillId="5" borderId="13" xfId="2" applyFont="1" applyFill="1" applyBorder="1" applyAlignment="1">
      <alignment horizontal="center"/>
    </xf>
    <xf numFmtId="44" fontId="2" fillId="5" borderId="16" xfId="2" applyFont="1" applyFill="1" applyBorder="1" applyAlignment="1">
      <alignment horizontal="center"/>
    </xf>
    <xf numFmtId="44" fontId="2" fillId="7" borderId="15" xfId="2" applyFont="1" applyFill="1" applyBorder="1" applyAlignment="1">
      <alignment horizontal="center"/>
    </xf>
    <xf numFmtId="44" fontId="2" fillId="7" borderId="13" xfId="2" applyFont="1" applyFill="1" applyBorder="1" applyAlignment="1">
      <alignment horizontal="center"/>
    </xf>
    <xf numFmtId="44" fontId="2" fillId="7" borderId="16" xfId="2" applyFont="1" applyFill="1" applyBorder="1" applyAlignment="1">
      <alignment horizontal="center"/>
    </xf>
    <xf numFmtId="164" fontId="34" fillId="5" borderId="15" xfId="0" applyNumberFormat="1" applyFont="1" applyFill="1" applyBorder="1" applyAlignment="1">
      <alignment horizontal="center" vertical="center" wrapText="1"/>
    </xf>
    <xf numFmtId="164" fontId="34" fillId="5" borderId="13" xfId="0" applyNumberFormat="1" applyFont="1" applyFill="1" applyBorder="1" applyAlignment="1">
      <alignment horizontal="center" vertical="center" wrapText="1"/>
    </xf>
    <xf numFmtId="164" fontId="34" fillId="5" borderId="16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84888138239221E-2"/>
          <c:y val="0.10880918482293019"/>
          <c:w val="0.94764559412766247"/>
          <c:h val="0.7616642937605112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607371781215545"/>
                  <c:y val="0.59067843189590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2B-454F-A521-55A9916B9EA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5689500316147726"/>
                  <c:y val="0.43523673929172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2B-454F-A521-55A9916B9E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Data'!$B$4:$B$14</c:f>
              <c:numCache>
                <c:formatCode>0.0_);\(0.0\)</c:formatCode>
                <c:ptCount val="11"/>
                <c:pt idx="0">
                  <c:v>-0.4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B-454F-A521-55A9916B9E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13840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Data'!$D$4:$D$14</c:f>
              <c:numCache>
                <c:formatCode>0.0_);\(0.0\)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B-454F-A521-55A9916B9E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38400"/>
        <c:axId val="1"/>
      </c:lineChart>
      <c:catAx>
        <c:axId val="1851384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-1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138400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45276872964167E-2"/>
          <c:y val="9.8959025414326704E-2"/>
          <c:w val="0.94788273615635177"/>
          <c:h val="0.7708387242800186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1433224755700334E-2"/>
                  <c:y val="0.47396164803703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29-4390-B89D-97C79736D6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286644951140067"/>
                  <c:y val="0.5000034968302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9-4390-B89D-97C79736D6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592833876221498"/>
                  <c:y val="0.223959899621897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9-4390-B89D-97C79736D6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693811074918569"/>
                  <c:y val="0.76563035452136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9-4390-B89D-97C79736D6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Data'!$F$4:$F$14</c:f>
              <c:numCache>
                <c:formatCode>0.0_);\(0.0\)</c:formatCode>
                <c:ptCount val="11"/>
                <c:pt idx="0">
                  <c:v>2.1</c:v>
                </c:pt>
                <c:pt idx="1">
                  <c:v>2.1</c:v>
                </c:pt>
                <c:pt idx="2">
                  <c:v>12.6</c:v>
                </c:pt>
                <c:pt idx="3">
                  <c:v>12.6</c:v>
                </c:pt>
                <c:pt idx="4">
                  <c:v>-6.2</c:v>
                </c:pt>
                <c:pt idx="5">
                  <c:v>14.7</c:v>
                </c:pt>
                <c:pt idx="6">
                  <c:v>14.6</c:v>
                </c:pt>
                <c:pt idx="7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9-4390-B89D-97C79736D6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29079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'South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'South America Trading Data'!$H$4:$H$14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29-4390-B89D-97C79736D6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290792"/>
        <c:axId val="1"/>
      </c:lineChart>
      <c:catAx>
        <c:axId val="185290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290792"/>
        <c:crosses val="autoZero"/>
        <c:crossBetween val="between"/>
        <c:majorUnit val="5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098047866375E-2"/>
          <c:y val="7.2917176621082838E-2"/>
          <c:w val="0.93944696199957223"/>
          <c:h val="0.70312991741758446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Data'!$B$18:$B$103</c:f>
              <c:numCache>
                <c:formatCode>0.0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354-83CE-D5F154E34B0A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Data'!$D$18:$D$102</c:f>
              <c:numCache>
                <c:formatCode>0.0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354-83CE-D5F154E3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6864"/>
        <c:axId val="1"/>
      </c:lineChart>
      <c:dateAx>
        <c:axId val="18534686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4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346864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234420977691"/>
          <c:y val="0.89063122872894041"/>
          <c:w val="0.24048458143267135"/>
          <c:h val="8.3333916138380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22517657439653E-2"/>
          <c:y val="7.3298850934674115E-2"/>
          <c:w val="0.93598675219478555"/>
          <c:h val="0.68586781946016484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Data'!$J$18:$J$102</c:f>
              <c:numCache>
                <c:formatCode>0.0</c:formatCode>
                <c:ptCount val="85"/>
                <c:pt idx="0">
                  <c:v>-3.5</c:v>
                </c:pt>
                <c:pt idx="1">
                  <c:v>-3.5</c:v>
                </c:pt>
                <c:pt idx="2">
                  <c:v>-2.5</c:v>
                </c:pt>
                <c:pt idx="3">
                  <c:v>-2.9</c:v>
                </c:pt>
                <c:pt idx="4">
                  <c:v>-2.5</c:v>
                </c:pt>
                <c:pt idx="5">
                  <c:v>-2.5</c:v>
                </c:pt>
                <c:pt idx="6">
                  <c:v>-2.5</c:v>
                </c:pt>
                <c:pt idx="7">
                  <c:v>-2.5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-2.4</c:v>
                </c:pt>
                <c:pt idx="16">
                  <c:v>-2.4</c:v>
                </c:pt>
                <c:pt idx="17">
                  <c:v>-2.5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-2.4</c:v>
                </c:pt>
                <c:pt idx="30">
                  <c:v>-2.2000000000000002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-2.2000000000000002</c:v>
                </c:pt>
                <c:pt idx="40">
                  <c:v>-2.2000000000000002</c:v>
                </c:pt>
                <c:pt idx="41">
                  <c:v>-2.2000000000000002</c:v>
                </c:pt>
                <c:pt idx="42">
                  <c:v>-2.2000000000000002</c:v>
                </c:pt>
                <c:pt idx="43">
                  <c:v>-2.2000000000000002</c:v>
                </c:pt>
                <c:pt idx="44">
                  <c:v>-2.2000000000000002</c:v>
                </c:pt>
                <c:pt idx="45">
                  <c:v>-2.2000000000000002</c:v>
                </c:pt>
                <c:pt idx="46">
                  <c:v>-2.2999999999999998</c:v>
                </c:pt>
                <c:pt idx="47">
                  <c:v>-2.2999999999999998</c:v>
                </c:pt>
                <c:pt idx="48">
                  <c:v>-2.2999999999999998</c:v>
                </c:pt>
                <c:pt idx="49">
                  <c:v>-2.2999999999999998</c:v>
                </c:pt>
                <c:pt idx="50">
                  <c:v>-2.2999999999999998</c:v>
                </c:pt>
                <c:pt idx="51">
                  <c:v>-2.2999999999999998</c:v>
                </c:pt>
                <c:pt idx="52">
                  <c:v>-2.2999999999999998</c:v>
                </c:pt>
                <c:pt idx="53">
                  <c:v>-2.2999999999999998</c:v>
                </c:pt>
                <c:pt idx="54">
                  <c:v>-2.2999999999999998</c:v>
                </c:pt>
                <c:pt idx="55">
                  <c:v>-2.2999999999999998</c:v>
                </c:pt>
                <c:pt idx="56">
                  <c:v>-2.2999999999999998</c:v>
                </c:pt>
                <c:pt idx="57">
                  <c:v>-2.2999999999999998</c:v>
                </c:pt>
                <c:pt idx="58">
                  <c:v>-2.2999999999999998</c:v>
                </c:pt>
                <c:pt idx="59">
                  <c:v>-2.2999999999999998</c:v>
                </c:pt>
                <c:pt idx="60">
                  <c:v>-2.1</c:v>
                </c:pt>
                <c:pt idx="61">
                  <c:v>-2.2000000000000002</c:v>
                </c:pt>
                <c:pt idx="62">
                  <c:v>-2.2000000000000002</c:v>
                </c:pt>
                <c:pt idx="63">
                  <c:v>-2.2000000000000002</c:v>
                </c:pt>
                <c:pt idx="64">
                  <c:v>-2.2000000000000002</c:v>
                </c:pt>
                <c:pt idx="65">
                  <c:v>-2.1</c:v>
                </c:pt>
                <c:pt idx="66">
                  <c:v>-2.1</c:v>
                </c:pt>
                <c:pt idx="67">
                  <c:v>-2.1</c:v>
                </c:pt>
                <c:pt idx="68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8A5-9A44-19C3624A2988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Data'!$L$18:$L$102</c:f>
              <c:numCache>
                <c:formatCode>0.0</c:formatCode>
                <c:ptCount val="8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8A5-9A44-19C3624A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144"/>
        <c:axId val="1"/>
      </c:lineChart>
      <c:dateAx>
        <c:axId val="18538614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6144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930814811404416"/>
          <c:y val="0.89005747563532855"/>
          <c:w val="0.44463695991508295"/>
          <c:h val="8.3770115353913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167549569129567E-2"/>
          <c:y val="7.2164948453608241E-2"/>
          <c:w val="0.94195840776327966"/>
          <c:h val="0.69587628865979378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Data'!$F$18:$F$102</c:f>
              <c:numCache>
                <c:formatCode>0.0</c:formatCode>
                <c:ptCount val="8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4085-B41B-B575A1AF825D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Data'!$H$18:$H$102</c:f>
              <c:numCache>
                <c:formatCode>0.0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A-4085-B41B-B575A1AF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0408"/>
        <c:axId val="1"/>
      </c:lineChart>
      <c:dateAx>
        <c:axId val="18539040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390408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47655517425104"/>
          <c:y val="0.89175257731958757"/>
          <c:w val="0.23051446950545049"/>
          <c:h val="8.247422680412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55599115128747E-2"/>
          <c:y val="9.8959025414326704E-2"/>
          <c:w val="0.92079467594672249"/>
          <c:h val="0.6718796988656917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Data'!$N$18:$N$102</c:f>
              <c:numCache>
                <c:formatCode>0.0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121.5</c:v>
                </c:pt>
                <c:pt idx="12">
                  <c:v>121.5</c:v>
                </c:pt>
                <c:pt idx="13">
                  <c:v>121.5</c:v>
                </c:pt>
                <c:pt idx="14">
                  <c:v>121.5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-0.3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F97-89ED-F558C8A121A5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'South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'South America Trading Data'!$P$18:$P$102</c:f>
              <c:numCache>
                <c:formatCode>0.0</c:formatCode>
                <c:ptCount val="8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F97-89ED-F558C8A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9424"/>
        <c:axId val="1"/>
      </c:lineChart>
      <c:dateAx>
        <c:axId val="18538942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25"/>
          <c:min val="-2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389424"/>
        <c:crossesAt val="36895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22850458610998"/>
          <c:y val="0.8802144892116428"/>
          <c:w val="0.42904411424040834"/>
          <c:h val="9.3750655655677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17</xdr:row>
      <xdr:rowOff>0</xdr:rowOff>
    </xdr:from>
    <xdr:to>
      <xdr:col>0</xdr:col>
      <xdr:colOff>259080</xdr:colOff>
      <xdr:row>25</xdr:row>
      <xdr:rowOff>137160</xdr:rowOff>
    </xdr:to>
    <xdr:sp macro="" textlink="">
      <xdr:nvSpPr>
        <xdr:cNvPr id="4143" name="Text Box 47"/>
        <xdr:cNvSpPr txBox="1">
          <a:spLocks noChangeArrowheads="1"/>
        </xdr:cNvSpPr>
      </xdr:nvSpPr>
      <xdr:spPr bwMode="auto">
        <a:xfrm>
          <a:off x="22860" y="2644140"/>
          <a:ext cx="236220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7620</xdr:colOff>
      <xdr:row>17</xdr:row>
      <xdr:rowOff>7620</xdr:rowOff>
    </xdr:from>
    <xdr:to>
      <xdr:col>6</xdr:col>
      <xdr:colOff>655320</xdr:colOff>
      <xdr:row>25</xdr:row>
      <xdr:rowOff>137160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26</xdr:row>
      <xdr:rowOff>167640</xdr:rowOff>
    </xdr:from>
    <xdr:to>
      <xdr:col>0</xdr:col>
      <xdr:colOff>236220</xdr:colOff>
      <xdr:row>34</xdr:row>
      <xdr:rowOff>38100</xdr:rowOff>
    </xdr:to>
    <xdr:sp macro="" textlink="">
      <xdr:nvSpPr>
        <xdr:cNvPr id="4179" name="Text Box 83"/>
        <xdr:cNvSpPr txBox="1">
          <a:spLocks noChangeArrowheads="1"/>
        </xdr:cNvSpPr>
      </xdr:nvSpPr>
      <xdr:spPr bwMode="auto">
        <a:xfrm>
          <a:off x="22860" y="4320540"/>
          <a:ext cx="21336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7620</xdr:colOff>
      <xdr:row>35</xdr:row>
      <xdr:rowOff>160020</xdr:rowOff>
    </xdr:from>
    <xdr:to>
      <xdr:col>0</xdr:col>
      <xdr:colOff>266700</xdr:colOff>
      <xdr:row>43</xdr:row>
      <xdr:rowOff>99060</xdr:rowOff>
    </xdr:to>
    <xdr:sp macro="" textlink="">
      <xdr:nvSpPr>
        <xdr:cNvPr id="4180" name="Text Box 84"/>
        <xdr:cNvSpPr txBox="1">
          <a:spLocks noChangeArrowheads="1"/>
        </xdr:cNvSpPr>
      </xdr:nvSpPr>
      <xdr:spPr bwMode="auto">
        <a:xfrm>
          <a:off x="7620" y="6042660"/>
          <a:ext cx="259080" cy="1402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8</xdr:col>
      <xdr:colOff>175260</xdr:colOff>
      <xdr:row>17</xdr:row>
      <xdr:rowOff>22860</xdr:rowOff>
    </xdr:from>
    <xdr:to>
      <xdr:col>15</xdr:col>
      <xdr:colOff>1539240</xdr:colOff>
      <xdr:row>25</xdr:row>
      <xdr:rowOff>144780</xdr:rowOff>
    </xdr:to>
    <xdr:graphicFrame macro="">
      <xdr:nvGraphicFramePr>
        <xdr:cNvPr id="4196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16</xdr:row>
      <xdr:rowOff>22860</xdr:rowOff>
    </xdr:from>
    <xdr:to>
      <xdr:col>7</xdr:col>
      <xdr:colOff>68580</xdr:colOff>
      <xdr:row>45</xdr:row>
      <xdr:rowOff>160020</xdr:rowOff>
    </xdr:to>
    <xdr:sp macro="" textlink="">
      <xdr:nvSpPr>
        <xdr:cNvPr id="4263" name="Line 167"/>
        <xdr:cNvSpPr>
          <a:spLocks noChangeShapeType="1"/>
        </xdr:cNvSpPr>
      </xdr:nvSpPr>
      <xdr:spPr bwMode="auto">
        <a:xfrm>
          <a:off x="5052060" y="2423160"/>
          <a:ext cx="0" cy="541782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190500</xdr:rowOff>
    </xdr:from>
    <xdr:to>
      <xdr:col>6</xdr:col>
      <xdr:colOff>685800</xdr:colOff>
      <xdr:row>34</xdr:row>
      <xdr:rowOff>91440</xdr:rowOff>
    </xdr:to>
    <xdr:graphicFrame macro="">
      <xdr:nvGraphicFramePr>
        <xdr:cNvPr id="4265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144780</xdr:rowOff>
    </xdr:from>
    <xdr:to>
      <xdr:col>6</xdr:col>
      <xdr:colOff>685800</xdr:colOff>
      <xdr:row>43</xdr:row>
      <xdr:rowOff>137160</xdr:rowOff>
    </xdr:to>
    <xdr:graphicFrame macro="">
      <xdr:nvGraphicFramePr>
        <xdr:cNvPr id="4266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213360</xdr:colOff>
      <xdr:row>26</xdr:row>
      <xdr:rowOff>205740</xdr:rowOff>
    </xdr:from>
    <xdr:to>
      <xdr:col>15</xdr:col>
      <xdr:colOff>1493520</xdr:colOff>
      <xdr:row>34</xdr:row>
      <xdr:rowOff>121920</xdr:rowOff>
    </xdr:to>
    <xdr:graphicFrame macro="">
      <xdr:nvGraphicFramePr>
        <xdr:cNvPr id="4268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213360</xdr:colOff>
      <xdr:row>36</xdr:row>
      <xdr:rowOff>0</xdr:rowOff>
    </xdr:from>
    <xdr:to>
      <xdr:col>15</xdr:col>
      <xdr:colOff>1516380</xdr:colOff>
      <xdr:row>44</xdr:row>
      <xdr:rowOff>0</xdr:rowOff>
    </xdr:to>
    <xdr:graphicFrame macro="">
      <xdr:nvGraphicFramePr>
        <xdr:cNvPr id="4269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1280160</xdr:colOff>
      <xdr:row>4</xdr:row>
      <xdr:rowOff>45720</xdr:rowOff>
    </xdr:from>
    <xdr:to>
      <xdr:col>15</xdr:col>
      <xdr:colOff>68580</xdr:colOff>
      <xdr:row>14</xdr:row>
      <xdr:rowOff>0</xdr:rowOff>
    </xdr:to>
    <xdr:sp macro="" textlink="">
      <xdr:nvSpPr>
        <xdr:cNvPr id="4270" name="Rectangle 174"/>
        <xdr:cNvSpPr>
          <a:spLocks noChangeArrowheads="1"/>
        </xdr:cNvSpPr>
      </xdr:nvSpPr>
      <xdr:spPr bwMode="auto">
        <a:xfrm>
          <a:off x="1615440" y="769620"/>
          <a:ext cx="6896100" cy="128778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0.08707</cdr:x>
      <cdr:y>0.62363</cdr:y>
    </cdr:from>
    <cdr:to>
      <cdr:x>0.10268</cdr:x>
      <cdr:y>0.70621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308" y="919366"/>
          <a:ext cx="68275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0.83634</cdr:x>
      <cdr:y>0.07528</cdr:y>
    </cdr:from>
    <cdr:to>
      <cdr:x>0.95659</cdr:x>
      <cdr:y>0.15786</cdr:y>
    </cdr:to>
    <cdr:sp macro="" textlink="">
      <cdr:nvSpPr>
        <cdr:cNvPr id="1024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5517" y="108750"/>
          <a:ext cx="525933" cy="122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$0.8 MM Plan</a:t>
          </a:r>
        </a:p>
      </cdr:txBody>
    </cdr:sp>
  </cdr:relSizeAnchor>
  <cdr:relSizeAnchor xmlns:cdr="http://schemas.openxmlformats.org/drawingml/2006/chartDrawing">
    <cdr:from>
      <cdr:x>0.03244</cdr:x>
      <cdr:y>0.03608</cdr:y>
    </cdr:from>
    <cdr:to>
      <cdr:x>0.1022</cdr:x>
      <cdr:y>0.11866</cdr:y>
    </cdr:to>
    <cdr:sp macro="" textlink="">
      <cdr:nvSpPr>
        <cdr:cNvPr id="1024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344" y="50800"/>
          <a:ext cx="305105" cy="122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0.84106</cdr:x>
      <cdr:y>0.47102</cdr:y>
    </cdr:from>
    <cdr:to>
      <cdr:x>0.95319</cdr:x>
      <cdr:y>0.56956</cdr:y>
    </cdr:to>
    <cdr:sp macro="" textlink="">
      <cdr:nvSpPr>
        <cdr:cNvPr id="1229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8897" y="690166"/>
          <a:ext cx="525512" cy="144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  <cdr:relSizeAnchor xmlns:cdr="http://schemas.openxmlformats.org/drawingml/2006/chartDrawing">
    <cdr:from>
      <cdr:x>0.0385</cdr:x>
      <cdr:y>0.03627</cdr:y>
    </cdr:from>
    <cdr:to>
      <cdr:x>0.10349</cdr:x>
      <cdr:y>0.11928</cdr:y>
    </cdr:to>
    <cdr:sp macro="" textlink="">
      <cdr:nvSpPr>
        <cdr:cNvPr id="1229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884" y="50800"/>
          <a:ext cx="304545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0.04576</cdr:x>
      <cdr:y>0.06224</cdr:y>
    </cdr:from>
    <cdr:to>
      <cdr:x>0.11479</cdr:x>
      <cdr:y>0.14525</cdr:y>
    </cdr:to>
    <cdr:sp macro="" textlink="">
      <cdr:nvSpPr>
        <cdr:cNvPr id="36352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33" y="88991"/>
          <a:ext cx="304600" cy="1220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0.05161</cdr:x>
      <cdr:y>0.03646</cdr:y>
    </cdr:from>
    <cdr:to>
      <cdr:x>0.07747</cdr:x>
      <cdr:y>0.10947</cdr:y>
    </cdr:to>
    <cdr:sp macro="" textlink="">
      <cdr:nvSpPr>
        <cdr:cNvPr id="3665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165" y="50800"/>
          <a:ext cx="114090" cy="106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0.04529</cdr:x>
      <cdr:y>0.04263</cdr:y>
    </cdr:from>
    <cdr:to>
      <cdr:x>0.11147</cdr:x>
      <cdr:y>0.12477</cdr:y>
    </cdr:to>
    <cdr:sp macro="" textlink="">
      <cdr:nvSpPr>
        <cdr:cNvPr id="364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905" y="60799"/>
          <a:ext cx="304591" cy="122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0.07186</cdr:x>
      <cdr:y>0.03627</cdr:y>
    </cdr:from>
    <cdr:to>
      <cdr:x>0.13609</cdr:x>
      <cdr:y>0.11928</cdr:y>
    </cdr:to>
    <cdr:sp macro="" textlink="">
      <cdr:nvSpPr>
        <cdr:cNvPr id="365569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827" y="50800"/>
          <a:ext cx="297102" cy="122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MWH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41</xdr:row>
      <xdr:rowOff>167640</xdr:rowOff>
    </xdr:from>
    <xdr:to>
      <xdr:col>0</xdr:col>
      <xdr:colOff>1104900</xdr:colOff>
      <xdr:row>44</xdr:row>
      <xdr:rowOff>76200</xdr:rowOff>
    </xdr:to>
    <xdr:sp macro="" textlink="">
      <xdr:nvSpPr>
        <xdr:cNvPr id="437540" name="Text Box 292"/>
        <xdr:cNvSpPr txBox="1">
          <a:spLocks noChangeArrowheads="1"/>
        </xdr:cNvSpPr>
      </xdr:nvSpPr>
      <xdr:spPr bwMode="auto">
        <a:xfrm>
          <a:off x="160020" y="8252460"/>
          <a:ext cx="9448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541" name="Text Box 293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42" name="Text Box 294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43" name="Text Box 295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44" name="Text Box 296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45" name="Text Box 297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46" name="Text Box 298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47" name="Text Box 29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48" name="Text Box 30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49" name="Text Box 301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50" name="Text Box 302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51" name="Text Box 303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2" name="Text Box 304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3" name="Text Box 30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4" name="Text Box 30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55" name="Text Box 307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56" name="Text Box 308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7" name="Text Box 30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8" name="Text Box 31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59" name="Text Box 311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560" name="Text Box 312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61" name="Text Box 313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62" name="Text Box 314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63" name="Text Box 315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64" name="Text Box 316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65" name="Text Box 317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66" name="Text Box 31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67" name="Text Box 31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68" name="Text Box 32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69" name="Text Box 321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70" name="Text Box 322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1" name="Text Box 323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2" name="Text Box 324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3" name="Text Box 32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74" name="Text Box 326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75" name="Text Box 327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6" name="Text Box 32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7" name="Text Box 32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78" name="Text Box 33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579" name="Text Box 331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80" name="Text Box 332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81" name="Text Box 333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82" name="Text Box 334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83" name="Text Box 335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84" name="Text Box 336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85" name="Text Box 33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86" name="Text Box 33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87" name="Text Box 33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88" name="Text Box 340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89" name="Text Box 341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0" name="Text Box 342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1" name="Text Box 343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2" name="Text Box 344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593" name="Text Box 345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594" name="Text Box 346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5" name="Text Box 34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6" name="Text Box 34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597" name="Text Box 34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598" name="Text Box 350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599" name="Text Box 351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00" name="Text Box 352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01" name="Text Box 353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02" name="Text Box 354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03" name="Text Box 355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04" name="Text Box 35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05" name="Text Box 35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06" name="Text Box 35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07" name="Text Box 359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08" name="Text Box 360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09" name="Text Box 361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10" name="Text Box 362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11" name="Text Box 363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12" name="Text Box 364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13" name="Text Box 365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14" name="Text Box 36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15" name="Text Box 36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16" name="Text Box 368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617" name="Text Box 369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18" name="Text Box 370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19" name="Text Box 371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20" name="Text Box 372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21" name="Text Box 373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22" name="Text Box 374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23" name="Text Box 37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24" name="Text Box 37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25" name="Text Box 37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26" name="Text Box 378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27" name="Text Box 379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28" name="Text Box 38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29" name="Text Box 381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30" name="Text Box 382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31" name="Text Box 383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32" name="Text Box 384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33" name="Text Box 38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34" name="Text Box 38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35" name="Text Box 387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60960</xdr:rowOff>
    </xdr:to>
    <xdr:sp macro="" textlink="">
      <xdr:nvSpPr>
        <xdr:cNvPr id="437636" name="Text Box 388"/>
        <xdr:cNvSpPr txBox="1">
          <a:spLocks noChangeArrowheads="1"/>
        </xdr:cNvSpPr>
      </xdr:nvSpPr>
      <xdr:spPr bwMode="auto">
        <a:xfrm>
          <a:off x="144780" y="8153400"/>
          <a:ext cx="92964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37" name="Text Box 389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38" name="Text Box 390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1074420</xdr:colOff>
      <xdr:row>44</xdr:row>
      <xdr:rowOff>38100</xdr:rowOff>
    </xdr:to>
    <xdr:sp macro="" textlink="">
      <xdr:nvSpPr>
        <xdr:cNvPr id="437639" name="Text Box 391"/>
        <xdr:cNvSpPr txBox="1">
          <a:spLocks noChangeArrowheads="1"/>
        </xdr:cNvSpPr>
      </xdr:nvSpPr>
      <xdr:spPr bwMode="auto">
        <a:xfrm>
          <a:off x="144780" y="8153400"/>
          <a:ext cx="92964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40" name="Text Box 392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41" name="Text Box 393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2" name="Text Box 394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3" name="Text Box 39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4" name="Text Box 39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45" name="Text Box 397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46" name="Text Box 398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7" name="Text Box 399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8" name="Text Box 400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49" name="Text Box 401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1066800</xdr:colOff>
      <xdr:row>44</xdr:row>
      <xdr:rowOff>38100</xdr:rowOff>
    </xdr:to>
    <xdr:sp macro="" textlink="">
      <xdr:nvSpPr>
        <xdr:cNvPr id="437650" name="Text Box 402"/>
        <xdr:cNvSpPr txBox="1">
          <a:spLocks noChangeArrowheads="1"/>
        </xdr:cNvSpPr>
      </xdr:nvSpPr>
      <xdr:spPr bwMode="auto">
        <a:xfrm>
          <a:off x="144780" y="81534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76200</xdr:rowOff>
    </xdr:to>
    <xdr:sp macro="" textlink="">
      <xdr:nvSpPr>
        <xdr:cNvPr id="437651" name="Text Box 403"/>
        <xdr:cNvSpPr txBox="1">
          <a:spLocks noChangeArrowheads="1"/>
        </xdr:cNvSpPr>
      </xdr:nvSpPr>
      <xdr:spPr bwMode="auto">
        <a:xfrm>
          <a:off x="144780" y="8153400"/>
          <a:ext cx="94488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52" name="Text Box 404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53" name="Text Box 405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41</xdr:row>
      <xdr:rowOff>68580</xdr:rowOff>
    </xdr:from>
    <xdr:to>
      <xdr:col>0</xdr:col>
      <xdr:colOff>1089660</xdr:colOff>
      <xdr:row>44</xdr:row>
      <xdr:rowOff>38100</xdr:rowOff>
    </xdr:to>
    <xdr:sp macro="" textlink="">
      <xdr:nvSpPr>
        <xdr:cNvPr id="437654" name="Text Box 406"/>
        <xdr:cNvSpPr txBox="1">
          <a:spLocks noChangeArrowheads="1"/>
        </xdr:cNvSpPr>
      </xdr:nvSpPr>
      <xdr:spPr bwMode="auto">
        <a:xfrm>
          <a:off x="144780" y="815340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S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 "/>
      <sheetName val="Hot List"/>
      <sheetName val="Portfolio Data"/>
      <sheetName val="Headcount Data"/>
    </sheetNames>
    <sheetDataSet>
      <sheetData sheetId="0"/>
      <sheetData sheetId="1">
        <row r="17">
          <cell r="E17">
            <v>2.2000000000000002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7"/>
  <sheetViews>
    <sheetView tabSelected="1" topLeftCell="A15" workbookViewId="0">
      <selection activeCell="B16" sqref="B16"/>
    </sheetView>
  </sheetViews>
  <sheetFormatPr defaultRowHeight="13.2" x14ac:dyDescent="0.25"/>
  <cols>
    <col min="1" max="1" width="4.88671875" customWidth="1"/>
    <col min="2" max="2" width="19.6640625" customWidth="1"/>
    <col min="3" max="3" width="14.88671875" customWidth="1"/>
    <col min="4" max="4" width="2.6640625" customWidth="1"/>
    <col min="5" max="5" width="14" style="7" customWidth="1"/>
    <col min="6" max="6" width="3" style="7" customWidth="1"/>
    <col min="7" max="7" width="13.5546875" style="7" customWidth="1"/>
    <col min="8" max="8" width="2.109375" style="7" customWidth="1"/>
    <col min="9" max="9" width="12.33203125" style="7" customWidth="1"/>
    <col min="10" max="10" width="3" style="7" customWidth="1"/>
    <col min="11" max="11" width="2.5546875" style="7" customWidth="1"/>
    <col min="12" max="12" width="12.33203125" style="7" customWidth="1"/>
    <col min="13" max="13" width="2.6640625" style="7" customWidth="1"/>
    <col min="14" max="14" width="2.44140625" style="7" customWidth="1"/>
    <col min="15" max="15" width="13" style="7" customWidth="1"/>
    <col min="16" max="16" width="23.44140625" customWidth="1"/>
    <col min="17" max="17" width="13.5546875" customWidth="1"/>
    <col min="18" max="18" width="47.109375" customWidth="1"/>
  </cols>
  <sheetData>
    <row r="1" spans="1:29" s="3" customFormat="1" ht="21.75" customHeight="1" x14ac:dyDescent="0.3">
      <c r="A1" s="222" t="s">
        <v>109</v>
      </c>
      <c r="B1" s="222"/>
      <c r="C1" s="222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39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5.25" customHeight="1" x14ac:dyDescent="0.3">
      <c r="A2" s="20"/>
      <c r="B2" s="4"/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3">
      <c r="A3" s="20"/>
      <c r="B3" s="8" t="str">
        <f>[1]Dates!$B$3</f>
        <v>Through 06/08/01</v>
      </c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9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5"/>
    <row r="6" spans="1:29" ht="11.25" customHeight="1" x14ac:dyDescent="0.25">
      <c r="G6" s="7" t="s">
        <v>68</v>
      </c>
    </row>
    <row r="7" spans="1:29" s="11" customFormat="1" ht="10.199999999999999" x14ac:dyDescent="0.2">
      <c r="E7" s="7" t="s">
        <v>5</v>
      </c>
      <c r="F7" s="7"/>
      <c r="G7" s="7" t="s">
        <v>32</v>
      </c>
      <c r="H7" s="7"/>
      <c r="I7" s="7"/>
      <c r="J7" s="17"/>
      <c r="K7" s="15"/>
      <c r="L7" s="15" t="s">
        <v>2</v>
      </c>
      <c r="M7" s="17"/>
      <c r="N7" s="7"/>
      <c r="O7" s="7"/>
    </row>
    <row r="8" spans="1:29" s="11" customFormat="1" ht="10.199999999999999" x14ac:dyDescent="0.2">
      <c r="E8" s="9" t="s">
        <v>6</v>
      </c>
      <c r="F8" s="7"/>
      <c r="G8" s="9" t="s">
        <v>4</v>
      </c>
      <c r="H8" s="7"/>
      <c r="I8" s="9" t="s">
        <v>7</v>
      </c>
      <c r="J8" s="17"/>
      <c r="K8" s="15"/>
      <c r="L8" s="9" t="s">
        <v>7</v>
      </c>
      <c r="M8" s="17"/>
      <c r="N8" s="7"/>
      <c r="O8" s="9" t="s">
        <v>8</v>
      </c>
    </row>
    <row r="9" spans="1:29" s="11" customFormat="1" ht="10.199999999999999" x14ac:dyDescent="0.2">
      <c r="C9" s="33" t="s">
        <v>12</v>
      </c>
      <c r="E9" s="23">
        <f>'Linked Data '!C6</f>
        <v>-0.5</v>
      </c>
      <c r="F9" s="24"/>
      <c r="G9" s="23">
        <f>'Linked Data '!I6</f>
        <v>0.2</v>
      </c>
      <c r="H9" s="24"/>
      <c r="I9" s="26">
        <f>E9-G9</f>
        <v>-0.7</v>
      </c>
      <c r="J9" s="25"/>
      <c r="K9" s="23"/>
      <c r="L9" s="23">
        <f>'Linked Data '!O6</f>
        <v>0.60000000000000009</v>
      </c>
      <c r="M9" s="25"/>
      <c r="N9" s="24"/>
      <c r="O9" s="26">
        <f>I9-L9</f>
        <v>-1.3</v>
      </c>
    </row>
    <row r="10" spans="1:29" s="11" customFormat="1" ht="12.9" customHeight="1" x14ac:dyDescent="0.2">
      <c r="C10" s="11" t="s">
        <v>1</v>
      </c>
      <c r="E10" s="23">
        <f>'Linked Data '!C7</f>
        <v>15.7</v>
      </c>
      <c r="F10" s="26"/>
      <c r="G10" s="23">
        <f>'Linked Data '!I7</f>
        <v>0.2</v>
      </c>
      <c r="H10" s="26"/>
      <c r="I10" s="26">
        <f>E10-G10</f>
        <v>15.5</v>
      </c>
      <c r="J10" s="27"/>
      <c r="K10" s="28"/>
      <c r="L10" s="23">
        <f>'Linked Data '!O7</f>
        <v>-0.2</v>
      </c>
      <c r="M10" s="27"/>
      <c r="N10" s="26"/>
      <c r="O10" s="26">
        <f>I10-L10</f>
        <v>15.7</v>
      </c>
    </row>
    <row r="11" spans="1:29" s="11" customFormat="1" ht="12.9" customHeight="1" x14ac:dyDescent="0.2">
      <c r="C11" s="11" t="s">
        <v>13</v>
      </c>
      <c r="E11" s="23">
        <f>'Linked Data '!C8</f>
        <v>0</v>
      </c>
      <c r="F11" s="26"/>
      <c r="G11" s="23">
        <f>'Linked Data '!I8</f>
        <v>0</v>
      </c>
      <c r="H11" s="26"/>
      <c r="I11" s="26">
        <f>E11-G11</f>
        <v>0</v>
      </c>
      <c r="J11" s="27"/>
      <c r="K11" s="28"/>
      <c r="L11" s="23">
        <f>'Linked Data '!O8</f>
        <v>-0.8</v>
      </c>
      <c r="M11" s="27"/>
      <c r="N11" s="26"/>
      <c r="O11" s="26">
        <f>I11-L11</f>
        <v>0.8</v>
      </c>
    </row>
    <row r="12" spans="1:29" s="12" customFormat="1" ht="14.25" customHeight="1" thickBot="1" x14ac:dyDescent="0.3">
      <c r="C12" s="13" t="s">
        <v>3</v>
      </c>
      <c r="E12" s="29">
        <f>SUM(E9:E11)</f>
        <v>15.2</v>
      </c>
      <c r="F12" s="30"/>
      <c r="G12" s="29">
        <f>SUM(G9:G11)</f>
        <v>0.4</v>
      </c>
      <c r="H12" s="30"/>
      <c r="I12" s="29">
        <f>SUM(I9:I11)</f>
        <v>14.8</v>
      </c>
      <c r="J12" s="31"/>
      <c r="K12" s="32"/>
      <c r="L12" s="29">
        <f>SUM(L9:L11)</f>
        <v>-0.39999999999999997</v>
      </c>
      <c r="M12" s="31"/>
      <c r="N12" s="30"/>
      <c r="O12" s="29">
        <f>SUM(O9:O11)</f>
        <v>15.2</v>
      </c>
    </row>
    <row r="13" spans="1:29" s="12" customFormat="1" ht="7.5" customHeight="1" thickTop="1" x14ac:dyDescent="0.25">
      <c r="C13" s="13"/>
      <c r="E13" s="16"/>
      <c r="F13" s="10"/>
      <c r="G13" s="16"/>
      <c r="H13" s="10"/>
      <c r="I13" s="16"/>
      <c r="J13" s="18"/>
      <c r="K13" s="16"/>
      <c r="L13" s="16"/>
      <c r="M13" s="18"/>
      <c r="N13" s="10"/>
      <c r="O13" s="16"/>
    </row>
    <row r="14" spans="1:29" ht="6.75" customHeight="1" x14ac:dyDescent="0.25"/>
    <row r="15" spans="1:29" ht="15" customHeight="1" x14ac:dyDescent="0.25">
      <c r="C15" s="47"/>
    </row>
    <row r="16" spans="1:29" ht="12" customHeight="1" x14ac:dyDescent="0.25"/>
    <row r="17" spans="2:16" s="34" customFormat="1" ht="19.5" customHeight="1" x14ac:dyDescent="0.25">
      <c r="B17" s="221" t="s">
        <v>10</v>
      </c>
      <c r="E17" s="35"/>
      <c r="I17" s="37" t="s">
        <v>110</v>
      </c>
      <c r="J17" s="36"/>
      <c r="K17" s="36"/>
      <c r="L17" s="35"/>
      <c r="N17" s="35"/>
      <c r="O17" s="35"/>
      <c r="P17" s="38"/>
    </row>
    <row r="18" spans="2:16" x14ac:dyDescent="0.25">
      <c r="J18" s="15"/>
      <c r="K18" s="15"/>
    </row>
    <row r="19" spans="2:16" x14ac:dyDescent="0.25">
      <c r="J19" s="15"/>
      <c r="K19" s="15"/>
    </row>
    <row r="20" spans="2:16" x14ac:dyDescent="0.25">
      <c r="J20" s="15"/>
      <c r="K20" s="15"/>
    </row>
    <row r="21" spans="2:16" x14ac:dyDescent="0.25">
      <c r="J21" s="15"/>
      <c r="K21" s="15"/>
    </row>
    <row r="22" spans="2:16" x14ac:dyDescent="0.25">
      <c r="J22" s="15"/>
      <c r="K22" s="15"/>
    </row>
    <row r="23" spans="2:16" x14ac:dyDescent="0.25">
      <c r="J23" s="15"/>
      <c r="K23" s="15"/>
    </row>
    <row r="24" spans="2:16" x14ac:dyDescent="0.25">
      <c r="J24" s="15"/>
      <c r="K24" s="15"/>
    </row>
    <row r="25" spans="2:16" x14ac:dyDescent="0.25">
      <c r="J25" s="15"/>
      <c r="K25" s="15"/>
    </row>
    <row r="26" spans="2:16" x14ac:dyDescent="0.25">
      <c r="J26" s="15"/>
      <c r="K26" s="15"/>
    </row>
    <row r="27" spans="2:16" ht="30.75" customHeight="1" x14ac:dyDescent="0.25">
      <c r="J27" s="15"/>
      <c r="K27" s="15"/>
    </row>
    <row r="28" spans="2:16" x14ac:dyDescent="0.25">
      <c r="J28" s="15"/>
      <c r="K28" s="15"/>
    </row>
    <row r="29" spans="2:16" x14ac:dyDescent="0.25">
      <c r="J29" s="15"/>
      <c r="K29" s="15"/>
    </row>
    <row r="30" spans="2:16" x14ac:dyDescent="0.25">
      <c r="J30" s="15"/>
      <c r="K30" s="15"/>
    </row>
    <row r="31" spans="2:16" x14ac:dyDescent="0.25">
      <c r="J31" s="15"/>
      <c r="K31" s="15"/>
    </row>
    <row r="32" spans="2:16" x14ac:dyDescent="0.25">
      <c r="J32" s="15"/>
      <c r="K32" s="15"/>
    </row>
    <row r="33" spans="10:11" x14ac:dyDescent="0.25">
      <c r="J33" s="15"/>
      <c r="K33" s="15"/>
    </row>
    <row r="34" spans="10:11" x14ac:dyDescent="0.25">
      <c r="J34" s="15"/>
      <c r="K34" s="15"/>
    </row>
    <row r="35" spans="10:11" x14ac:dyDescent="0.25">
      <c r="J35" s="15"/>
      <c r="K35" s="15"/>
    </row>
    <row r="36" spans="10:11" x14ac:dyDescent="0.25">
      <c r="J36" s="15"/>
      <c r="K36" s="15"/>
    </row>
    <row r="37" spans="10:11" ht="10.5" customHeight="1" x14ac:dyDescent="0.25">
      <c r="J37" s="15"/>
      <c r="K37" s="15"/>
    </row>
    <row r="38" spans="10:11" ht="26.25" customHeight="1" x14ac:dyDescent="0.25">
      <c r="J38" s="15"/>
      <c r="K38" s="15"/>
    </row>
    <row r="39" spans="10:11" x14ac:dyDescent="0.25">
      <c r="J39" s="15"/>
      <c r="K39" s="15"/>
    </row>
    <row r="40" spans="10:11" x14ac:dyDescent="0.25">
      <c r="J40" s="15"/>
      <c r="K40" s="15"/>
    </row>
    <row r="41" spans="10:11" x14ac:dyDescent="0.25">
      <c r="J41" s="15"/>
      <c r="K41" s="15"/>
    </row>
    <row r="42" spans="10:11" x14ac:dyDescent="0.25">
      <c r="J42" s="15"/>
      <c r="K42" s="15"/>
    </row>
    <row r="43" spans="10:11" x14ac:dyDescent="0.25">
      <c r="J43" s="15"/>
      <c r="K43" s="15"/>
    </row>
    <row r="44" spans="10:11" x14ac:dyDescent="0.25">
      <c r="J44" s="15"/>
      <c r="K44" s="15"/>
    </row>
    <row r="45" spans="10:11" x14ac:dyDescent="0.25">
      <c r="J45" s="15"/>
      <c r="K45" s="15"/>
    </row>
    <row r="46" spans="10:11" x14ac:dyDescent="0.25">
      <c r="J46" s="15"/>
      <c r="K46" s="15"/>
    </row>
    <row r="47" spans="10:11" x14ac:dyDescent="0.25">
      <c r="J47" s="15"/>
      <c r="K47" s="15"/>
    </row>
  </sheetData>
  <mergeCells count="1">
    <mergeCell ref="A1:C1"/>
  </mergeCells>
  <phoneticPr fontId="6" type="noConversion"/>
  <pageMargins left="0.5" right="0.5" top="0.5" bottom="0.5" header="0.5" footer="0.5"/>
  <pageSetup scale="86" orientation="landscape" r:id="rId1"/>
  <headerFooter alignWithMargins="0">
    <oddFooter>&amp;C8&amp;R&amp;6&amp;D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89"/>
  <sheetViews>
    <sheetView topLeftCell="A16" workbookViewId="0">
      <pane ySplit="768" topLeftCell="A77" activePane="bottomLeft"/>
      <selection activeCell="H11" sqref="H11"/>
      <selection pane="bottomLeft" activeCell="A87" sqref="A87"/>
    </sheetView>
  </sheetViews>
  <sheetFormatPr defaultColWidth="9.109375" defaultRowHeight="13.2" x14ac:dyDescent="0.25"/>
  <cols>
    <col min="1" max="1" width="14.44140625" style="42" customWidth="1"/>
    <col min="2" max="2" width="11.6640625" style="41" customWidth="1"/>
    <col min="3" max="3" width="1.109375" style="41" customWidth="1"/>
    <col min="4" max="4" width="11.6640625" style="41" customWidth="1"/>
    <col min="5" max="5" width="2.5546875" style="41" customWidth="1"/>
    <col min="6" max="6" width="11.6640625" style="41" customWidth="1"/>
    <col min="7" max="7" width="1" style="41" customWidth="1"/>
    <col min="8" max="8" width="11.6640625" style="41" customWidth="1"/>
    <col min="9" max="9" width="4.44140625" style="41" customWidth="1"/>
    <col min="10" max="10" width="11.6640625" style="41" customWidth="1"/>
    <col min="11" max="11" width="1.33203125" style="41" customWidth="1"/>
    <col min="12" max="12" width="11.6640625" style="41" customWidth="1"/>
    <col min="13" max="13" width="3.109375" style="42" customWidth="1"/>
    <col min="14" max="14" width="11.6640625" style="41" customWidth="1"/>
    <col min="15" max="15" width="1.6640625" style="42" customWidth="1"/>
    <col min="16" max="16" width="11.6640625" style="42" customWidth="1"/>
    <col min="17" max="16384" width="9.109375" style="42"/>
  </cols>
  <sheetData>
    <row r="1" spans="1:16" ht="23.25" customHeight="1" thickBot="1" x14ac:dyDescent="0.3">
      <c r="A1" s="40" t="s">
        <v>96</v>
      </c>
    </row>
    <row r="2" spans="1:16" s="44" customFormat="1" ht="15" customHeight="1" thickBot="1" x14ac:dyDescent="0.3">
      <c r="A2" s="209" t="s">
        <v>11</v>
      </c>
      <c r="B2" s="43"/>
      <c r="C2" s="43"/>
      <c r="D2" s="43"/>
      <c r="E2" s="43"/>
      <c r="F2" s="43"/>
      <c r="G2" s="43"/>
      <c r="H2" s="43"/>
      <c r="I2" s="43"/>
      <c r="J2"/>
      <c r="K2"/>
      <c r="L2"/>
      <c r="N2" s="43"/>
    </row>
    <row r="3" spans="1:16" x14ac:dyDescent="0.25">
      <c r="B3" s="45" t="s">
        <v>0</v>
      </c>
      <c r="D3" s="105" t="s">
        <v>36</v>
      </c>
      <c r="F3" s="45" t="s">
        <v>1</v>
      </c>
      <c r="H3" s="105" t="s">
        <v>37</v>
      </c>
      <c r="J3"/>
      <c r="K3"/>
      <c r="L3"/>
      <c r="M3" s="41"/>
      <c r="N3" s="216"/>
    </row>
    <row r="4" spans="1:16" x14ac:dyDescent="0.25">
      <c r="A4" s="173" t="s">
        <v>97</v>
      </c>
      <c r="B4" s="46">
        <v>-0.4</v>
      </c>
      <c r="C4" s="46"/>
      <c r="D4" s="106">
        <v>0.8</v>
      </c>
      <c r="E4" s="46"/>
      <c r="F4" s="46">
        <v>2.1</v>
      </c>
      <c r="G4" s="46"/>
      <c r="H4" s="106">
        <v>0</v>
      </c>
      <c r="I4" s="46"/>
      <c r="J4"/>
      <c r="K4"/>
      <c r="L4"/>
      <c r="M4" s="46"/>
      <c r="N4" s="46"/>
    </row>
    <row r="5" spans="1:16" x14ac:dyDescent="0.25">
      <c r="A5" s="173" t="s">
        <v>98</v>
      </c>
      <c r="B5" s="46">
        <v>-0.3</v>
      </c>
      <c r="C5" s="46"/>
      <c r="D5" s="106">
        <v>0.8</v>
      </c>
      <c r="E5" s="46"/>
      <c r="F5" s="46">
        <v>2.1</v>
      </c>
      <c r="G5" s="46"/>
      <c r="H5" s="106">
        <v>0</v>
      </c>
      <c r="I5" s="46"/>
      <c r="J5"/>
      <c r="K5"/>
      <c r="L5"/>
      <c r="M5" s="46"/>
      <c r="N5" s="46"/>
    </row>
    <row r="6" spans="1:16" x14ac:dyDescent="0.25">
      <c r="A6" s="173" t="s">
        <v>99</v>
      </c>
      <c r="B6" s="46">
        <v>-0.3</v>
      </c>
      <c r="C6" s="46"/>
      <c r="D6" s="106">
        <v>0.8</v>
      </c>
      <c r="E6" s="46"/>
      <c r="F6" s="46">
        <v>12.6</v>
      </c>
      <c r="G6" s="46"/>
      <c r="H6" s="106">
        <v>0</v>
      </c>
      <c r="I6" s="46"/>
      <c r="J6"/>
      <c r="K6"/>
      <c r="L6"/>
      <c r="M6" s="46"/>
      <c r="N6" s="46"/>
    </row>
    <row r="7" spans="1:16" x14ac:dyDescent="0.25">
      <c r="A7" s="173" t="s">
        <v>100</v>
      </c>
      <c r="B7" s="46">
        <v>-0.4</v>
      </c>
      <c r="C7" s="46"/>
      <c r="D7" s="106">
        <v>0.8</v>
      </c>
      <c r="E7" s="46"/>
      <c r="F7" s="46">
        <v>12.6</v>
      </c>
      <c r="G7" s="46"/>
      <c r="H7" s="106">
        <v>0</v>
      </c>
      <c r="I7" s="46"/>
      <c r="J7"/>
      <c r="K7"/>
      <c r="L7"/>
      <c r="M7" s="46"/>
      <c r="N7" s="46"/>
    </row>
    <row r="8" spans="1:16" x14ac:dyDescent="0.25">
      <c r="A8" s="173" t="s">
        <v>101</v>
      </c>
      <c r="B8" s="46">
        <v>-0.4</v>
      </c>
      <c r="C8" s="46"/>
      <c r="D8" s="106">
        <v>0.8</v>
      </c>
      <c r="E8" s="46"/>
      <c r="F8" s="46">
        <v>-6.2</v>
      </c>
      <c r="G8" s="46"/>
      <c r="H8" s="106">
        <v>0</v>
      </c>
      <c r="I8" s="46"/>
      <c r="J8"/>
      <c r="K8"/>
      <c r="L8"/>
      <c r="M8" s="46"/>
      <c r="N8" s="46"/>
    </row>
    <row r="9" spans="1:16" x14ac:dyDescent="0.25">
      <c r="A9" s="173" t="s">
        <v>102</v>
      </c>
      <c r="B9" s="46">
        <v>-0.4</v>
      </c>
      <c r="C9" s="46"/>
      <c r="D9" s="106">
        <v>0.8</v>
      </c>
      <c r="E9" s="46"/>
      <c r="F9" s="46">
        <v>14.7</v>
      </c>
      <c r="G9" s="46"/>
      <c r="H9" s="106">
        <v>0</v>
      </c>
      <c r="I9" s="46"/>
      <c r="J9"/>
      <c r="K9"/>
      <c r="L9"/>
      <c r="M9" s="46"/>
      <c r="N9" s="46"/>
    </row>
    <row r="10" spans="1:16" x14ac:dyDescent="0.25">
      <c r="A10" s="173" t="s">
        <v>103</v>
      </c>
      <c r="B10" s="46">
        <v>-0.4</v>
      </c>
      <c r="C10" s="46"/>
      <c r="D10" s="106">
        <v>0.8</v>
      </c>
      <c r="E10" s="46"/>
      <c r="F10" s="46">
        <v>14.6</v>
      </c>
      <c r="G10" s="46"/>
      <c r="H10" s="106">
        <v>0</v>
      </c>
      <c r="I10" s="46"/>
      <c r="J10"/>
      <c r="K10"/>
      <c r="L10"/>
      <c r="M10" s="46"/>
      <c r="N10" s="46"/>
    </row>
    <row r="11" spans="1:16" x14ac:dyDescent="0.25">
      <c r="A11" s="173" t="s">
        <v>104</v>
      </c>
      <c r="B11" s="46">
        <v>-0.5</v>
      </c>
      <c r="C11" s="46"/>
      <c r="D11" s="106">
        <v>0.8</v>
      </c>
      <c r="E11" s="46"/>
      <c r="F11" s="46">
        <v>15.7</v>
      </c>
      <c r="G11" s="46"/>
      <c r="H11" s="106">
        <v>0</v>
      </c>
      <c r="I11" s="46"/>
      <c r="J11"/>
      <c r="K11"/>
      <c r="L11"/>
      <c r="M11" s="46"/>
      <c r="N11" s="46"/>
    </row>
    <row r="12" spans="1:16" x14ac:dyDescent="0.25">
      <c r="A12" s="173" t="s">
        <v>105</v>
      </c>
      <c r="B12" s="46"/>
      <c r="C12" s="46"/>
      <c r="D12" s="106">
        <v>0.8</v>
      </c>
      <c r="E12" s="46"/>
      <c r="F12" s="46"/>
      <c r="G12" s="46"/>
      <c r="H12" s="106">
        <v>0</v>
      </c>
      <c r="I12" s="46"/>
      <c r="J12"/>
      <c r="K12"/>
      <c r="L12"/>
      <c r="M12" s="46"/>
      <c r="N12" s="46"/>
    </row>
    <row r="13" spans="1:16" x14ac:dyDescent="0.25">
      <c r="A13" s="173" t="s">
        <v>106</v>
      </c>
      <c r="B13" s="46"/>
      <c r="C13" s="46"/>
      <c r="D13" s="106">
        <v>0.8</v>
      </c>
      <c r="E13" s="46"/>
      <c r="F13" s="46"/>
      <c r="G13" s="46"/>
      <c r="H13" s="106">
        <v>0</v>
      </c>
      <c r="I13" s="46"/>
      <c r="J13"/>
      <c r="K13"/>
      <c r="L13"/>
      <c r="M13" s="46"/>
      <c r="N13" s="46"/>
    </row>
    <row r="14" spans="1:16" x14ac:dyDescent="0.25">
      <c r="A14" s="173" t="s">
        <v>107</v>
      </c>
      <c r="D14" s="106">
        <v>0.8</v>
      </c>
      <c r="H14" s="106">
        <v>0</v>
      </c>
      <c r="I14" s="46"/>
      <c r="J14"/>
      <c r="K14"/>
      <c r="L14"/>
      <c r="M14" s="41"/>
      <c r="N14" s="46"/>
    </row>
    <row r="15" spans="1:16" s="79" customFormat="1" ht="21.75" customHeight="1" thickBot="1" x14ac:dyDescent="0.3">
      <c r="A15" s="174"/>
      <c r="B15" s="107"/>
      <c r="C15" s="107"/>
      <c r="D15" s="108"/>
      <c r="E15" s="107"/>
      <c r="F15" s="108"/>
      <c r="G15" s="107"/>
      <c r="H15" s="108"/>
      <c r="I15" s="167"/>
      <c r="J15"/>
      <c r="K15"/>
      <c r="L15"/>
      <c r="M15"/>
      <c r="N15" s="124"/>
      <c r="O15"/>
      <c r="P15"/>
    </row>
    <row r="16" spans="1:16" ht="13.8" thickBot="1" x14ac:dyDescent="0.3">
      <c r="B16" s="223" t="s">
        <v>40</v>
      </c>
      <c r="C16" s="224"/>
      <c r="D16" s="225"/>
      <c r="F16" s="226" t="s">
        <v>1</v>
      </c>
      <c r="G16" s="227"/>
      <c r="H16" s="228"/>
      <c r="I16" s="167"/>
      <c r="J16" s="223" t="s">
        <v>40</v>
      </c>
      <c r="K16" s="224"/>
      <c r="L16" s="225"/>
      <c r="M16"/>
      <c r="N16" s="226" t="s">
        <v>1</v>
      </c>
      <c r="O16" s="227"/>
      <c r="P16" s="228"/>
    </row>
    <row r="17" spans="1:16" x14ac:dyDescent="0.25">
      <c r="B17" s="109" t="s">
        <v>38</v>
      </c>
      <c r="C17" s="109"/>
      <c r="D17" s="109" t="s">
        <v>39</v>
      </c>
      <c r="F17" s="109" t="s">
        <v>38</v>
      </c>
      <c r="G17" s="109"/>
      <c r="H17" s="109" t="s">
        <v>39</v>
      </c>
      <c r="I17" s="168"/>
      <c r="J17" s="109" t="s">
        <v>41</v>
      </c>
      <c r="K17" s="109"/>
      <c r="L17" s="109" t="s">
        <v>42</v>
      </c>
      <c r="M17" s="41"/>
      <c r="N17" s="109" t="s">
        <v>41</v>
      </c>
      <c r="O17" s="109"/>
      <c r="P17" s="109" t="s">
        <v>42</v>
      </c>
    </row>
    <row r="18" spans="1:16" x14ac:dyDescent="0.25">
      <c r="A18" s="178">
        <v>36982</v>
      </c>
      <c r="B18" s="176">
        <v>0</v>
      </c>
      <c r="C18" s="176"/>
      <c r="D18" s="176">
        <v>2</v>
      </c>
      <c r="E18" s="176"/>
      <c r="F18" s="176">
        <v>0.5</v>
      </c>
      <c r="G18" s="176"/>
      <c r="H18" s="176">
        <v>5</v>
      </c>
      <c r="I18" s="210"/>
      <c r="J18" s="176">
        <v>-3.5</v>
      </c>
      <c r="K18" s="176"/>
      <c r="L18" s="176">
        <v>35</v>
      </c>
      <c r="M18" s="176"/>
      <c r="N18" s="176">
        <v>0</v>
      </c>
      <c r="O18" s="176"/>
      <c r="P18" s="176">
        <v>3.5</v>
      </c>
    </row>
    <row r="19" spans="1:16" x14ac:dyDescent="0.25">
      <c r="A19" s="175">
        <v>36983</v>
      </c>
      <c r="B19" s="176">
        <v>0</v>
      </c>
      <c r="C19" s="176"/>
      <c r="D19" s="176">
        <v>2</v>
      </c>
      <c r="E19" s="176"/>
      <c r="F19" s="176">
        <v>0.5</v>
      </c>
      <c r="G19" s="176"/>
      <c r="H19" s="176">
        <v>5</v>
      </c>
      <c r="I19" s="210"/>
      <c r="J19" s="176">
        <v>-3.5</v>
      </c>
      <c r="K19" s="176"/>
      <c r="L19" s="176">
        <v>35</v>
      </c>
      <c r="M19" s="176"/>
      <c r="N19" s="176">
        <v>0</v>
      </c>
      <c r="O19" s="176"/>
      <c r="P19" s="176">
        <v>3.5</v>
      </c>
    </row>
    <row r="20" spans="1:16" x14ac:dyDescent="0.25">
      <c r="A20" s="175">
        <v>36984</v>
      </c>
      <c r="B20" s="176">
        <v>0</v>
      </c>
      <c r="C20" s="176"/>
      <c r="D20" s="176">
        <v>2</v>
      </c>
      <c r="E20" s="176"/>
      <c r="F20" s="176">
        <v>0.5</v>
      </c>
      <c r="G20" s="176"/>
      <c r="H20" s="176">
        <v>5</v>
      </c>
      <c r="I20" s="210"/>
      <c r="J20" s="176">
        <v>-2.5</v>
      </c>
      <c r="K20" s="176"/>
      <c r="L20" s="176">
        <v>35</v>
      </c>
      <c r="M20" s="176"/>
      <c r="N20" s="176">
        <v>0</v>
      </c>
      <c r="O20" s="176"/>
      <c r="P20" s="176">
        <v>3.5</v>
      </c>
    </row>
    <row r="21" spans="1:16" x14ac:dyDescent="0.25">
      <c r="A21" s="175">
        <v>36985</v>
      </c>
      <c r="B21" s="176">
        <v>0</v>
      </c>
      <c r="C21" s="176"/>
      <c r="D21" s="176">
        <v>2</v>
      </c>
      <c r="E21" s="176"/>
      <c r="F21" s="176">
        <v>0.5</v>
      </c>
      <c r="G21" s="176"/>
      <c r="H21" s="176">
        <v>5</v>
      </c>
      <c r="I21" s="210"/>
      <c r="J21" s="176">
        <v>-2.9</v>
      </c>
      <c r="K21" s="176"/>
      <c r="L21" s="176">
        <v>35</v>
      </c>
      <c r="M21" s="176"/>
      <c r="N21" s="176">
        <v>0</v>
      </c>
      <c r="O21" s="176"/>
      <c r="P21" s="176">
        <v>3.5</v>
      </c>
    </row>
    <row r="22" spans="1:16" x14ac:dyDescent="0.25">
      <c r="A22" s="175">
        <v>36986</v>
      </c>
      <c r="B22" s="176">
        <v>0</v>
      </c>
      <c r="C22" s="176"/>
      <c r="D22" s="176">
        <v>2</v>
      </c>
      <c r="E22" s="176"/>
      <c r="F22" s="176">
        <v>0.5</v>
      </c>
      <c r="G22" s="176"/>
      <c r="H22" s="176">
        <v>5</v>
      </c>
      <c r="I22" s="210"/>
      <c r="J22" s="176">
        <v>-2.5</v>
      </c>
      <c r="K22" s="176"/>
      <c r="L22" s="176">
        <v>35</v>
      </c>
      <c r="M22" s="176"/>
      <c r="N22" s="176">
        <v>0.1</v>
      </c>
      <c r="O22" s="176"/>
      <c r="P22" s="176">
        <v>3.5</v>
      </c>
    </row>
    <row r="23" spans="1:16" x14ac:dyDescent="0.25">
      <c r="A23" s="175">
        <v>36987</v>
      </c>
      <c r="B23" s="176">
        <v>0</v>
      </c>
      <c r="C23" s="176"/>
      <c r="D23" s="176">
        <v>2</v>
      </c>
      <c r="E23" s="176"/>
      <c r="F23" s="176">
        <v>0.5</v>
      </c>
      <c r="G23" s="176"/>
      <c r="H23" s="176">
        <v>5</v>
      </c>
      <c r="I23" s="210"/>
      <c r="J23" s="176">
        <v>-2.5</v>
      </c>
      <c r="K23" s="176"/>
      <c r="L23" s="176">
        <v>35</v>
      </c>
      <c r="M23" s="176"/>
      <c r="N23" s="176">
        <v>0.1</v>
      </c>
      <c r="O23" s="176"/>
      <c r="P23" s="176">
        <v>3.5</v>
      </c>
    </row>
    <row r="24" spans="1:16" x14ac:dyDescent="0.25">
      <c r="A24" s="178">
        <v>36988</v>
      </c>
      <c r="B24" s="176">
        <v>0</v>
      </c>
      <c r="C24" s="176"/>
      <c r="D24" s="176">
        <v>2</v>
      </c>
      <c r="E24" s="176"/>
      <c r="F24" s="176">
        <v>0.5</v>
      </c>
      <c r="G24" s="176"/>
      <c r="H24" s="176">
        <v>5</v>
      </c>
      <c r="I24" s="210"/>
      <c r="J24" s="176">
        <v>-2.5</v>
      </c>
      <c r="K24" s="176"/>
      <c r="L24" s="176">
        <v>35</v>
      </c>
      <c r="M24" s="176"/>
      <c r="N24" s="176">
        <v>0.1</v>
      </c>
      <c r="O24" s="176"/>
      <c r="P24" s="176">
        <v>3.5</v>
      </c>
    </row>
    <row r="25" spans="1:16" x14ac:dyDescent="0.25">
      <c r="A25" s="178">
        <v>36989</v>
      </c>
      <c r="B25" s="176">
        <v>0</v>
      </c>
      <c r="C25" s="176"/>
      <c r="D25" s="176">
        <v>2</v>
      </c>
      <c r="E25" s="176"/>
      <c r="F25" s="176">
        <v>0.5</v>
      </c>
      <c r="G25" s="176"/>
      <c r="H25" s="176">
        <v>5</v>
      </c>
      <c r="I25" s="210"/>
      <c r="J25" s="176">
        <v>-2.5</v>
      </c>
      <c r="K25" s="176"/>
      <c r="L25" s="176">
        <v>35</v>
      </c>
      <c r="M25" s="176"/>
      <c r="N25" s="176">
        <v>0.1</v>
      </c>
      <c r="O25" s="176"/>
      <c r="P25" s="176">
        <v>3.5</v>
      </c>
    </row>
    <row r="26" spans="1:16" x14ac:dyDescent="0.25">
      <c r="A26" s="175">
        <v>36990</v>
      </c>
      <c r="B26" s="176">
        <v>0</v>
      </c>
      <c r="C26" s="176"/>
      <c r="D26" s="176">
        <v>2</v>
      </c>
      <c r="E26" s="176"/>
      <c r="F26" s="176">
        <v>0.5</v>
      </c>
      <c r="G26" s="176"/>
      <c r="H26" s="176">
        <v>5</v>
      </c>
      <c r="I26" s="210"/>
      <c r="J26" s="176">
        <v>0</v>
      </c>
      <c r="K26" s="176"/>
      <c r="L26" s="176">
        <v>35</v>
      </c>
      <c r="M26" s="176"/>
      <c r="N26" s="176">
        <v>0.1</v>
      </c>
      <c r="O26" s="176"/>
      <c r="P26" s="176">
        <v>3.5</v>
      </c>
    </row>
    <row r="27" spans="1:16" x14ac:dyDescent="0.25">
      <c r="A27" s="175">
        <v>36991</v>
      </c>
      <c r="B27" s="176">
        <v>0</v>
      </c>
      <c r="C27" s="176"/>
      <c r="D27" s="176">
        <v>2</v>
      </c>
      <c r="E27" s="176"/>
      <c r="F27" s="176">
        <v>0.5</v>
      </c>
      <c r="G27" s="176"/>
      <c r="H27" s="176">
        <v>5</v>
      </c>
      <c r="I27" s="210"/>
      <c r="J27" s="176">
        <v>0</v>
      </c>
      <c r="K27" s="176"/>
      <c r="L27" s="176">
        <v>35</v>
      </c>
      <c r="M27" s="176"/>
      <c r="N27" s="176">
        <v>0.1</v>
      </c>
      <c r="O27" s="176"/>
      <c r="P27" s="176">
        <v>3.5</v>
      </c>
    </row>
    <row r="28" spans="1:16" x14ac:dyDescent="0.25">
      <c r="A28" s="175">
        <v>36992</v>
      </c>
      <c r="B28" s="176">
        <v>0</v>
      </c>
      <c r="C28" s="176"/>
      <c r="D28" s="176">
        <v>2</v>
      </c>
      <c r="E28" s="176"/>
      <c r="F28" s="176">
        <v>0.5</v>
      </c>
      <c r="G28" s="176"/>
      <c r="H28" s="176">
        <v>5</v>
      </c>
      <c r="I28" s="210"/>
      <c r="J28" s="176">
        <v>0</v>
      </c>
      <c r="K28" s="176"/>
      <c r="L28" s="176">
        <v>35</v>
      </c>
      <c r="M28" s="176"/>
      <c r="N28" s="176">
        <v>0.1</v>
      </c>
      <c r="O28" s="176"/>
      <c r="P28" s="176">
        <v>3.5</v>
      </c>
    </row>
    <row r="29" spans="1:16" x14ac:dyDescent="0.25">
      <c r="A29" s="175">
        <v>36993</v>
      </c>
      <c r="B29" s="176">
        <v>0</v>
      </c>
      <c r="C29" s="176"/>
      <c r="D29" s="176">
        <v>2</v>
      </c>
      <c r="E29" s="176"/>
      <c r="F29" s="176">
        <v>0.5</v>
      </c>
      <c r="G29" s="176"/>
      <c r="H29" s="176">
        <v>5</v>
      </c>
      <c r="I29" s="210"/>
      <c r="J29" s="176">
        <v>-2.5</v>
      </c>
      <c r="K29" s="176"/>
      <c r="L29" s="176">
        <v>35</v>
      </c>
      <c r="M29" s="176"/>
      <c r="N29" s="176">
        <v>121.5</v>
      </c>
      <c r="O29" s="176"/>
      <c r="P29" s="176">
        <v>3.5</v>
      </c>
    </row>
    <row r="30" spans="1:16" x14ac:dyDescent="0.25">
      <c r="A30" s="175">
        <v>36994</v>
      </c>
      <c r="B30" s="176">
        <v>0</v>
      </c>
      <c r="C30" s="176"/>
      <c r="D30" s="176">
        <v>2</v>
      </c>
      <c r="E30" s="176"/>
      <c r="F30" s="176">
        <v>0.5</v>
      </c>
      <c r="G30" s="176"/>
      <c r="H30" s="176">
        <v>5</v>
      </c>
      <c r="I30" s="210"/>
      <c r="J30" s="176">
        <v>-2.5</v>
      </c>
      <c r="K30" s="176"/>
      <c r="L30" s="176">
        <v>35</v>
      </c>
      <c r="M30" s="176"/>
      <c r="N30" s="176">
        <v>121.5</v>
      </c>
      <c r="O30" s="176"/>
      <c r="P30" s="176">
        <v>3.5</v>
      </c>
    </row>
    <row r="31" spans="1:16" x14ac:dyDescent="0.25">
      <c r="A31" s="178">
        <v>36995</v>
      </c>
      <c r="B31" s="176">
        <v>0</v>
      </c>
      <c r="C31" s="176"/>
      <c r="D31" s="176">
        <v>2</v>
      </c>
      <c r="E31" s="176"/>
      <c r="F31" s="176">
        <v>0.5</v>
      </c>
      <c r="G31" s="176"/>
      <c r="H31" s="176">
        <v>5</v>
      </c>
      <c r="I31" s="210"/>
      <c r="J31" s="176">
        <v>-2.5</v>
      </c>
      <c r="K31" s="176"/>
      <c r="L31" s="176">
        <v>35</v>
      </c>
      <c r="M31" s="176"/>
      <c r="N31" s="176">
        <v>121.5</v>
      </c>
      <c r="O31" s="176"/>
      <c r="P31" s="176">
        <v>3.5</v>
      </c>
    </row>
    <row r="32" spans="1:16" x14ac:dyDescent="0.25">
      <c r="A32" s="178">
        <v>36996</v>
      </c>
      <c r="B32" s="176">
        <v>0</v>
      </c>
      <c r="C32" s="176"/>
      <c r="D32" s="176">
        <v>2</v>
      </c>
      <c r="E32" s="176"/>
      <c r="F32" s="176">
        <v>0.5</v>
      </c>
      <c r="G32" s="176"/>
      <c r="H32" s="176">
        <v>5</v>
      </c>
      <c r="I32" s="210"/>
      <c r="J32" s="176">
        <v>-2.5</v>
      </c>
      <c r="K32" s="176"/>
      <c r="L32" s="176">
        <v>35</v>
      </c>
      <c r="M32" s="176"/>
      <c r="N32" s="176">
        <v>121.5</v>
      </c>
      <c r="O32" s="176"/>
      <c r="P32" s="176">
        <v>3.5</v>
      </c>
    </row>
    <row r="33" spans="1:27" x14ac:dyDescent="0.25">
      <c r="A33" s="175">
        <v>36997</v>
      </c>
      <c r="B33" s="176">
        <v>0</v>
      </c>
      <c r="C33" s="176"/>
      <c r="D33" s="176">
        <v>2</v>
      </c>
      <c r="E33" s="176"/>
      <c r="F33" s="176">
        <v>0.5</v>
      </c>
      <c r="G33" s="176"/>
      <c r="H33" s="176">
        <v>5</v>
      </c>
      <c r="I33" s="210"/>
      <c r="J33" s="176">
        <v>-2.4</v>
      </c>
      <c r="K33" s="176"/>
      <c r="L33" s="176">
        <v>35</v>
      </c>
      <c r="M33" s="176"/>
      <c r="N33" s="176">
        <v>0.1</v>
      </c>
      <c r="O33" s="176"/>
      <c r="P33" s="176">
        <v>3.5</v>
      </c>
    </row>
    <row r="34" spans="1:27" x14ac:dyDescent="0.25">
      <c r="A34" s="175">
        <v>36998</v>
      </c>
      <c r="B34" s="176">
        <v>0</v>
      </c>
      <c r="C34" s="176"/>
      <c r="D34" s="176">
        <v>2</v>
      </c>
      <c r="E34" s="176"/>
      <c r="F34" s="176">
        <v>0.5</v>
      </c>
      <c r="G34" s="176"/>
      <c r="H34" s="176">
        <v>5</v>
      </c>
      <c r="I34" s="210"/>
      <c r="J34" s="176">
        <v>-2.4</v>
      </c>
      <c r="K34" s="176"/>
      <c r="L34" s="176">
        <v>35</v>
      </c>
      <c r="M34" s="176"/>
      <c r="N34" s="176">
        <v>0</v>
      </c>
      <c r="O34" s="176"/>
      <c r="P34" s="176">
        <v>3.5</v>
      </c>
    </row>
    <row r="35" spans="1:27" x14ac:dyDescent="0.25">
      <c r="A35" s="175">
        <v>36999</v>
      </c>
      <c r="B35" s="176">
        <v>0</v>
      </c>
      <c r="C35" s="176"/>
      <c r="D35" s="176">
        <v>2</v>
      </c>
      <c r="E35" s="176"/>
      <c r="F35" s="176">
        <v>0.5</v>
      </c>
      <c r="G35" s="176"/>
      <c r="H35" s="176">
        <v>5</v>
      </c>
      <c r="I35" s="210"/>
      <c r="J35" s="176">
        <v>-2.5</v>
      </c>
      <c r="K35" s="176"/>
      <c r="L35" s="176">
        <v>35</v>
      </c>
      <c r="M35" s="176"/>
      <c r="N35" s="176">
        <v>0</v>
      </c>
      <c r="O35" s="176"/>
      <c r="P35" s="176">
        <v>3.5</v>
      </c>
    </row>
    <row r="36" spans="1:27" x14ac:dyDescent="0.25">
      <c r="A36" s="175">
        <v>37000</v>
      </c>
      <c r="B36" s="176">
        <v>0</v>
      </c>
      <c r="C36" s="176"/>
      <c r="D36" s="176">
        <v>2</v>
      </c>
      <c r="E36" s="176"/>
      <c r="F36" s="176">
        <v>0.5</v>
      </c>
      <c r="G36" s="176"/>
      <c r="H36" s="176">
        <v>5</v>
      </c>
      <c r="I36" s="210"/>
      <c r="J36" s="176">
        <v>0</v>
      </c>
      <c r="K36" s="176"/>
      <c r="L36" s="176">
        <v>35</v>
      </c>
      <c r="M36" s="176"/>
      <c r="N36" s="176">
        <v>0.1</v>
      </c>
      <c r="O36" s="176"/>
      <c r="P36" s="176">
        <v>3.5</v>
      </c>
    </row>
    <row r="37" spans="1:27" x14ac:dyDescent="0.25">
      <c r="A37" s="175">
        <v>37001</v>
      </c>
      <c r="B37" s="176">
        <v>0</v>
      </c>
      <c r="C37" s="176"/>
      <c r="D37" s="176">
        <v>2</v>
      </c>
      <c r="E37" s="176"/>
      <c r="F37" s="176">
        <v>0.4</v>
      </c>
      <c r="G37" s="176"/>
      <c r="H37" s="176">
        <v>5</v>
      </c>
      <c r="I37" s="210"/>
      <c r="J37" s="176">
        <v>0</v>
      </c>
      <c r="K37" s="176"/>
      <c r="L37" s="176">
        <v>35</v>
      </c>
      <c r="M37" s="176"/>
      <c r="N37" s="176">
        <v>0.1</v>
      </c>
      <c r="O37" s="176"/>
      <c r="P37" s="176">
        <v>3.5</v>
      </c>
    </row>
    <row r="38" spans="1:27" x14ac:dyDescent="0.25">
      <c r="A38" s="178">
        <v>37002</v>
      </c>
      <c r="B38" s="176">
        <v>0</v>
      </c>
      <c r="C38" s="176"/>
      <c r="D38" s="176">
        <v>2</v>
      </c>
      <c r="E38" s="176"/>
      <c r="F38" s="176">
        <v>0.4</v>
      </c>
      <c r="G38" s="176"/>
      <c r="H38" s="176">
        <v>5</v>
      </c>
      <c r="I38" s="210"/>
      <c r="J38" s="176">
        <v>0</v>
      </c>
      <c r="K38" s="176"/>
      <c r="L38" s="176">
        <v>35</v>
      </c>
      <c r="M38" s="176"/>
      <c r="N38" s="176">
        <v>0.1</v>
      </c>
      <c r="O38" s="176"/>
      <c r="P38" s="176">
        <v>3.5</v>
      </c>
    </row>
    <row r="39" spans="1:27" x14ac:dyDescent="0.25">
      <c r="A39" s="178">
        <v>37003</v>
      </c>
      <c r="B39" s="176">
        <v>0</v>
      </c>
      <c r="C39" s="176"/>
      <c r="D39" s="176">
        <v>2</v>
      </c>
      <c r="E39" s="176"/>
      <c r="F39" s="176">
        <v>0.4</v>
      </c>
      <c r="G39" s="176"/>
      <c r="H39" s="176">
        <v>5</v>
      </c>
      <c r="I39" s="210"/>
      <c r="J39" s="176">
        <v>0</v>
      </c>
      <c r="K39" s="176"/>
      <c r="L39" s="176">
        <v>35</v>
      </c>
      <c r="M39" s="176"/>
      <c r="N39" s="176">
        <v>0.1</v>
      </c>
      <c r="O39" s="176"/>
      <c r="P39" s="176">
        <v>3.5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spans="1:27" x14ac:dyDescent="0.25">
      <c r="A40" s="175">
        <v>37004</v>
      </c>
      <c r="B40" s="176">
        <v>0</v>
      </c>
      <c r="C40" s="176"/>
      <c r="D40" s="176">
        <v>2</v>
      </c>
      <c r="E40" s="176"/>
      <c r="F40" s="176">
        <v>0.4</v>
      </c>
      <c r="G40" s="176"/>
      <c r="H40" s="176">
        <v>5</v>
      </c>
      <c r="I40" s="210"/>
      <c r="J40" s="176">
        <v>0</v>
      </c>
      <c r="K40" s="176"/>
      <c r="L40" s="176">
        <v>35</v>
      </c>
      <c r="M40" s="176"/>
      <c r="N40" s="176">
        <v>0.1</v>
      </c>
      <c r="O40" s="176"/>
      <c r="P40" s="176">
        <v>3.5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x14ac:dyDescent="0.25">
      <c r="A41" s="175">
        <v>37005</v>
      </c>
      <c r="B41" s="176">
        <v>0</v>
      </c>
      <c r="C41" s="176"/>
      <c r="D41" s="176">
        <v>2</v>
      </c>
      <c r="E41" s="176"/>
      <c r="F41" s="176">
        <v>0.4</v>
      </c>
      <c r="G41" s="176"/>
      <c r="H41" s="176">
        <v>5</v>
      </c>
      <c r="I41" s="210"/>
      <c r="J41" s="176">
        <v>0</v>
      </c>
      <c r="K41" s="176"/>
      <c r="L41" s="176">
        <v>35</v>
      </c>
      <c r="M41" s="176"/>
      <c r="N41" s="176">
        <v>0.1</v>
      </c>
      <c r="O41" s="176"/>
      <c r="P41" s="176">
        <v>3.5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x14ac:dyDescent="0.25">
      <c r="A42" s="175">
        <v>37006</v>
      </c>
      <c r="B42" s="176">
        <v>0</v>
      </c>
      <c r="C42" s="176"/>
      <c r="D42" s="176">
        <v>2</v>
      </c>
      <c r="E42" s="176"/>
      <c r="F42" s="176">
        <v>0.4</v>
      </c>
      <c r="G42" s="176"/>
      <c r="H42" s="176">
        <v>5</v>
      </c>
      <c r="I42" s="210"/>
      <c r="J42" s="176">
        <v>0</v>
      </c>
      <c r="K42" s="176"/>
      <c r="L42" s="176">
        <v>35</v>
      </c>
      <c r="M42" s="176"/>
      <c r="N42" s="176">
        <v>0.1</v>
      </c>
      <c r="O42" s="176"/>
      <c r="P42" s="176">
        <v>3.5</v>
      </c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customFormat="1" x14ac:dyDescent="0.25">
      <c r="A43" s="175">
        <v>37007</v>
      </c>
      <c r="B43" s="176">
        <v>0</v>
      </c>
      <c r="C43" s="176"/>
      <c r="D43" s="176">
        <v>2</v>
      </c>
      <c r="E43" s="176"/>
      <c r="F43" s="176">
        <v>0.4</v>
      </c>
      <c r="G43" s="176"/>
      <c r="H43" s="176">
        <v>5</v>
      </c>
      <c r="I43" s="210"/>
      <c r="J43" s="176">
        <v>0</v>
      </c>
      <c r="K43" s="176"/>
      <c r="L43" s="176">
        <v>35</v>
      </c>
      <c r="M43" s="176"/>
      <c r="N43" s="176">
        <v>0.1</v>
      </c>
      <c r="O43" s="176"/>
      <c r="P43" s="176">
        <v>3.5</v>
      </c>
    </row>
    <row r="44" spans="1:27" customFormat="1" x14ac:dyDescent="0.25">
      <c r="A44" s="175">
        <v>37008</v>
      </c>
      <c r="B44" s="176">
        <v>0</v>
      </c>
      <c r="C44" s="176"/>
      <c r="D44" s="176">
        <v>2</v>
      </c>
      <c r="E44" s="176"/>
      <c r="F44" s="176">
        <v>0.4</v>
      </c>
      <c r="G44" s="176"/>
      <c r="H44" s="176">
        <v>5</v>
      </c>
      <c r="I44" s="210"/>
      <c r="J44" s="176">
        <v>0</v>
      </c>
      <c r="K44" s="176"/>
      <c r="L44" s="176">
        <v>35</v>
      </c>
      <c r="M44" s="176"/>
      <c r="N44" s="176">
        <v>0.1</v>
      </c>
      <c r="O44" s="176"/>
      <c r="P44" s="176">
        <v>3.5</v>
      </c>
    </row>
    <row r="45" spans="1:27" customFormat="1" x14ac:dyDescent="0.25">
      <c r="A45" s="178">
        <v>37009</v>
      </c>
      <c r="B45" s="176">
        <v>0</v>
      </c>
      <c r="C45" s="176"/>
      <c r="D45" s="176">
        <v>2</v>
      </c>
      <c r="E45" s="176"/>
      <c r="F45" s="176">
        <v>0.4</v>
      </c>
      <c r="G45" s="176"/>
      <c r="H45" s="176">
        <v>5</v>
      </c>
      <c r="I45" s="210"/>
      <c r="J45" s="176">
        <v>0</v>
      </c>
      <c r="K45" s="176"/>
      <c r="L45" s="176">
        <v>35</v>
      </c>
      <c r="M45" s="176"/>
      <c r="N45" s="176">
        <v>0.1</v>
      </c>
      <c r="O45" s="176"/>
      <c r="P45" s="176">
        <v>3.5</v>
      </c>
    </row>
    <row r="46" spans="1:27" customFormat="1" x14ac:dyDescent="0.25">
      <c r="A46" s="178">
        <v>37010</v>
      </c>
      <c r="B46" s="176">
        <v>0</v>
      </c>
      <c r="C46" s="176"/>
      <c r="D46" s="176">
        <v>2</v>
      </c>
      <c r="E46" s="176"/>
      <c r="F46" s="176">
        <v>0.4</v>
      </c>
      <c r="G46" s="176"/>
      <c r="H46" s="176">
        <v>5</v>
      </c>
      <c r="I46" s="210"/>
      <c r="J46" s="176">
        <v>0</v>
      </c>
      <c r="K46" s="176"/>
      <c r="L46" s="176">
        <v>35</v>
      </c>
      <c r="M46" s="176"/>
      <c r="N46" s="176">
        <v>0.1</v>
      </c>
      <c r="O46" s="176"/>
      <c r="P46" s="176">
        <v>3.5</v>
      </c>
    </row>
    <row r="47" spans="1:27" customFormat="1" x14ac:dyDescent="0.25">
      <c r="A47" s="175">
        <v>37011</v>
      </c>
      <c r="B47" s="176">
        <v>0</v>
      </c>
      <c r="C47" s="211">
        <v>0</v>
      </c>
      <c r="D47" s="176">
        <v>2</v>
      </c>
      <c r="E47" s="211"/>
      <c r="F47" s="176">
        <v>0.4</v>
      </c>
      <c r="G47" s="211"/>
      <c r="H47" s="176">
        <v>5</v>
      </c>
      <c r="I47" s="212"/>
      <c r="J47" s="176">
        <v>-2.4</v>
      </c>
      <c r="K47" s="211"/>
      <c r="L47" s="176">
        <v>35</v>
      </c>
      <c r="M47" s="211"/>
      <c r="N47" s="177">
        <v>0.1</v>
      </c>
      <c r="O47" s="211"/>
      <c r="P47" s="176">
        <v>3.5</v>
      </c>
    </row>
    <row r="48" spans="1:27" customFormat="1" x14ac:dyDescent="0.25">
      <c r="A48" s="175">
        <v>37012</v>
      </c>
      <c r="B48" s="176">
        <v>0</v>
      </c>
      <c r="C48" s="211"/>
      <c r="D48" s="176">
        <v>2</v>
      </c>
      <c r="E48" s="211"/>
      <c r="F48" s="176">
        <v>0.4</v>
      </c>
      <c r="G48" s="211"/>
      <c r="H48" s="176">
        <v>5</v>
      </c>
      <c r="I48" s="212"/>
      <c r="J48" s="176">
        <v>-2.2000000000000002</v>
      </c>
      <c r="K48" s="211"/>
      <c r="L48" s="176">
        <v>35</v>
      </c>
      <c r="M48" s="211"/>
      <c r="N48" s="177">
        <v>0.1</v>
      </c>
      <c r="O48" s="211"/>
      <c r="P48" s="176">
        <v>3.5</v>
      </c>
    </row>
    <row r="49" spans="1:16" customFormat="1" x14ac:dyDescent="0.25">
      <c r="A49" s="175">
        <v>37013</v>
      </c>
      <c r="B49" s="176">
        <v>0</v>
      </c>
      <c r="C49" s="211">
        <v>2</v>
      </c>
      <c r="D49" s="176">
        <v>2</v>
      </c>
      <c r="E49" s="211"/>
      <c r="F49" s="176">
        <v>0.6</v>
      </c>
      <c r="G49" s="211"/>
      <c r="H49" s="176">
        <v>5</v>
      </c>
      <c r="I49" s="212"/>
      <c r="J49" s="176">
        <v>-2.4</v>
      </c>
      <c r="K49" s="211"/>
      <c r="L49" s="176">
        <v>35</v>
      </c>
      <c r="M49" s="211"/>
      <c r="N49" s="177">
        <v>0.2</v>
      </c>
      <c r="O49" s="211"/>
      <c r="P49" s="176">
        <v>3.5</v>
      </c>
    </row>
    <row r="50" spans="1:16" customFormat="1" x14ac:dyDescent="0.25">
      <c r="A50" s="175">
        <v>37014</v>
      </c>
      <c r="B50" s="176">
        <v>0</v>
      </c>
      <c r="C50" s="211"/>
      <c r="D50" s="176">
        <v>2</v>
      </c>
      <c r="E50" s="211"/>
      <c r="F50" s="176">
        <v>0.4</v>
      </c>
      <c r="G50" s="211"/>
      <c r="H50" s="176">
        <v>5</v>
      </c>
      <c r="I50" s="212"/>
      <c r="J50" s="176">
        <v>-2.4</v>
      </c>
      <c r="K50" s="211"/>
      <c r="L50" s="176">
        <v>35</v>
      </c>
      <c r="M50" s="211"/>
      <c r="N50" s="177">
        <v>-0.3</v>
      </c>
      <c r="O50" s="211"/>
      <c r="P50" s="176">
        <v>3.5</v>
      </c>
    </row>
    <row r="51" spans="1:16" customFormat="1" x14ac:dyDescent="0.25">
      <c r="A51" s="175">
        <v>37015</v>
      </c>
      <c r="B51" s="176">
        <v>0</v>
      </c>
      <c r="C51" s="211"/>
      <c r="D51" s="176">
        <v>2</v>
      </c>
      <c r="E51" s="211"/>
      <c r="F51" s="176">
        <v>1</v>
      </c>
      <c r="G51" s="211"/>
      <c r="H51" s="176">
        <v>5</v>
      </c>
      <c r="I51" s="212"/>
      <c r="J51" s="176">
        <v>-2.4</v>
      </c>
      <c r="K51" s="211"/>
      <c r="L51" s="176">
        <v>35</v>
      </c>
      <c r="M51" s="211"/>
      <c r="N51" s="177">
        <v>0</v>
      </c>
      <c r="O51" s="211"/>
      <c r="P51" s="176">
        <v>3.5</v>
      </c>
    </row>
    <row r="52" spans="1:16" customFormat="1" x14ac:dyDescent="0.25">
      <c r="A52" s="178">
        <v>37016</v>
      </c>
      <c r="B52" s="176">
        <v>0</v>
      </c>
      <c r="C52" s="211"/>
      <c r="D52" s="176">
        <v>2</v>
      </c>
      <c r="E52" s="211"/>
      <c r="F52" s="176">
        <v>1</v>
      </c>
      <c r="G52" s="211"/>
      <c r="H52" s="176">
        <v>5</v>
      </c>
      <c r="I52" s="212"/>
      <c r="J52" s="176">
        <v>-2.4</v>
      </c>
      <c r="K52" s="211"/>
      <c r="L52" s="176">
        <v>35</v>
      </c>
      <c r="M52" s="211"/>
      <c r="N52" s="177">
        <v>0</v>
      </c>
      <c r="O52" s="211"/>
      <c r="P52" s="176">
        <v>3.5</v>
      </c>
    </row>
    <row r="53" spans="1:16" customFormat="1" x14ac:dyDescent="0.25">
      <c r="A53" s="178">
        <v>37017</v>
      </c>
      <c r="B53" s="176">
        <v>0</v>
      </c>
      <c r="C53" s="211"/>
      <c r="D53" s="176">
        <v>2</v>
      </c>
      <c r="E53" s="211"/>
      <c r="F53" s="176">
        <v>1</v>
      </c>
      <c r="G53" s="211"/>
      <c r="H53" s="176">
        <v>5</v>
      </c>
      <c r="I53" s="212"/>
      <c r="J53" s="176">
        <v>-2.4</v>
      </c>
      <c r="K53" s="211"/>
      <c r="L53" s="176">
        <v>35</v>
      </c>
      <c r="M53" s="211"/>
      <c r="N53" s="177">
        <v>0</v>
      </c>
      <c r="O53" s="211"/>
      <c r="P53" s="176">
        <v>3.5</v>
      </c>
    </row>
    <row r="54" spans="1:16" customFormat="1" x14ac:dyDescent="0.25">
      <c r="A54" s="175">
        <v>37018</v>
      </c>
      <c r="B54" s="176">
        <v>0</v>
      </c>
      <c r="C54" s="211"/>
      <c r="D54" s="176">
        <v>2</v>
      </c>
      <c r="E54" s="211"/>
      <c r="F54" s="176">
        <v>1</v>
      </c>
      <c r="G54" s="211"/>
      <c r="H54" s="176">
        <v>5</v>
      </c>
      <c r="I54" s="212"/>
      <c r="J54" s="176">
        <v>-2.4</v>
      </c>
      <c r="K54" s="211"/>
      <c r="L54" s="176">
        <v>35</v>
      </c>
      <c r="M54" s="211"/>
      <c r="N54" s="177">
        <v>0</v>
      </c>
      <c r="O54" s="211"/>
      <c r="P54" s="176">
        <v>3.5</v>
      </c>
    </row>
    <row r="55" spans="1:16" customFormat="1" x14ac:dyDescent="0.25">
      <c r="A55" s="175">
        <v>37019</v>
      </c>
      <c r="B55" s="176">
        <v>0</v>
      </c>
      <c r="C55" s="211"/>
      <c r="D55" s="176">
        <v>2</v>
      </c>
      <c r="E55" s="211"/>
      <c r="F55" s="176">
        <v>1</v>
      </c>
      <c r="G55" s="211"/>
      <c r="H55" s="176">
        <v>5</v>
      </c>
      <c r="I55" s="212"/>
      <c r="J55" s="176">
        <v>-2.2999999999999998</v>
      </c>
      <c r="K55" s="211"/>
      <c r="L55" s="176">
        <v>35</v>
      </c>
      <c r="M55" s="211"/>
      <c r="N55" s="177">
        <v>0</v>
      </c>
      <c r="O55" s="211"/>
      <c r="P55" s="176">
        <v>3.5</v>
      </c>
    </row>
    <row r="56" spans="1:16" customFormat="1" x14ac:dyDescent="0.25">
      <c r="A56" s="175">
        <v>37020</v>
      </c>
      <c r="B56" s="176">
        <v>0</v>
      </c>
      <c r="C56" s="211"/>
      <c r="D56" s="176">
        <v>2</v>
      </c>
      <c r="E56" s="211"/>
      <c r="F56" s="176">
        <v>1.2</v>
      </c>
      <c r="G56" s="211"/>
      <c r="H56" s="176">
        <v>5</v>
      </c>
      <c r="I56" s="212"/>
      <c r="J56" s="176">
        <v>-2.2999999999999998</v>
      </c>
      <c r="K56" s="211"/>
      <c r="L56" s="176">
        <v>35</v>
      </c>
      <c r="M56" s="211"/>
      <c r="N56" s="177">
        <v>0</v>
      </c>
      <c r="O56" s="211"/>
      <c r="P56" s="176">
        <v>3.5</v>
      </c>
    </row>
    <row r="57" spans="1:16" customFormat="1" x14ac:dyDescent="0.25">
      <c r="A57" s="175">
        <v>37021</v>
      </c>
      <c r="B57" s="176">
        <v>0</v>
      </c>
      <c r="C57" s="211"/>
      <c r="D57" s="176">
        <v>2</v>
      </c>
      <c r="E57" s="211"/>
      <c r="F57" s="176">
        <v>1.2</v>
      </c>
      <c r="G57" s="211"/>
      <c r="H57" s="176">
        <v>5</v>
      </c>
      <c r="I57" s="212"/>
      <c r="J57" s="176">
        <v>-2.2000000000000002</v>
      </c>
      <c r="K57" s="211"/>
      <c r="L57" s="176">
        <v>35</v>
      </c>
      <c r="M57" s="211"/>
      <c r="N57" s="177">
        <v>0</v>
      </c>
      <c r="O57" s="211"/>
      <c r="P57" s="176">
        <v>3.5</v>
      </c>
    </row>
    <row r="58" spans="1:16" customFormat="1" x14ac:dyDescent="0.25">
      <c r="A58" s="175">
        <v>37022</v>
      </c>
      <c r="B58" s="176">
        <v>0</v>
      </c>
      <c r="C58" s="211"/>
      <c r="D58" s="176">
        <v>2</v>
      </c>
      <c r="E58" s="211"/>
      <c r="F58" s="176">
        <v>1.2</v>
      </c>
      <c r="G58" s="211"/>
      <c r="H58" s="176">
        <v>5</v>
      </c>
      <c r="I58" s="212"/>
      <c r="J58" s="176">
        <v>-2.2000000000000002</v>
      </c>
      <c r="K58" s="211"/>
      <c r="L58" s="176">
        <v>35</v>
      </c>
      <c r="M58" s="211"/>
      <c r="N58" s="177">
        <v>0</v>
      </c>
      <c r="O58" s="211"/>
      <c r="P58" s="176">
        <v>3.5</v>
      </c>
    </row>
    <row r="59" spans="1:16" customFormat="1" x14ac:dyDescent="0.25">
      <c r="A59" s="178">
        <v>37023</v>
      </c>
      <c r="B59" s="176">
        <v>0</v>
      </c>
      <c r="C59" s="211"/>
      <c r="D59" s="176">
        <v>2</v>
      </c>
      <c r="E59" s="211"/>
      <c r="F59" s="176">
        <v>1.2</v>
      </c>
      <c r="G59" s="211"/>
      <c r="H59" s="176">
        <v>5</v>
      </c>
      <c r="I59" s="212"/>
      <c r="J59" s="176">
        <v>-2.2000000000000002</v>
      </c>
      <c r="K59" s="211"/>
      <c r="L59" s="176">
        <v>35</v>
      </c>
      <c r="M59" s="211"/>
      <c r="N59" s="177">
        <v>0</v>
      </c>
      <c r="O59" s="211"/>
      <c r="P59" s="176">
        <v>3.5</v>
      </c>
    </row>
    <row r="60" spans="1:16" customFormat="1" x14ac:dyDescent="0.25">
      <c r="A60" s="178">
        <v>37024</v>
      </c>
      <c r="B60" s="176">
        <v>0</v>
      </c>
      <c r="C60" s="211"/>
      <c r="D60" s="176">
        <v>2</v>
      </c>
      <c r="E60" s="211"/>
      <c r="F60" s="176">
        <v>1.2</v>
      </c>
      <c r="G60" s="211"/>
      <c r="H60" s="176">
        <v>5</v>
      </c>
      <c r="I60" s="212"/>
      <c r="J60" s="176">
        <v>-2.2000000000000002</v>
      </c>
      <c r="K60" s="211"/>
      <c r="L60" s="176">
        <v>35</v>
      </c>
      <c r="M60" s="211"/>
      <c r="N60" s="177">
        <v>0</v>
      </c>
      <c r="O60" s="211"/>
      <c r="P60" s="176">
        <v>3.5</v>
      </c>
    </row>
    <row r="61" spans="1:16" customFormat="1" x14ac:dyDescent="0.25">
      <c r="A61" s="175">
        <v>37025</v>
      </c>
      <c r="B61" s="176">
        <v>0</v>
      </c>
      <c r="C61" s="211"/>
      <c r="D61" s="176">
        <v>2</v>
      </c>
      <c r="E61" s="211"/>
      <c r="F61" s="176">
        <v>1</v>
      </c>
      <c r="G61" s="211"/>
      <c r="H61" s="176">
        <v>5</v>
      </c>
      <c r="I61" s="212"/>
      <c r="J61" s="176">
        <v>-2.2000000000000002</v>
      </c>
      <c r="K61" s="211"/>
      <c r="L61" s="176">
        <v>35</v>
      </c>
      <c r="M61" s="211"/>
      <c r="N61" s="177">
        <v>0</v>
      </c>
      <c r="O61" s="211"/>
      <c r="P61" s="176">
        <v>3.5</v>
      </c>
    </row>
    <row r="62" spans="1:16" customFormat="1" x14ac:dyDescent="0.25">
      <c r="A62" s="175">
        <v>37026</v>
      </c>
      <c r="B62" s="176">
        <v>0</v>
      </c>
      <c r="C62" s="211"/>
      <c r="D62" s="176">
        <v>2</v>
      </c>
      <c r="E62" s="211"/>
      <c r="F62" s="176">
        <v>1</v>
      </c>
      <c r="G62" s="211"/>
      <c r="H62" s="176">
        <v>5</v>
      </c>
      <c r="I62" s="212"/>
      <c r="J62" s="176">
        <v>-2.2000000000000002</v>
      </c>
      <c r="K62" s="211"/>
      <c r="L62" s="176">
        <v>35</v>
      </c>
      <c r="M62" s="211"/>
      <c r="N62" s="177">
        <v>0</v>
      </c>
      <c r="O62" s="211"/>
      <c r="P62" s="176">
        <v>3.5</v>
      </c>
    </row>
    <row r="63" spans="1:16" customFormat="1" x14ac:dyDescent="0.25">
      <c r="A63" s="175">
        <v>37027</v>
      </c>
      <c r="B63" s="176">
        <v>0</v>
      </c>
      <c r="C63" s="211"/>
      <c r="D63" s="176">
        <v>2</v>
      </c>
      <c r="E63" s="211"/>
      <c r="F63" s="176">
        <v>1</v>
      </c>
      <c r="G63" s="211"/>
      <c r="H63" s="176">
        <v>5</v>
      </c>
      <c r="I63" s="212"/>
      <c r="J63" s="176">
        <v>-2.2000000000000002</v>
      </c>
      <c r="K63" s="211"/>
      <c r="L63" s="176">
        <v>35</v>
      </c>
      <c r="M63" s="211"/>
      <c r="N63" s="177">
        <v>0</v>
      </c>
      <c r="O63" s="211"/>
      <c r="P63" s="176">
        <v>3.5</v>
      </c>
    </row>
    <row r="64" spans="1:16" customFormat="1" x14ac:dyDescent="0.25">
      <c r="A64" s="175">
        <v>37028</v>
      </c>
      <c r="B64" s="176">
        <v>0</v>
      </c>
      <c r="C64" s="211"/>
      <c r="D64" s="176">
        <v>2</v>
      </c>
      <c r="E64" s="211"/>
      <c r="F64" s="176">
        <v>1</v>
      </c>
      <c r="G64" s="211"/>
      <c r="H64" s="176">
        <v>5</v>
      </c>
      <c r="I64" s="212"/>
      <c r="J64" s="176">
        <v>-2.2999999999999998</v>
      </c>
      <c r="K64" s="211"/>
      <c r="L64" s="176">
        <v>35</v>
      </c>
      <c r="M64" s="211"/>
      <c r="N64" s="177">
        <v>0</v>
      </c>
      <c r="O64" s="211"/>
      <c r="P64" s="176">
        <v>3.5</v>
      </c>
    </row>
    <row r="65" spans="1:16" customFormat="1" x14ac:dyDescent="0.25">
      <c r="A65" s="175">
        <v>37029</v>
      </c>
      <c r="B65" s="176">
        <v>0</v>
      </c>
      <c r="C65" s="211"/>
      <c r="D65" s="176">
        <v>2</v>
      </c>
      <c r="E65" s="211"/>
      <c r="F65" s="176">
        <v>0.8</v>
      </c>
      <c r="G65" s="211"/>
      <c r="H65" s="176">
        <v>5</v>
      </c>
      <c r="I65" s="212"/>
      <c r="J65" s="176">
        <v>-2.2999999999999998</v>
      </c>
      <c r="K65" s="211"/>
      <c r="L65" s="176">
        <v>35</v>
      </c>
      <c r="M65" s="211"/>
      <c r="N65" s="177">
        <v>0</v>
      </c>
      <c r="O65" s="211"/>
      <c r="P65" s="176">
        <v>3.5</v>
      </c>
    </row>
    <row r="66" spans="1:16" customFormat="1" x14ac:dyDescent="0.25">
      <c r="A66" s="178">
        <v>37030</v>
      </c>
      <c r="B66" s="176">
        <v>0</v>
      </c>
      <c r="C66" s="211"/>
      <c r="D66" s="176">
        <v>2</v>
      </c>
      <c r="E66" s="211"/>
      <c r="F66" s="176">
        <v>0.8</v>
      </c>
      <c r="G66" s="211"/>
      <c r="H66" s="176">
        <v>5</v>
      </c>
      <c r="I66" s="212"/>
      <c r="J66" s="176">
        <v>-2.2999999999999998</v>
      </c>
      <c r="K66" s="211"/>
      <c r="L66" s="176">
        <v>35</v>
      </c>
      <c r="M66" s="211"/>
      <c r="N66" s="177">
        <v>0</v>
      </c>
      <c r="O66" s="211"/>
      <c r="P66" s="176">
        <v>3.5</v>
      </c>
    </row>
    <row r="67" spans="1:16" customFormat="1" x14ac:dyDescent="0.25">
      <c r="A67" s="178">
        <v>37031</v>
      </c>
      <c r="B67" s="176">
        <v>0</v>
      </c>
      <c r="C67" s="211"/>
      <c r="D67" s="176">
        <v>2</v>
      </c>
      <c r="E67" s="211"/>
      <c r="F67" s="176">
        <v>0.8</v>
      </c>
      <c r="G67" s="211"/>
      <c r="H67" s="176">
        <v>5</v>
      </c>
      <c r="I67" s="212"/>
      <c r="J67" s="176">
        <v>-2.2999999999999998</v>
      </c>
      <c r="K67" s="211"/>
      <c r="L67" s="176">
        <v>35</v>
      </c>
      <c r="M67" s="211"/>
      <c r="N67" s="177">
        <v>0</v>
      </c>
      <c r="O67" s="211"/>
      <c r="P67" s="176">
        <v>3.5</v>
      </c>
    </row>
    <row r="68" spans="1:16" customFormat="1" x14ac:dyDescent="0.25">
      <c r="A68" s="175">
        <v>37032</v>
      </c>
      <c r="B68" s="176">
        <v>0</v>
      </c>
      <c r="C68" s="211"/>
      <c r="D68" s="176">
        <v>2</v>
      </c>
      <c r="E68" s="211"/>
      <c r="F68" s="176">
        <v>0.8</v>
      </c>
      <c r="G68" s="211"/>
      <c r="H68" s="176">
        <v>5</v>
      </c>
      <c r="I68" s="212"/>
      <c r="J68" s="176">
        <v>-2.2999999999999998</v>
      </c>
      <c r="K68" s="211"/>
      <c r="L68" s="176">
        <v>35</v>
      </c>
      <c r="M68" s="211"/>
      <c r="N68" s="177">
        <v>0</v>
      </c>
      <c r="O68" s="211"/>
      <c r="P68" s="176">
        <v>3.5</v>
      </c>
    </row>
    <row r="69" spans="1:16" customFormat="1" x14ac:dyDescent="0.25">
      <c r="A69" s="175">
        <v>37033</v>
      </c>
      <c r="B69" s="176">
        <v>0</v>
      </c>
      <c r="C69" s="211"/>
      <c r="D69" s="176">
        <v>2</v>
      </c>
      <c r="E69" s="211"/>
      <c r="F69" s="176">
        <v>1.1000000000000001</v>
      </c>
      <c r="G69" s="211"/>
      <c r="H69" s="176">
        <v>5</v>
      </c>
      <c r="I69" s="212"/>
      <c r="J69" s="176">
        <v>-2.2999999999999998</v>
      </c>
      <c r="K69" s="211"/>
      <c r="L69" s="176">
        <v>35</v>
      </c>
      <c r="M69" s="211"/>
      <c r="N69" s="177">
        <v>0</v>
      </c>
      <c r="O69" s="211"/>
      <c r="P69" s="176">
        <v>3.5</v>
      </c>
    </row>
    <row r="70" spans="1:16" customFormat="1" x14ac:dyDescent="0.25">
      <c r="A70" s="175">
        <v>37034</v>
      </c>
      <c r="B70" s="176">
        <v>0</v>
      </c>
      <c r="C70" s="211"/>
      <c r="D70" s="176">
        <v>2</v>
      </c>
      <c r="E70" s="211"/>
      <c r="F70" s="176">
        <v>1.1000000000000001</v>
      </c>
      <c r="G70" s="211"/>
      <c r="H70" s="176">
        <v>5</v>
      </c>
      <c r="I70" s="212"/>
      <c r="J70" s="176">
        <v>-2.2999999999999998</v>
      </c>
      <c r="K70" s="211"/>
      <c r="L70" s="176">
        <v>35</v>
      </c>
      <c r="M70" s="211"/>
      <c r="N70" s="177">
        <v>-0.1</v>
      </c>
      <c r="O70" s="211"/>
      <c r="P70" s="176">
        <v>3.5</v>
      </c>
    </row>
    <row r="71" spans="1:16" customFormat="1" x14ac:dyDescent="0.25">
      <c r="A71" s="175">
        <v>37035</v>
      </c>
      <c r="B71" s="176">
        <v>0</v>
      </c>
      <c r="C71" s="211"/>
      <c r="D71" s="176">
        <v>2</v>
      </c>
      <c r="E71" s="211"/>
      <c r="F71" s="176">
        <v>1.1000000000000001</v>
      </c>
      <c r="G71" s="211"/>
      <c r="H71" s="176">
        <v>5</v>
      </c>
      <c r="I71" s="212"/>
      <c r="J71" s="176">
        <v>-2.2999999999999998</v>
      </c>
      <c r="K71" s="211"/>
      <c r="L71" s="176">
        <v>35</v>
      </c>
      <c r="M71" s="211"/>
      <c r="N71" s="177">
        <v>-0.1</v>
      </c>
      <c r="O71" s="211"/>
      <c r="P71" s="176">
        <v>3.5</v>
      </c>
    </row>
    <row r="72" spans="1:16" customFormat="1" x14ac:dyDescent="0.25">
      <c r="A72" s="175">
        <v>37036</v>
      </c>
      <c r="B72" s="176">
        <v>0</v>
      </c>
      <c r="C72" s="211"/>
      <c r="D72" s="176">
        <v>2</v>
      </c>
      <c r="E72" s="211"/>
      <c r="F72" s="176">
        <v>1.1000000000000001</v>
      </c>
      <c r="G72" s="211"/>
      <c r="H72" s="176">
        <v>5</v>
      </c>
      <c r="I72" s="212"/>
      <c r="J72" s="176">
        <v>-2.2999999999999998</v>
      </c>
      <c r="K72" s="211"/>
      <c r="L72" s="176">
        <v>35</v>
      </c>
      <c r="M72" s="211"/>
      <c r="N72" s="177">
        <v>-0.1</v>
      </c>
      <c r="O72" s="211"/>
      <c r="P72" s="176">
        <v>3.5</v>
      </c>
    </row>
    <row r="73" spans="1:16" customFormat="1" x14ac:dyDescent="0.25">
      <c r="A73" s="178">
        <v>37037</v>
      </c>
      <c r="B73" s="176">
        <v>0</v>
      </c>
      <c r="C73" s="211"/>
      <c r="D73" s="176">
        <v>2</v>
      </c>
      <c r="E73" s="211"/>
      <c r="F73" s="176">
        <v>1.1000000000000001</v>
      </c>
      <c r="G73" s="211"/>
      <c r="H73" s="176">
        <v>5</v>
      </c>
      <c r="I73" s="212"/>
      <c r="J73" s="176">
        <v>-2.2999999999999998</v>
      </c>
      <c r="K73" s="211"/>
      <c r="L73" s="176">
        <v>35</v>
      </c>
      <c r="M73" s="211"/>
      <c r="N73" s="177">
        <v>-0.1</v>
      </c>
      <c r="O73" s="211"/>
      <c r="P73" s="176">
        <v>3.5</v>
      </c>
    </row>
    <row r="74" spans="1:16" customFormat="1" x14ac:dyDescent="0.25">
      <c r="A74" s="178">
        <v>37038</v>
      </c>
      <c r="B74" s="176">
        <v>0</v>
      </c>
      <c r="C74" s="211"/>
      <c r="D74" s="176">
        <v>2</v>
      </c>
      <c r="E74" s="211"/>
      <c r="F74" s="176">
        <v>1.1000000000000001</v>
      </c>
      <c r="G74" s="211"/>
      <c r="H74" s="176">
        <v>5</v>
      </c>
      <c r="I74" s="212"/>
      <c r="J74" s="176">
        <v>-2.2999999999999998</v>
      </c>
      <c r="K74" s="211"/>
      <c r="L74" s="176">
        <v>35</v>
      </c>
      <c r="M74" s="211"/>
      <c r="N74" s="177">
        <v>-0.1</v>
      </c>
      <c r="O74" s="211"/>
      <c r="P74" s="176">
        <v>3.5</v>
      </c>
    </row>
    <row r="75" spans="1:16" customFormat="1" x14ac:dyDescent="0.25">
      <c r="A75" s="175">
        <v>37039</v>
      </c>
      <c r="B75" s="176">
        <v>0</v>
      </c>
      <c r="C75" s="211"/>
      <c r="D75" s="176">
        <v>2</v>
      </c>
      <c r="E75" s="211"/>
      <c r="F75" s="176">
        <v>1.1000000000000001</v>
      </c>
      <c r="G75" s="211"/>
      <c r="H75" s="176">
        <v>5</v>
      </c>
      <c r="I75" s="212"/>
      <c r="J75" s="176">
        <v>-2.2999999999999998</v>
      </c>
      <c r="K75" s="211"/>
      <c r="L75" s="176">
        <v>35</v>
      </c>
      <c r="M75" s="211"/>
      <c r="N75" s="177">
        <v>-0.1</v>
      </c>
      <c r="O75" s="211"/>
      <c r="P75" s="176">
        <v>3.5</v>
      </c>
    </row>
    <row r="76" spans="1:16" customFormat="1" x14ac:dyDescent="0.25">
      <c r="A76" s="175">
        <v>37040</v>
      </c>
      <c r="B76" s="176">
        <v>0</v>
      </c>
      <c r="C76" s="177"/>
      <c r="D76" s="176">
        <v>2</v>
      </c>
      <c r="E76" s="177"/>
      <c r="F76" s="176">
        <v>1.1000000000000001</v>
      </c>
      <c r="G76" s="177"/>
      <c r="H76" s="176">
        <v>5</v>
      </c>
      <c r="I76" s="213"/>
      <c r="J76" s="176">
        <v>-2.2999999999999998</v>
      </c>
      <c r="K76" s="177"/>
      <c r="L76" s="176">
        <v>35</v>
      </c>
      <c r="M76" s="177"/>
      <c r="N76" s="177">
        <v>-0.1</v>
      </c>
      <c r="O76" s="177"/>
      <c r="P76" s="176">
        <v>3.5</v>
      </c>
    </row>
    <row r="77" spans="1:16" customFormat="1" x14ac:dyDescent="0.25">
      <c r="A77" s="175">
        <v>37041</v>
      </c>
      <c r="B77" s="176">
        <v>0</v>
      </c>
      <c r="C77" s="177"/>
      <c r="D77" s="177">
        <v>2</v>
      </c>
      <c r="E77" s="177"/>
      <c r="F77" s="177">
        <v>1.1000000000000001</v>
      </c>
      <c r="G77" s="177"/>
      <c r="H77" s="177">
        <v>5</v>
      </c>
      <c r="I77" s="213"/>
      <c r="J77" s="177">
        <v>-2.2999999999999998</v>
      </c>
      <c r="K77" s="177"/>
      <c r="L77" s="177">
        <v>35</v>
      </c>
      <c r="M77" s="177"/>
      <c r="N77" s="177">
        <v>-0.1</v>
      </c>
      <c r="O77" s="177"/>
      <c r="P77" s="177">
        <v>3.5</v>
      </c>
    </row>
    <row r="78" spans="1:16" customFormat="1" x14ac:dyDescent="0.25">
      <c r="A78" s="175">
        <v>37042</v>
      </c>
      <c r="B78" s="177">
        <v>0</v>
      </c>
      <c r="C78" s="177"/>
      <c r="D78" s="177">
        <v>2</v>
      </c>
      <c r="E78" s="177"/>
      <c r="F78" s="177">
        <v>1.1000000000000001</v>
      </c>
      <c r="G78" s="177"/>
      <c r="H78" s="177">
        <v>5</v>
      </c>
      <c r="I78" s="213"/>
      <c r="J78" s="177">
        <v>-2.1</v>
      </c>
      <c r="K78" s="177"/>
      <c r="L78" s="177">
        <v>35</v>
      </c>
      <c r="M78" s="177"/>
      <c r="N78" s="177">
        <v>-0.1</v>
      </c>
      <c r="O78" s="177"/>
      <c r="P78" s="177">
        <v>3.5</v>
      </c>
    </row>
    <row r="79" spans="1:16" x14ac:dyDescent="0.25">
      <c r="A79" s="175">
        <v>37043</v>
      </c>
      <c r="B79" s="176">
        <v>0</v>
      </c>
      <c r="C79" s="176"/>
      <c r="D79" s="176">
        <v>2</v>
      </c>
      <c r="E79" s="176"/>
      <c r="F79" s="176">
        <v>1.1000000000000001</v>
      </c>
      <c r="G79" s="176"/>
      <c r="H79" s="176">
        <v>5</v>
      </c>
      <c r="I79" s="210"/>
      <c r="J79" s="176">
        <v>-2.2000000000000002</v>
      </c>
      <c r="K79" s="176"/>
      <c r="L79" s="176">
        <v>35</v>
      </c>
      <c r="M79" s="176"/>
      <c r="N79" s="176">
        <v>-0.1</v>
      </c>
      <c r="O79" s="176"/>
      <c r="P79" s="176">
        <v>3.5</v>
      </c>
    </row>
    <row r="80" spans="1:16" x14ac:dyDescent="0.25">
      <c r="A80" s="178">
        <v>37044</v>
      </c>
      <c r="B80" s="176">
        <v>0</v>
      </c>
      <c r="C80" s="176"/>
      <c r="D80" s="176">
        <v>2</v>
      </c>
      <c r="E80" s="176"/>
      <c r="F80" s="176">
        <v>1.1000000000000001</v>
      </c>
      <c r="G80" s="176"/>
      <c r="H80" s="176">
        <v>5</v>
      </c>
      <c r="I80" s="210"/>
      <c r="J80" s="176">
        <v>-2.2000000000000002</v>
      </c>
      <c r="K80" s="176"/>
      <c r="L80" s="176">
        <v>35</v>
      </c>
      <c r="M80" s="176"/>
      <c r="N80" s="176">
        <v>-0.1</v>
      </c>
      <c r="O80" s="176"/>
      <c r="P80" s="176">
        <v>3.5</v>
      </c>
    </row>
    <row r="81" spans="1:16" x14ac:dyDescent="0.25">
      <c r="A81" s="178">
        <v>37045</v>
      </c>
      <c r="B81" s="176">
        <v>0</v>
      </c>
      <c r="C81" s="176"/>
      <c r="D81" s="176">
        <v>2</v>
      </c>
      <c r="E81" s="176"/>
      <c r="F81" s="176">
        <v>1.1000000000000001</v>
      </c>
      <c r="G81" s="176"/>
      <c r="H81" s="176">
        <v>5</v>
      </c>
      <c r="I81" s="210"/>
      <c r="J81" s="176">
        <v>-2.2000000000000002</v>
      </c>
      <c r="K81" s="176"/>
      <c r="L81" s="176">
        <v>35</v>
      </c>
      <c r="M81" s="176"/>
      <c r="N81" s="176">
        <v>-0.1</v>
      </c>
      <c r="O81" s="176"/>
      <c r="P81" s="176">
        <v>3.5</v>
      </c>
    </row>
    <row r="82" spans="1:16" x14ac:dyDescent="0.25">
      <c r="A82" s="175">
        <v>37046</v>
      </c>
      <c r="B82" s="176">
        <v>0</v>
      </c>
      <c r="C82" s="176"/>
      <c r="D82" s="176">
        <v>2</v>
      </c>
      <c r="E82" s="176"/>
      <c r="F82" s="176">
        <v>1.2</v>
      </c>
      <c r="G82" s="176"/>
      <c r="H82" s="176">
        <v>5</v>
      </c>
      <c r="I82" s="210"/>
      <c r="J82" s="176">
        <v>-2.2000000000000002</v>
      </c>
      <c r="K82" s="176"/>
      <c r="L82" s="176">
        <v>35</v>
      </c>
      <c r="M82" s="176"/>
      <c r="N82" s="176">
        <v>-0.1</v>
      </c>
      <c r="O82" s="176"/>
      <c r="P82" s="176">
        <v>3.5</v>
      </c>
    </row>
    <row r="83" spans="1:16" x14ac:dyDescent="0.25">
      <c r="A83" s="175">
        <v>37047</v>
      </c>
      <c r="B83" s="176">
        <v>0</v>
      </c>
      <c r="C83" s="176"/>
      <c r="D83" s="176">
        <v>2</v>
      </c>
      <c r="E83" s="176"/>
      <c r="F83" s="176">
        <v>1.2</v>
      </c>
      <c r="G83" s="176"/>
      <c r="H83" s="176">
        <v>5</v>
      </c>
      <c r="I83" s="210"/>
      <c r="J83" s="176">
        <v>-2.1</v>
      </c>
      <c r="K83" s="176"/>
      <c r="L83" s="176">
        <v>35</v>
      </c>
      <c r="M83" s="176"/>
      <c r="N83" s="176">
        <v>-0.1</v>
      </c>
      <c r="O83" s="176"/>
      <c r="P83" s="176">
        <v>3.5</v>
      </c>
    </row>
    <row r="84" spans="1:16" x14ac:dyDescent="0.25">
      <c r="A84" s="175">
        <v>37048</v>
      </c>
      <c r="B84" s="176">
        <v>0</v>
      </c>
      <c r="C84" s="176"/>
      <c r="D84" s="176">
        <v>2</v>
      </c>
      <c r="E84" s="176"/>
      <c r="F84" s="176">
        <v>1.2</v>
      </c>
      <c r="G84" s="176"/>
      <c r="H84" s="176">
        <v>5</v>
      </c>
      <c r="I84" s="210"/>
      <c r="J84" s="176">
        <v>-2.1</v>
      </c>
      <c r="K84" s="176"/>
      <c r="L84" s="176">
        <v>35</v>
      </c>
      <c r="M84" s="176"/>
      <c r="N84" s="176">
        <v>-0.1</v>
      </c>
      <c r="O84" s="176"/>
      <c r="P84" s="176">
        <v>3.5</v>
      </c>
    </row>
    <row r="85" spans="1:16" x14ac:dyDescent="0.25">
      <c r="A85" s="175">
        <v>37049</v>
      </c>
      <c r="B85" s="176">
        <v>0</v>
      </c>
      <c r="C85" s="176"/>
      <c r="D85" s="176">
        <v>2</v>
      </c>
      <c r="E85" s="176"/>
      <c r="F85" s="176">
        <v>1.3</v>
      </c>
      <c r="G85" s="176"/>
      <c r="H85" s="176">
        <v>5</v>
      </c>
      <c r="I85" s="210"/>
      <c r="J85" s="176">
        <v>-2.1</v>
      </c>
      <c r="K85" s="176"/>
      <c r="L85" s="176">
        <v>35</v>
      </c>
      <c r="M85" s="176"/>
      <c r="N85" s="176">
        <v>-0.1</v>
      </c>
      <c r="O85" s="176"/>
      <c r="P85" s="176">
        <v>3.5</v>
      </c>
    </row>
    <row r="86" spans="1:16" x14ac:dyDescent="0.25">
      <c r="A86" s="175">
        <v>37050</v>
      </c>
      <c r="B86" s="176">
        <v>0</v>
      </c>
      <c r="C86" s="176"/>
      <c r="D86" s="176">
        <v>2</v>
      </c>
      <c r="E86" s="176"/>
      <c r="F86" s="176">
        <v>1.3</v>
      </c>
      <c r="G86" s="176"/>
      <c r="H86" s="176">
        <v>5</v>
      </c>
      <c r="I86" s="210"/>
      <c r="J86" s="176">
        <v>-2.1</v>
      </c>
      <c r="K86" s="176"/>
      <c r="L86" s="176">
        <v>35</v>
      </c>
      <c r="M86" s="176"/>
      <c r="N86" s="176">
        <v>-0.1</v>
      </c>
      <c r="O86" s="176"/>
      <c r="P86" s="176">
        <v>3.5</v>
      </c>
    </row>
    <row r="87" spans="1:16" x14ac:dyDescent="0.25">
      <c r="A87" s="178">
        <v>37051</v>
      </c>
      <c r="B87" s="176"/>
      <c r="C87" s="176"/>
      <c r="D87" s="176"/>
      <c r="E87" s="176"/>
      <c r="F87" s="176"/>
      <c r="G87" s="176"/>
      <c r="H87" s="176"/>
      <c r="I87" s="210"/>
      <c r="J87" s="176"/>
      <c r="K87" s="176"/>
      <c r="L87" s="176"/>
      <c r="M87" s="176"/>
      <c r="N87" s="176"/>
      <c r="O87" s="176"/>
      <c r="P87" s="176"/>
    </row>
    <row r="88" spans="1:16" x14ac:dyDescent="0.25">
      <c r="A88" s="178">
        <v>37052</v>
      </c>
      <c r="B88" s="176"/>
      <c r="C88" s="176"/>
      <c r="D88" s="176"/>
      <c r="E88" s="176"/>
      <c r="F88" s="176"/>
      <c r="G88" s="176"/>
      <c r="H88" s="176"/>
      <c r="I88" s="210"/>
      <c r="J88" s="176"/>
      <c r="K88" s="176"/>
      <c r="L88" s="176"/>
      <c r="M88" s="176"/>
      <c r="N88" s="176"/>
      <c r="O88" s="176"/>
      <c r="P88" s="176"/>
    </row>
    <row r="89" spans="1:16" x14ac:dyDescent="0.25">
      <c r="A89" s="175">
        <v>37053</v>
      </c>
      <c r="B89" s="176"/>
      <c r="C89" s="176"/>
      <c r="D89" s="176"/>
      <c r="E89" s="176"/>
      <c r="F89" s="176"/>
      <c r="G89" s="176"/>
      <c r="H89" s="176"/>
      <c r="I89" s="210"/>
      <c r="J89" s="176"/>
      <c r="K89" s="176"/>
      <c r="L89" s="176"/>
      <c r="M89" s="176"/>
      <c r="N89" s="176"/>
      <c r="O89" s="176"/>
      <c r="P89" s="176"/>
    </row>
    <row r="90" spans="1:16" x14ac:dyDescent="0.25">
      <c r="A90" s="175">
        <v>37054</v>
      </c>
      <c r="B90" s="176"/>
      <c r="C90" s="176"/>
      <c r="D90" s="176"/>
      <c r="E90" s="176"/>
      <c r="F90" s="176"/>
      <c r="G90" s="176"/>
      <c r="H90" s="176"/>
      <c r="I90" s="210"/>
      <c r="J90" s="176"/>
      <c r="K90" s="176"/>
      <c r="L90" s="176"/>
      <c r="M90" s="176"/>
      <c r="N90" s="176"/>
      <c r="O90" s="176"/>
      <c r="P90" s="176"/>
    </row>
    <row r="91" spans="1:16" x14ac:dyDescent="0.25">
      <c r="A91" s="175">
        <v>37055</v>
      </c>
      <c r="B91" s="176"/>
      <c r="C91" s="176"/>
      <c r="D91" s="176"/>
      <c r="E91" s="176"/>
      <c r="F91" s="176"/>
      <c r="G91" s="176"/>
      <c r="H91" s="176"/>
      <c r="I91" s="210"/>
      <c r="J91" s="176"/>
      <c r="K91" s="176"/>
      <c r="L91" s="176"/>
      <c r="M91" s="176"/>
      <c r="N91" s="176"/>
      <c r="O91" s="176"/>
      <c r="P91" s="176"/>
    </row>
    <row r="92" spans="1:16" x14ac:dyDescent="0.25">
      <c r="A92" s="175">
        <v>37056</v>
      </c>
      <c r="B92" s="176"/>
      <c r="C92" s="176"/>
      <c r="D92" s="176"/>
      <c r="E92" s="176"/>
      <c r="F92" s="176"/>
      <c r="G92" s="176"/>
      <c r="H92" s="176"/>
      <c r="I92" s="210"/>
      <c r="J92" s="176"/>
      <c r="K92" s="176"/>
      <c r="L92" s="176"/>
      <c r="M92" s="176"/>
      <c r="N92" s="176"/>
      <c r="O92" s="176"/>
      <c r="P92" s="176"/>
    </row>
    <row r="93" spans="1:16" x14ac:dyDescent="0.25">
      <c r="A93" s="175">
        <v>37057</v>
      </c>
      <c r="B93" s="176"/>
      <c r="C93" s="176"/>
      <c r="D93" s="176"/>
      <c r="E93" s="176"/>
      <c r="F93" s="176"/>
      <c r="G93" s="176"/>
      <c r="H93" s="176"/>
      <c r="I93" s="210"/>
      <c r="J93" s="176"/>
      <c r="K93" s="176"/>
      <c r="L93" s="176"/>
      <c r="M93" s="176"/>
      <c r="N93" s="176"/>
      <c r="O93" s="176"/>
      <c r="P93" s="176"/>
    </row>
    <row r="94" spans="1:16" x14ac:dyDescent="0.25">
      <c r="A94" s="178">
        <v>37058</v>
      </c>
      <c r="B94" s="176"/>
      <c r="C94" s="176"/>
      <c r="D94" s="176"/>
      <c r="E94" s="176"/>
      <c r="F94" s="176"/>
      <c r="G94" s="176"/>
      <c r="H94" s="176"/>
      <c r="I94" s="210"/>
      <c r="J94" s="176"/>
      <c r="K94" s="176"/>
      <c r="L94" s="176"/>
      <c r="M94" s="176"/>
      <c r="N94" s="176"/>
      <c r="O94" s="176"/>
      <c r="P94" s="176"/>
    </row>
    <row r="95" spans="1:16" x14ac:dyDescent="0.25">
      <c r="A95" s="178">
        <v>37059</v>
      </c>
      <c r="B95" s="176"/>
      <c r="C95" s="176"/>
      <c r="D95" s="176"/>
      <c r="E95" s="176"/>
      <c r="F95" s="176"/>
      <c r="G95" s="176"/>
      <c r="H95" s="176"/>
      <c r="I95" s="210"/>
      <c r="J95" s="176"/>
      <c r="K95" s="176"/>
      <c r="L95" s="176"/>
      <c r="M95" s="176"/>
      <c r="N95" s="176"/>
      <c r="O95" s="176"/>
      <c r="P95" s="176"/>
    </row>
    <row r="96" spans="1:16" x14ac:dyDescent="0.25">
      <c r="A96" s="175">
        <v>37060</v>
      </c>
      <c r="B96" s="176"/>
      <c r="C96" s="176"/>
      <c r="D96" s="176"/>
      <c r="E96" s="176"/>
      <c r="F96" s="176"/>
      <c r="G96" s="176"/>
      <c r="H96" s="176"/>
      <c r="I96" s="210"/>
      <c r="J96" s="176"/>
      <c r="K96" s="176"/>
      <c r="L96" s="176"/>
      <c r="M96" s="176"/>
      <c r="N96" s="176"/>
      <c r="O96" s="176"/>
      <c r="P96" s="176"/>
    </row>
    <row r="97" spans="1:16" x14ac:dyDescent="0.25">
      <c r="A97" s="175">
        <v>37061</v>
      </c>
      <c r="B97" s="176"/>
      <c r="C97" s="176"/>
      <c r="D97" s="176"/>
      <c r="E97" s="176"/>
      <c r="F97" s="176"/>
      <c r="G97" s="176"/>
      <c r="H97" s="176"/>
      <c r="I97" s="210"/>
      <c r="J97" s="176"/>
      <c r="K97" s="176"/>
      <c r="L97" s="176"/>
      <c r="M97" s="176"/>
      <c r="N97" s="176"/>
      <c r="O97" s="176"/>
      <c r="P97" s="176"/>
    </row>
    <row r="98" spans="1:16" x14ac:dyDescent="0.25">
      <c r="A98" s="175">
        <v>37062</v>
      </c>
      <c r="B98" s="176"/>
      <c r="C98" s="176"/>
      <c r="D98" s="176"/>
      <c r="E98" s="176"/>
      <c r="F98" s="176"/>
      <c r="G98" s="176"/>
      <c r="H98" s="176"/>
      <c r="I98" s="210"/>
      <c r="J98" s="176"/>
      <c r="K98" s="176"/>
      <c r="L98" s="176"/>
      <c r="M98" s="176"/>
      <c r="N98" s="176"/>
      <c r="O98" s="176"/>
      <c r="P98" s="176"/>
    </row>
    <row r="99" spans="1:16" x14ac:dyDescent="0.25">
      <c r="A99" s="175">
        <v>37063</v>
      </c>
      <c r="B99" s="176"/>
      <c r="C99" s="176"/>
      <c r="D99" s="176"/>
      <c r="E99" s="176"/>
      <c r="F99" s="176"/>
      <c r="G99" s="176"/>
      <c r="H99" s="176"/>
      <c r="I99" s="210"/>
      <c r="J99" s="176"/>
      <c r="K99" s="176"/>
      <c r="L99" s="176"/>
      <c r="M99" s="176"/>
      <c r="N99" s="176"/>
      <c r="O99" s="176"/>
      <c r="P99" s="176"/>
    </row>
    <row r="100" spans="1:16" x14ac:dyDescent="0.25">
      <c r="A100" s="175">
        <v>37064</v>
      </c>
      <c r="B100" s="176"/>
      <c r="C100" s="176"/>
      <c r="D100" s="176"/>
      <c r="E100" s="176"/>
      <c r="F100" s="176"/>
      <c r="G100" s="176"/>
      <c r="H100" s="176"/>
      <c r="I100" s="210"/>
      <c r="J100" s="176"/>
      <c r="K100" s="176"/>
      <c r="L100" s="176"/>
      <c r="M100" s="176"/>
      <c r="N100" s="176"/>
      <c r="O100" s="176"/>
      <c r="P100" s="176"/>
    </row>
    <row r="101" spans="1:16" x14ac:dyDescent="0.25">
      <c r="A101" s="178">
        <v>37065</v>
      </c>
      <c r="B101" s="176"/>
      <c r="C101" s="176"/>
      <c r="D101" s="176"/>
      <c r="E101" s="176"/>
      <c r="F101" s="176"/>
      <c r="G101" s="176"/>
      <c r="H101" s="176"/>
      <c r="I101" s="210"/>
      <c r="J101" s="176"/>
      <c r="K101" s="176"/>
      <c r="L101" s="176"/>
      <c r="M101" s="176"/>
      <c r="N101" s="176"/>
      <c r="O101" s="176"/>
      <c r="P101" s="176"/>
    </row>
    <row r="102" spans="1:16" x14ac:dyDescent="0.25">
      <c r="A102" s="178">
        <v>37066</v>
      </c>
      <c r="B102" s="176"/>
      <c r="C102" s="176"/>
      <c r="D102" s="176"/>
      <c r="E102" s="176"/>
      <c r="F102" s="176"/>
      <c r="G102" s="176"/>
      <c r="H102" s="176"/>
      <c r="I102" s="210"/>
      <c r="J102" s="176"/>
      <c r="K102" s="176"/>
      <c r="L102" s="176"/>
      <c r="M102" s="176"/>
      <c r="N102" s="176"/>
      <c r="O102" s="176"/>
      <c r="P102" s="176"/>
    </row>
    <row r="103" spans="1:16" x14ac:dyDescent="0.25">
      <c r="A103" s="175">
        <v>37067</v>
      </c>
      <c r="B103" s="176"/>
      <c r="C103" s="176"/>
      <c r="D103" s="176"/>
      <c r="E103" s="176"/>
      <c r="F103" s="176"/>
      <c r="G103" s="176"/>
      <c r="H103" s="176"/>
      <c r="I103" s="210"/>
      <c r="J103" s="176"/>
      <c r="K103" s="176"/>
      <c r="L103" s="176"/>
      <c r="M103" s="176"/>
      <c r="N103" s="176"/>
      <c r="O103" s="176"/>
      <c r="P103" s="176"/>
    </row>
    <row r="104" spans="1:16" x14ac:dyDescent="0.25">
      <c r="A104" s="175">
        <v>37068</v>
      </c>
      <c r="B104" s="176"/>
      <c r="C104" s="176"/>
      <c r="D104" s="176"/>
      <c r="E104" s="176"/>
      <c r="F104" s="176"/>
      <c r="G104" s="176"/>
      <c r="H104" s="176"/>
      <c r="I104" s="210"/>
      <c r="J104" s="176"/>
      <c r="K104" s="176"/>
      <c r="L104" s="176"/>
      <c r="M104" s="176"/>
      <c r="N104" s="176"/>
      <c r="O104" s="176"/>
      <c r="P104" s="176"/>
    </row>
    <row r="105" spans="1:16" x14ac:dyDescent="0.25">
      <c r="A105" s="175">
        <v>37069</v>
      </c>
      <c r="B105" s="176"/>
      <c r="C105" s="176"/>
      <c r="D105" s="176"/>
      <c r="E105" s="176"/>
      <c r="F105" s="176"/>
      <c r="G105" s="176"/>
      <c r="H105" s="176"/>
      <c r="I105" s="210"/>
      <c r="J105" s="176"/>
      <c r="K105" s="176"/>
      <c r="L105" s="176"/>
      <c r="M105" s="176"/>
      <c r="N105" s="176"/>
      <c r="O105" s="176"/>
      <c r="P105" s="176"/>
    </row>
    <row r="106" spans="1:16" x14ac:dyDescent="0.25">
      <c r="A106" s="175">
        <v>37070</v>
      </c>
      <c r="B106" s="176"/>
      <c r="C106" s="176"/>
      <c r="D106" s="176"/>
      <c r="E106" s="176"/>
      <c r="F106" s="176"/>
      <c r="G106" s="176"/>
      <c r="H106" s="176"/>
      <c r="I106" s="210"/>
      <c r="J106" s="176"/>
      <c r="K106" s="176"/>
      <c r="L106" s="176"/>
      <c r="M106" s="176"/>
      <c r="N106" s="176"/>
      <c r="O106" s="176"/>
      <c r="P106" s="176"/>
    </row>
    <row r="107" spans="1:16" x14ac:dyDescent="0.25">
      <c r="A107" s="175">
        <v>37071</v>
      </c>
      <c r="B107" s="176"/>
      <c r="C107" s="176"/>
      <c r="D107" s="176"/>
      <c r="E107" s="176"/>
      <c r="F107" s="176"/>
      <c r="G107" s="176"/>
      <c r="H107" s="176"/>
      <c r="I107" s="210"/>
      <c r="J107" s="176"/>
      <c r="K107" s="176"/>
      <c r="L107" s="176"/>
      <c r="M107" s="176"/>
      <c r="N107" s="176"/>
      <c r="O107" s="176"/>
      <c r="P107" s="176"/>
    </row>
    <row r="108" spans="1:16" x14ac:dyDescent="0.25">
      <c r="A108" s="178">
        <v>37072</v>
      </c>
      <c r="B108" s="176"/>
      <c r="C108" s="176"/>
      <c r="D108" s="176"/>
      <c r="E108" s="176"/>
      <c r="F108" s="176"/>
      <c r="G108" s="176"/>
      <c r="H108" s="176"/>
      <c r="I108" s="210"/>
      <c r="J108" s="176"/>
      <c r="K108" s="176"/>
      <c r="L108" s="176"/>
      <c r="M108" s="176"/>
      <c r="N108" s="176"/>
      <c r="O108" s="176"/>
      <c r="P108" s="176"/>
    </row>
    <row r="109" spans="1:16" x14ac:dyDescent="0.25">
      <c r="A109" s="175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5"/>
      <c r="N109" s="214"/>
      <c r="O109" s="215"/>
      <c r="P109" s="215"/>
    </row>
    <row r="110" spans="1:16" x14ac:dyDescent="0.25">
      <c r="A110" s="175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5"/>
      <c r="N110" s="214"/>
      <c r="O110" s="215"/>
      <c r="P110" s="215"/>
    </row>
    <row r="111" spans="1:16" x14ac:dyDescent="0.25">
      <c r="A111" s="175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5"/>
      <c r="N111" s="214"/>
      <c r="O111" s="215"/>
      <c r="P111" s="215"/>
    </row>
    <row r="112" spans="1:16" x14ac:dyDescent="0.25"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5"/>
      <c r="N112" s="214"/>
      <c r="O112" s="215"/>
      <c r="P112" s="215"/>
    </row>
    <row r="113" spans="2:16" x14ac:dyDescent="0.25"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5"/>
      <c r="N113" s="214"/>
      <c r="O113" s="215"/>
      <c r="P113" s="215"/>
    </row>
    <row r="114" spans="2:16" x14ac:dyDescent="0.25"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5"/>
      <c r="N114" s="214"/>
      <c r="O114" s="215"/>
      <c r="P114" s="215"/>
    </row>
    <row r="115" spans="2:16" x14ac:dyDescent="0.25"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5"/>
      <c r="N115" s="214"/>
      <c r="O115" s="215"/>
      <c r="P115" s="215"/>
    </row>
    <row r="116" spans="2:16" x14ac:dyDescent="0.25"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5"/>
      <c r="N116" s="214"/>
      <c r="O116" s="215"/>
      <c r="P116" s="215"/>
    </row>
    <row r="117" spans="2:16" x14ac:dyDescent="0.25"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5"/>
      <c r="N117" s="214"/>
      <c r="O117" s="215"/>
      <c r="P117" s="215"/>
    </row>
    <row r="118" spans="2:16" x14ac:dyDescent="0.25"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5"/>
      <c r="N118" s="214"/>
      <c r="O118" s="215"/>
      <c r="P118" s="215"/>
    </row>
    <row r="119" spans="2:16" x14ac:dyDescent="0.25"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5"/>
      <c r="N119" s="214"/>
      <c r="O119" s="215"/>
      <c r="P119" s="215"/>
    </row>
    <row r="120" spans="2:16" x14ac:dyDescent="0.25"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5"/>
      <c r="N120" s="214"/>
      <c r="O120" s="215"/>
      <c r="P120" s="215"/>
    </row>
    <row r="121" spans="2:16" x14ac:dyDescent="0.25"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5"/>
      <c r="N121" s="214"/>
      <c r="O121" s="215"/>
      <c r="P121" s="215"/>
    </row>
    <row r="122" spans="2:16" x14ac:dyDescent="0.25"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5"/>
      <c r="N122" s="214"/>
      <c r="O122" s="215"/>
      <c r="P122" s="215"/>
    </row>
    <row r="123" spans="2:16" x14ac:dyDescent="0.25"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5"/>
      <c r="N123" s="214"/>
      <c r="O123" s="215"/>
      <c r="P123" s="215"/>
    </row>
    <row r="124" spans="2:16" x14ac:dyDescent="0.25"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5"/>
      <c r="N124" s="214"/>
      <c r="O124" s="215"/>
      <c r="P124" s="215"/>
    </row>
    <row r="125" spans="2:16" x14ac:dyDescent="0.25"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5"/>
      <c r="N125" s="214"/>
      <c r="O125" s="215"/>
      <c r="P125" s="215"/>
    </row>
    <row r="126" spans="2:16" x14ac:dyDescent="0.25"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5"/>
      <c r="N126" s="214"/>
      <c r="O126" s="215"/>
      <c r="P126" s="215"/>
    </row>
    <row r="127" spans="2:16" x14ac:dyDescent="0.25"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5"/>
      <c r="N127" s="214"/>
      <c r="O127" s="215"/>
      <c r="P127" s="215"/>
    </row>
    <row r="128" spans="2:16" x14ac:dyDescent="0.25"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5"/>
      <c r="N128" s="214"/>
      <c r="O128" s="215"/>
      <c r="P128" s="215"/>
    </row>
    <row r="129" spans="2:16" x14ac:dyDescent="0.25"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5"/>
      <c r="N129" s="214"/>
      <c r="O129" s="215"/>
      <c r="P129" s="215"/>
    </row>
    <row r="130" spans="2:16" x14ac:dyDescent="0.25"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5"/>
      <c r="N130" s="214"/>
      <c r="O130" s="215"/>
      <c r="P130" s="215"/>
    </row>
    <row r="131" spans="2:16" x14ac:dyDescent="0.25"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5"/>
      <c r="N131" s="214"/>
      <c r="O131" s="215"/>
      <c r="P131" s="215"/>
    </row>
    <row r="132" spans="2:16" x14ac:dyDescent="0.25"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5"/>
      <c r="N132" s="214"/>
      <c r="O132" s="215"/>
      <c r="P132" s="215"/>
    </row>
    <row r="133" spans="2:16" x14ac:dyDescent="0.25"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5"/>
      <c r="N133" s="214"/>
      <c r="O133" s="215"/>
      <c r="P133" s="215"/>
    </row>
    <row r="134" spans="2:16" x14ac:dyDescent="0.25"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5"/>
      <c r="N134" s="214"/>
      <c r="O134" s="215"/>
      <c r="P134" s="215"/>
    </row>
    <row r="135" spans="2:16" x14ac:dyDescent="0.25"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5"/>
      <c r="N135" s="214"/>
      <c r="O135" s="215"/>
      <c r="P135" s="215"/>
    </row>
    <row r="136" spans="2:16" x14ac:dyDescent="0.25"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5"/>
      <c r="N136" s="214"/>
      <c r="O136" s="215"/>
      <c r="P136" s="215"/>
    </row>
    <row r="137" spans="2:16" x14ac:dyDescent="0.25"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5"/>
      <c r="N137" s="214"/>
      <c r="O137" s="215"/>
      <c r="P137" s="215"/>
    </row>
    <row r="138" spans="2:16" x14ac:dyDescent="0.25"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5"/>
      <c r="N138" s="214"/>
      <c r="O138" s="215"/>
      <c r="P138" s="215"/>
    </row>
    <row r="139" spans="2:16" x14ac:dyDescent="0.25"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5"/>
      <c r="N139" s="214"/>
      <c r="O139" s="215"/>
      <c r="P139" s="215"/>
    </row>
    <row r="140" spans="2:16" x14ac:dyDescent="0.25"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5"/>
      <c r="N140" s="214"/>
      <c r="O140" s="215"/>
      <c r="P140" s="215"/>
    </row>
    <row r="141" spans="2:16" x14ac:dyDescent="0.25"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5"/>
      <c r="N141" s="214"/>
      <c r="O141" s="215"/>
      <c r="P141" s="215"/>
    </row>
    <row r="142" spans="2:16" x14ac:dyDescent="0.25"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5"/>
      <c r="N142" s="214"/>
      <c r="O142" s="215"/>
      <c r="P142" s="215"/>
    </row>
    <row r="143" spans="2:16" x14ac:dyDescent="0.25"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5"/>
      <c r="N143" s="214"/>
      <c r="O143" s="215"/>
      <c r="P143" s="215"/>
    </row>
    <row r="144" spans="2:16" x14ac:dyDescent="0.25"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5"/>
      <c r="N144" s="214"/>
      <c r="O144" s="215"/>
      <c r="P144" s="215"/>
    </row>
    <row r="145" spans="2:16" x14ac:dyDescent="0.25"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5"/>
      <c r="N145" s="214"/>
      <c r="O145" s="215"/>
      <c r="P145" s="215"/>
    </row>
    <row r="146" spans="2:16" x14ac:dyDescent="0.25"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5"/>
      <c r="N146" s="214"/>
      <c r="O146" s="215"/>
      <c r="P146" s="215"/>
    </row>
    <row r="147" spans="2:16" x14ac:dyDescent="0.25"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5"/>
      <c r="N147" s="214"/>
      <c r="O147" s="215"/>
      <c r="P147" s="215"/>
    </row>
    <row r="148" spans="2:16" x14ac:dyDescent="0.25"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5"/>
      <c r="N148" s="214"/>
      <c r="O148" s="215"/>
      <c r="P148" s="215"/>
    </row>
    <row r="149" spans="2:16" x14ac:dyDescent="0.25"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5"/>
      <c r="N149" s="214"/>
      <c r="O149" s="215"/>
      <c r="P149" s="215"/>
    </row>
    <row r="150" spans="2:16" x14ac:dyDescent="0.25"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5"/>
      <c r="N150" s="214"/>
      <c r="O150" s="215"/>
      <c r="P150" s="215"/>
    </row>
    <row r="151" spans="2:16" x14ac:dyDescent="0.25"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5"/>
      <c r="N151" s="214"/>
      <c r="O151" s="215"/>
      <c r="P151" s="215"/>
    </row>
    <row r="152" spans="2:16" x14ac:dyDescent="0.25"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5"/>
      <c r="N152" s="214"/>
      <c r="O152" s="215"/>
      <c r="P152" s="215"/>
    </row>
    <row r="153" spans="2:16" x14ac:dyDescent="0.25"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5"/>
      <c r="N153" s="214"/>
      <c r="O153" s="215"/>
      <c r="P153" s="215"/>
    </row>
    <row r="154" spans="2:16" x14ac:dyDescent="0.25"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5"/>
      <c r="N154" s="214"/>
      <c r="O154" s="215"/>
      <c r="P154" s="215"/>
    </row>
    <row r="155" spans="2:16" x14ac:dyDescent="0.25"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5"/>
      <c r="N155" s="214"/>
      <c r="O155" s="215"/>
      <c r="P155" s="215"/>
    </row>
    <row r="156" spans="2:16" x14ac:dyDescent="0.25"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5"/>
      <c r="N156" s="214"/>
      <c r="O156" s="215"/>
      <c r="P156" s="215"/>
    </row>
    <row r="157" spans="2:16" x14ac:dyDescent="0.25"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5"/>
      <c r="N157" s="214"/>
      <c r="O157" s="215"/>
      <c r="P157" s="215"/>
    </row>
    <row r="158" spans="2:16" x14ac:dyDescent="0.25"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5"/>
      <c r="N158" s="214"/>
      <c r="O158" s="215"/>
      <c r="P158" s="215"/>
    </row>
    <row r="159" spans="2:16" x14ac:dyDescent="0.25"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5"/>
      <c r="N159" s="214"/>
      <c r="O159" s="215"/>
      <c r="P159" s="215"/>
    </row>
    <row r="160" spans="2:16" x14ac:dyDescent="0.25"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5"/>
      <c r="N160" s="214"/>
      <c r="O160" s="215"/>
      <c r="P160" s="215"/>
    </row>
    <row r="161" spans="2:16" x14ac:dyDescent="0.25"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5"/>
      <c r="N161" s="214"/>
      <c r="O161" s="215"/>
      <c r="P161" s="215"/>
    </row>
    <row r="162" spans="2:16" x14ac:dyDescent="0.25"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5"/>
      <c r="N162" s="214"/>
      <c r="O162" s="215"/>
      <c r="P162" s="215"/>
    </row>
    <row r="163" spans="2:16" x14ac:dyDescent="0.25"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5"/>
      <c r="N163" s="214"/>
      <c r="O163" s="215"/>
      <c r="P163" s="215"/>
    </row>
    <row r="164" spans="2:16" x14ac:dyDescent="0.25"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5"/>
      <c r="N164" s="214"/>
      <c r="O164" s="215"/>
      <c r="P164" s="215"/>
    </row>
    <row r="165" spans="2:16" x14ac:dyDescent="0.25"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5"/>
      <c r="N165" s="214"/>
      <c r="O165" s="215"/>
      <c r="P165" s="215"/>
    </row>
    <row r="166" spans="2:16" x14ac:dyDescent="0.25"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5"/>
      <c r="N166" s="214"/>
      <c r="O166" s="215"/>
      <c r="P166" s="215"/>
    </row>
    <row r="167" spans="2:16" x14ac:dyDescent="0.25"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5"/>
      <c r="N167" s="214"/>
      <c r="O167" s="215"/>
      <c r="P167" s="215"/>
    </row>
    <row r="168" spans="2:16" x14ac:dyDescent="0.25"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5"/>
      <c r="N168" s="214"/>
      <c r="O168" s="215"/>
      <c r="P168" s="215"/>
    </row>
    <row r="169" spans="2:16" x14ac:dyDescent="0.25"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5"/>
      <c r="N169" s="214"/>
      <c r="O169" s="215"/>
      <c r="P169" s="215"/>
    </row>
    <row r="170" spans="2:16" x14ac:dyDescent="0.25"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5"/>
      <c r="N170" s="214"/>
      <c r="O170" s="215"/>
      <c r="P170" s="215"/>
    </row>
    <row r="171" spans="2:16" x14ac:dyDescent="0.25"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5"/>
      <c r="N171" s="214"/>
      <c r="O171" s="215"/>
      <c r="P171" s="215"/>
    </row>
    <row r="172" spans="2:16" x14ac:dyDescent="0.25"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5"/>
      <c r="N172" s="214"/>
      <c r="O172" s="215"/>
      <c r="P172" s="215"/>
    </row>
    <row r="173" spans="2:16" x14ac:dyDescent="0.25"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5"/>
      <c r="N173" s="214"/>
      <c r="O173" s="215"/>
      <c r="P173" s="215"/>
    </row>
    <row r="174" spans="2:16" x14ac:dyDescent="0.25"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5"/>
      <c r="N174" s="214"/>
      <c r="O174" s="215"/>
      <c r="P174" s="215"/>
    </row>
    <row r="175" spans="2:16" x14ac:dyDescent="0.25"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5"/>
      <c r="N175" s="214"/>
      <c r="O175" s="215"/>
      <c r="P175" s="215"/>
    </row>
    <row r="176" spans="2:16" x14ac:dyDescent="0.25"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5"/>
      <c r="N176" s="214"/>
      <c r="O176" s="215"/>
      <c r="P176" s="215"/>
    </row>
    <row r="177" spans="2:16" x14ac:dyDescent="0.25"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5"/>
      <c r="N177" s="214"/>
      <c r="O177" s="215"/>
      <c r="P177" s="215"/>
    </row>
    <row r="178" spans="2:16" x14ac:dyDescent="0.25"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5"/>
      <c r="N178" s="214"/>
      <c r="O178" s="215"/>
      <c r="P178" s="215"/>
    </row>
    <row r="179" spans="2:16" x14ac:dyDescent="0.25"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5"/>
      <c r="N179" s="214"/>
      <c r="O179" s="215"/>
      <c r="P179" s="215"/>
    </row>
    <row r="180" spans="2:16" x14ac:dyDescent="0.25"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5"/>
      <c r="N180" s="214"/>
      <c r="O180" s="215"/>
      <c r="P180" s="215"/>
    </row>
    <row r="181" spans="2:16" x14ac:dyDescent="0.25"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5"/>
      <c r="N181" s="214"/>
      <c r="O181" s="215"/>
      <c r="P181" s="215"/>
    </row>
    <row r="182" spans="2:16" x14ac:dyDescent="0.25"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5"/>
      <c r="N182" s="214"/>
      <c r="O182" s="215"/>
      <c r="P182" s="215"/>
    </row>
    <row r="183" spans="2:16" x14ac:dyDescent="0.25"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5"/>
      <c r="N183" s="214"/>
      <c r="O183" s="215"/>
      <c r="P183" s="215"/>
    </row>
    <row r="184" spans="2:16" x14ac:dyDescent="0.25"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5"/>
      <c r="N184" s="214"/>
      <c r="O184" s="215"/>
      <c r="P184" s="215"/>
    </row>
    <row r="185" spans="2:16" x14ac:dyDescent="0.25"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5"/>
      <c r="N185" s="214"/>
      <c r="O185" s="215"/>
      <c r="P185" s="215"/>
    </row>
    <row r="186" spans="2:16" x14ac:dyDescent="0.25"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5"/>
      <c r="N186" s="214"/>
      <c r="O186" s="215"/>
      <c r="P186" s="215"/>
    </row>
    <row r="187" spans="2:16" x14ac:dyDescent="0.25"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5"/>
      <c r="N187" s="214"/>
      <c r="O187" s="215"/>
      <c r="P187" s="215"/>
    </row>
    <row r="188" spans="2:16" x14ac:dyDescent="0.25"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5"/>
      <c r="N188" s="214"/>
      <c r="O188" s="215"/>
      <c r="P188" s="215"/>
    </row>
    <row r="189" spans="2:16" x14ac:dyDescent="0.25"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5"/>
      <c r="N189" s="214"/>
      <c r="O189" s="215"/>
      <c r="P189" s="215"/>
    </row>
  </sheetData>
  <mergeCells count="4">
    <mergeCell ref="J16:L16"/>
    <mergeCell ref="N16:P16"/>
    <mergeCell ref="B16:D16"/>
    <mergeCell ref="F16:H16"/>
  </mergeCells>
  <phoneticPr fontId="6" type="noConversion"/>
  <pageMargins left="0.5" right="0.25" top="0.75" bottom="0.25" header="0.5" footer="0.5"/>
  <pageSetup scale="80" orientation="portrait" r:id="rId1"/>
  <headerFooter alignWithMargins="0">
    <oddHeader>&amp;CSouth America DPR Info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zoomScale="80" workbookViewId="0">
      <selection activeCell="A8" sqref="A8"/>
    </sheetView>
  </sheetViews>
  <sheetFormatPr defaultColWidth="9.109375" defaultRowHeight="13.2" x14ac:dyDescent="0.25"/>
  <cols>
    <col min="1" max="1" width="36.109375" style="42" customWidth="1"/>
    <col min="2" max="2" width="2.5546875" style="42" customWidth="1"/>
    <col min="3" max="3" width="13.6640625" style="50" customWidth="1"/>
    <col min="4" max="4" width="5" style="51" customWidth="1"/>
    <col min="5" max="5" width="13.6640625" style="50" customWidth="1"/>
    <col min="6" max="6" width="5.33203125" style="42" customWidth="1"/>
    <col min="7" max="7" width="13.6640625" style="50" customWidth="1"/>
    <col min="8" max="8" width="1.6640625" style="42" customWidth="1"/>
    <col min="9" max="9" width="14.5546875" style="50" bestFit="1" customWidth="1"/>
    <col min="10" max="10" width="5.33203125" style="51" customWidth="1"/>
    <col min="11" max="11" width="13.6640625" style="50" customWidth="1"/>
    <col min="12" max="12" width="2.88671875" style="42" customWidth="1"/>
    <col min="13" max="13" width="13.6640625" style="50" customWidth="1"/>
    <col min="14" max="14" width="1.6640625" style="42" customWidth="1"/>
    <col min="15" max="15" width="13.6640625" style="50" customWidth="1"/>
    <col min="16" max="16" width="1.5546875" style="42" customWidth="1"/>
    <col min="17" max="17" width="19.109375" style="42" bestFit="1" customWidth="1"/>
    <col min="18" max="16384" width="9.109375" style="42"/>
  </cols>
  <sheetData>
    <row r="1" spans="1:17" ht="17.399999999999999" x14ac:dyDescent="0.3">
      <c r="A1" s="49" t="s">
        <v>108</v>
      </c>
    </row>
    <row r="2" spans="1:17" ht="23.25" customHeight="1" thickBot="1" x14ac:dyDescent="0.3"/>
    <row r="3" spans="1:17" s="57" customFormat="1" ht="12" x14ac:dyDescent="0.25">
      <c r="A3" s="52" t="s">
        <v>14</v>
      </c>
      <c r="B3" s="53"/>
      <c r="C3" s="54" t="s">
        <v>15</v>
      </c>
      <c r="D3" s="54"/>
      <c r="E3" s="54" t="s">
        <v>2</v>
      </c>
      <c r="F3" s="55"/>
      <c r="G3" s="54"/>
      <c r="H3" s="55"/>
      <c r="I3" s="54" t="s">
        <v>16</v>
      </c>
      <c r="J3" s="54"/>
      <c r="K3" s="54" t="s">
        <v>17</v>
      </c>
      <c r="L3" s="55"/>
      <c r="M3" s="54"/>
      <c r="N3" s="55"/>
      <c r="O3" s="54" t="s">
        <v>2</v>
      </c>
      <c r="P3" s="56"/>
    </row>
    <row r="4" spans="1:17" s="63" customFormat="1" ht="12" x14ac:dyDescent="0.25">
      <c r="A4" s="58"/>
      <c r="B4" s="57"/>
      <c r="C4" s="59" t="s">
        <v>6</v>
      </c>
      <c r="D4" s="60"/>
      <c r="E4" s="59" t="s">
        <v>6</v>
      </c>
      <c r="F4" s="61"/>
      <c r="G4" s="60"/>
      <c r="H4" s="61"/>
      <c r="I4" s="59" t="s">
        <v>18</v>
      </c>
      <c r="J4" s="60"/>
      <c r="K4" s="59" t="s">
        <v>18</v>
      </c>
      <c r="L4" s="61"/>
      <c r="M4" s="59" t="s">
        <v>7</v>
      </c>
      <c r="N4" s="61"/>
      <c r="O4" s="59" t="s">
        <v>7</v>
      </c>
      <c r="P4" s="62"/>
    </row>
    <row r="5" spans="1:17" ht="4.5" customHeight="1" x14ac:dyDescent="0.25">
      <c r="A5" s="64"/>
      <c r="B5" s="65"/>
      <c r="C5" s="66"/>
      <c r="D5" s="67"/>
      <c r="E5" s="66"/>
      <c r="F5" s="65"/>
      <c r="G5" s="66"/>
      <c r="H5" s="65"/>
      <c r="I5" s="66"/>
      <c r="J5" s="67"/>
      <c r="K5" s="66"/>
      <c r="L5" s="65"/>
      <c r="M5" s="66"/>
      <c r="N5" s="65"/>
      <c r="O5" s="66"/>
      <c r="P5" s="68"/>
      <c r="Q5" s="165"/>
    </row>
    <row r="6" spans="1:17" x14ac:dyDescent="0.25">
      <c r="A6" s="69" t="s">
        <v>12</v>
      </c>
      <c r="B6" s="65"/>
      <c r="C6" s="70">
        <v>-0.5</v>
      </c>
      <c r="D6" s="67"/>
      <c r="E6" s="70">
        <v>0.8</v>
      </c>
      <c r="F6" s="65"/>
      <c r="G6" s="66"/>
      <c r="H6" s="65"/>
      <c r="I6" s="66">
        <v>0.2</v>
      </c>
      <c r="J6" s="67"/>
      <c r="K6" s="66">
        <v>0.2</v>
      </c>
      <c r="L6" s="65"/>
      <c r="M6" s="66">
        <f>C6-I6</f>
        <v>-0.7</v>
      </c>
      <c r="N6" s="65"/>
      <c r="O6" s="66">
        <f>E6-K6</f>
        <v>0.60000000000000009</v>
      </c>
      <c r="P6" s="68"/>
      <c r="Q6" s="165" t="s">
        <v>83</v>
      </c>
    </row>
    <row r="7" spans="1:17" x14ac:dyDescent="0.25">
      <c r="A7" s="69" t="s">
        <v>1</v>
      </c>
      <c r="B7" s="65"/>
      <c r="C7" s="70">
        <v>15.7</v>
      </c>
      <c r="D7" s="67"/>
      <c r="E7" s="70">
        <v>0</v>
      </c>
      <c r="F7" s="65"/>
      <c r="G7" s="66"/>
      <c r="H7" s="65"/>
      <c r="I7" s="66">
        <v>0.2</v>
      </c>
      <c r="J7" s="67"/>
      <c r="K7" s="66">
        <v>0.2</v>
      </c>
      <c r="L7" s="65"/>
      <c r="M7" s="66">
        <f>C7-I7</f>
        <v>15.5</v>
      </c>
      <c r="N7" s="65"/>
      <c r="O7" s="66">
        <f>E7-K7</f>
        <v>-0.2</v>
      </c>
      <c r="P7" s="68"/>
      <c r="Q7" s="166" t="s">
        <v>84</v>
      </c>
    </row>
    <row r="8" spans="1:17" x14ac:dyDescent="0.25">
      <c r="A8" s="69" t="s">
        <v>19</v>
      </c>
      <c r="B8" s="65"/>
      <c r="C8" s="71">
        <v>0</v>
      </c>
      <c r="D8" s="67"/>
      <c r="E8" s="71">
        <v>-0.8</v>
      </c>
      <c r="F8" s="65"/>
      <c r="G8" s="66"/>
      <c r="H8" s="65"/>
      <c r="I8" s="72"/>
      <c r="J8" s="67"/>
      <c r="K8" s="72"/>
      <c r="L8" s="65"/>
      <c r="M8" s="72">
        <f>C8-I8</f>
        <v>0</v>
      </c>
      <c r="N8" s="65"/>
      <c r="O8" s="72">
        <f>E8-K8</f>
        <v>-0.8</v>
      </c>
      <c r="P8" s="68"/>
      <c r="Q8" s="166"/>
    </row>
    <row r="9" spans="1:17" x14ac:dyDescent="0.25">
      <c r="A9" s="73"/>
      <c r="B9" s="65"/>
      <c r="C9" s="70">
        <f>SUM(C6:C8)</f>
        <v>15.2</v>
      </c>
      <c r="D9" s="67"/>
      <c r="E9" s="70">
        <f>SUM(E6:E8)</f>
        <v>0</v>
      </c>
      <c r="F9" s="65"/>
      <c r="G9" s="66"/>
      <c r="H9" s="65"/>
      <c r="I9" s="74">
        <f>SUM(I6:I8)</f>
        <v>0.4</v>
      </c>
      <c r="J9" s="67"/>
      <c r="K9" s="74">
        <f>SUM(K6:K8)</f>
        <v>0.4</v>
      </c>
      <c r="L9" s="65"/>
      <c r="M9" s="66">
        <f>C9-I9</f>
        <v>14.799999999999999</v>
      </c>
      <c r="N9" s="65"/>
      <c r="O9" s="66">
        <f>SUM(O6:O8)</f>
        <v>-0.39999999999999997</v>
      </c>
      <c r="P9" s="68"/>
      <c r="Q9" s="166"/>
    </row>
    <row r="10" spans="1:17" s="79" customFormat="1" ht="13.8" thickBot="1" x14ac:dyDescent="0.3">
      <c r="A10" s="75"/>
      <c r="B10" s="76"/>
      <c r="C10" s="77"/>
      <c r="D10" s="77"/>
      <c r="E10" s="77"/>
      <c r="F10" s="76"/>
      <c r="G10" s="77"/>
      <c r="H10" s="76"/>
      <c r="I10" s="77"/>
      <c r="J10" s="77"/>
      <c r="K10" s="77"/>
      <c r="L10" s="76"/>
      <c r="M10" s="77"/>
      <c r="N10" s="76"/>
      <c r="O10" s="77"/>
      <c r="P10" s="78"/>
    </row>
    <row r="11" spans="1:17" ht="34.5" customHeight="1" thickBot="1" x14ac:dyDescent="0.3"/>
    <row r="12" spans="1:17" s="63" customFormat="1" ht="15" customHeight="1" x14ac:dyDescent="0.25">
      <c r="A12" s="52" t="s">
        <v>20</v>
      </c>
      <c r="B12" s="53"/>
      <c r="C12" s="54" t="s">
        <v>15</v>
      </c>
      <c r="D12" s="54"/>
      <c r="E12" s="54" t="s">
        <v>2</v>
      </c>
      <c r="F12" s="55"/>
      <c r="G12" s="54"/>
      <c r="H12" s="55"/>
      <c r="I12" s="54" t="s">
        <v>16</v>
      </c>
      <c r="J12" s="54"/>
      <c r="K12" s="54" t="s">
        <v>17</v>
      </c>
      <c r="L12" s="55"/>
      <c r="M12" s="54"/>
      <c r="N12" s="55"/>
      <c r="O12" s="54" t="s">
        <v>2</v>
      </c>
      <c r="P12" s="56"/>
    </row>
    <row r="13" spans="1:17" s="63" customFormat="1" ht="14.25" customHeight="1" x14ac:dyDescent="0.25">
      <c r="A13" s="58"/>
      <c r="B13" s="57"/>
      <c r="C13" s="59" t="s">
        <v>6</v>
      </c>
      <c r="D13" s="60"/>
      <c r="E13" s="59" t="s">
        <v>6</v>
      </c>
      <c r="F13" s="61"/>
      <c r="G13" s="59" t="s">
        <v>21</v>
      </c>
      <c r="H13" s="61"/>
      <c r="I13" s="59" t="s">
        <v>18</v>
      </c>
      <c r="J13" s="60"/>
      <c r="K13" s="59" t="s">
        <v>18</v>
      </c>
      <c r="L13" s="61"/>
      <c r="M13" s="59" t="s">
        <v>7</v>
      </c>
      <c r="N13" s="61"/>
      <c r="O13" s="59" t="s">
        <v>7</v>
      </c>
      <c r="P13" s="62"/>
    </row>
    <row r="14" spans="1:17" ht="17.25" customHeight="1" thickBot="1" x14ac:dyDescent="0.3">
      <c r="A14" s="80"/>
      <c r="B14" s="81"/>
      <c r="C14" s="82">
        <v>2.1</v>
      </c>
      <c r="D14" s="77"/>
      <c r="E14" s="82">
        <v>24.4</v>
      </c>
      <c r="F14" s="81"/>
      <c r="G14" s="83">
        <f>'[2]Hot List'!E17</f>
        <v>2.2000000000000002</v>
      </c>
      <c r="H14" s="81"/>
      <c r="I14" s="84">
        <v>1.9</v>
      </c>
      <c r="J14" s="77"/>
      <c r="K14" s="84">
        <v>1.9</v>
      </c>
      <c r="L14" s="81"/>
      <c r="M14" s="77">
        <f>C14+G14-I14</f>
        <v>2.4000000000000008</v>
      </c>
      <c r="N14" s="81"/>
      <c r="O14" s="83">
        <f>E14-K14</f>
        <v>22.5</v>
      </c>
      <c r="P14" s="85"/>
    </row>
    <row r="15" spans="1:17" ht="34.5" customHeight="1" thickBot="1" x14ac:dyDescent="0.3">
      <c r="O15" s="42"/>
    </row>
    <row r="16" spans="1:17" s="63" customFormat="1" ht="15" customHeight="1" x14ac:dyDescent="0.25">
      <c r="A16" s="52" t="s">
        <v>22</v>
      </c>
      <c r="B16" s="53"/>
      <c r="C16" s="54" t="s">
        <v>15</v>
      </c>
      <c r="D16" s="54"/>
      <c r="E16" s="54" t="s">
        <v>2</v>
      </c>
      <c r="F16" s="53"/>
      <c r="G16" s="86"/>
      <c r="H16" s="53"/>
      <c r="I16" s="54" t="s">
        <v>16</v>
      </c>
      <c r="J16" s="54"/>
      <c r="K16" s="54" t="s">
        <v>17</v>
      </c>
      <c r="L16" s="53"/>
      <c r="M16" s="54"/>
      <c r="N16" s="55"/>
      <c r="O16" s="54" t="s">
        <v>2</v>
      </c>
      <c r="P16" s="56"/>
    </row>
    <row r="17" spans="1:16" s="63" customFormat="1" ht="12" x14ac:dyDescent="0.25">
      <c r="A17" s="58"/>
      <c r="B17" s="57"/>
      <c r="C17" s="59" t="s">
        <v>6</v>
      </c>
      <c r="D17" s="60"/>
      <c r="E17" s="59" t="s">
        <v>6</v>
      </c>
      <c r="F17" s="57"/>
      <c r="G17" s="87"/>
      <c r="H17" s="57"/>
      <c r="I17" s="59" t="s">
        <v>18</v>
      </c>
      <c r="J17" s="60"/>
      <c r="K17" s="59" t="s">
        <v>18</v>
      </c>
      <c r="L17" s="57"/>
      <c r="M17" s="59" t="s">
        <v>7</v>
      </c>
      <c r="N17" s="61"/>
      <c r="O17" s="59" t="s">
        <v>7</v>
      </c>
      <c r="P17" s="62"/>
    </row>
    <row r="18" spans="1:16" x14ac:dyDescent="0.25">
      <c r="A18" s="69" t="s">
        <v>23</v>
      </c>
      <c r="B18" s="65"/>
      <c r="C18" s="71">
        <v>1</v>
      </c>
      <c r="D18" s="67"/>
      <c r="E18" s="71">
        <v>1.7</v>
      </c>
      <c r="F18" s="65"/>
      <c r="G18" s="66"/>
      <c r="H18" s="65"/>
      <c r="I18" s="66"/>
      <c r="J18" s="67"/>
      <c r="K18" s="66"/>
      <c r="L18" s="65"/>
      <c r="M18" s="66"/>
      <c r="N18" s="65"/>
      <c r="O18" s="65"/>
      <c r="P18" s="68"/>
    </row>
    <row r="19" spans="1:16" ht="13.8" thickBot="1" x14ac:dyDescent="0.3">
      <c r="A19" s="88"/>
      <c r="B19" s="81"/>
      <c r="C19" s="83">
        <f>SUM(C18:C18)</f>
        <v>1</v>
      </c>
      <c r="D19" s="77"/>
      <c r="E19" s="83">
        <f>SUM(E18:E18)</f>
        <v>1.7</v>
      </c>
      <c r="F19" s="81"/>
      <c r="G19" s="83"/>
      <c r="H19" s="81"/>
      <c r="I19" s="84">
        <v>3.2</v>
      </c>
      <c r="J19" s="77"/>
      <c r="K19" s="84">
        <v>3.2</v>
      </c>
      <c r="L19" s="81"/>
      <c r="M19" s="77">
        <f>C19-I19</f>
        <v>-2.2000000000000002</v>
      </c>
      <c r="N19" s="81"/>
      <c r="O19" s="83">
        <f>E19-K19</f>
        <v>-1.5000000000000002</v>
      </c>
      <c r="P19" s="85"/>
    </row>
    <row r="20" spans="1:16" ht="18.75" customHeight="1" x14ac:dyDescent="0.25">
      <c r="O20" s="42"/>
    </row>
    <row r="21" spans="1:16" x14ac:dyDescent="0.25">
      <c r="A21" s="89" t="s">
        <v>24</v>
      </c>
      <c r="B21" s="90"/>
      <c r="I21" s="91">
        <f>I9+I14+I19</f>
        <v>5.5</v>
      </c>
      <c r="K21" s="91">
        <f>K9+K14+K19</f>
        <v>5.5</v>
      </c>
    </row>
    <row r="22" spans="1:16" ht="23.25" customHeight="1" thickBot="1" x14ac:dyDescent="0.3"/>
    <row r="23" spans="1:16" x14ac:dyDescent="0.25">
      <c r="A23" s="92" t="s">
        <v>25</v>
      </c>
      <c r="B23" s="93"/>
      <c r="C23" s="94"/>
      <c r="D23" s="95"/>
      <c r="E23" s="94"/>
      <c r="F23" s="93"/>
      <c r="G23" s="94"/>
      <c r="H23" s="93"/>
      <c r="I23" s="96" t="s">
        <v>26</v>
      </c>
      <c r="J23" s="86"/>
      <c r="K23" s="96" t="s">
        <v>2</v>
      </c>
      <c r="L23" s="93"/>
      <c r="M23" s="94"/>
      <c r="N23" s="93"/>
      <c r="O23" s="54"/>
      <c r="P23" s="56"/>
    </row>
    <row r="24" spans="1:16" x14ac:dyDescent="0.25">
      <c r="A24" s="97" t="s">
        <v>27</v>
      </c>
      <c r="B24" s="65"/>
      <c r="C24" s="66"/>
      <c r="D24" s="67"/>
      <c r="E24" s="66"/>
      <c r="F24" s="65"/>
      <c r="G24" s="66"/>
      <c r="H24" s="65"/>
      <c r="I24" s="66">
        <v>5.5</v>
      </c>
      <c r="J24" s="67"/>
      <c r="K24" s="66">
        <v>5.5</v>
      </c>
      <c r="L24" s="65"/>
      <c r="M24" s="66"/>
      <c r="N24" s="65"/>
      <c r="O24" s="87"/>
      <c r="P24" s="62"/>
    </row>
    <row r="25" spans="1:16" x14ac:dyDescent="0.25">
      <c r="A25" s="97" t="s">
        <v>28</v>
      </c>
      <c r="B25" s="65"/>
      <c r="C25" s="66"/>
      <c r="D25" s="67"/>
      <c r="E25" s="66"/>
      <c r="F25" s="65"/>
      <c r="G25" s="66"/>
      <c r="H25" s="65"/>
      <c r="I25" s="72">
        <v>0</v>
      </c>
      <c r="J25" s="67"/>
      <c r="K25" s="72">
        <v>0</v>
      </c>
      <c r="L25" s="65"/>
      <c r="M25" s="66"/>
      <c r="N25" s="65"/>
      <c r="O25" s="87"/>
      <c r="P25" s="62"/>
    </row>
    <row r="26" spans="1:16" x14ac:dyDescent="0.25">
      <c r="A26" s="98"/>
      <c r="B26" s="65"/>
      <c r="C26" s="66"/>
      <c r="D26" s="67"/>
      <c r="E26" s="66"/>
      <c r="F26" s="65"/>
      <c r="G26" s="66"/>
      <c r="H26" s="65"/>
      <c r="I26" s="70">
        <f>SUM(I24:I25)</f>
        <v>5.5</v>
      </c>
      <c r="J26" s="67"/>
      <c r="K26" s="70">
        <f>SUM(K24:K25)</f>
        <v>5.5</v>
      </c>
      <c r="L26" s="65"/>
      <c r="M26" s="66"/>
      <c r="N26" s="65"/>
      <c r="O26" s="87"/>
      <c r="P26" s="62"/>
    </row>
    <row r="27" spans="1:16" x14ac:dyDescent="0.25">
      <c r="A27" s="98"/>
      <c r="B27" s="65"/>
      <c r="C27" s="66"/>
      <c r="D27" s="67"/>
      <c r="E27" s="66"/>
      <c r="F27" s="65"/>
      <c r="G27" s="66"/>
      <c r="H27" s="65"/>
      <c r="I27" s="66"/>
      <c r="J27" s="67"/>
      <c r="K27" s="66"/>
      <c r="L27" s="65"/>
      <c r="M27" s="66"/>
      <c r="N27" s="65"/>
      <c r="O27" s="87"/>
      <c r="P27" s="62"/>
    </row>
    <row r="28" spans="1:16" x14ac:dyDescent="0.25">
      <c r="A28" s="99" t="s">
        <v>34</v>
      </c>
      <c r="B28" s="65"/>
      <c r="C28" s="66"/>
      <c r="D28" s="67"/>
      <c r="E28" s="66"/>
      <c r="F28" s="65"/>
      <c r="G28" s="66"/>
      <c r="H28" s="65"/>
      <c r="I28" s="70">
        <v>2.2999999999999998</v>
      </c>
      <c r="J28" s="67"/>
      <c r="K28" s="70">
        <v>2.2999999999999998</v>
      </c>
      <c r="L28" s="65"/>
      <c r="M28" s="66"/>
      <c r="N28" s="65"/>
      <c r="O28" s="87"/>
      <c r="P28" s="62"/>
    </row>
    <row r="29" spans="1:16" x14ac:dyDescent="0.25">
      <c r="A29" s="99" t="s">
        <v>35</v>
      </c>
      <c r="B29" s="65"/>
      <c r="C29" s="66"/>
      <c r="D29" s="67"/>
      <c r="E29" s="66"/>
      <c r="F29" s="65"/>
      <c r="G29" s="66"/>
      <c r="H29" s="65"/>
      <c r="I29" s="71">
        <v>0</v>
      </c>
      <c r="J29" s="67"/>
      <c r="K29" s="71">
        <v>1.1000000000000001</v>
      </c>
      <c r="L29" s="65"/>
      <c r="M29" s="66"/>
      <c r="N29" s="65"/>
      <c r="O29" s="87"/>
      <c r="P29" s="62"/>
    </row>
    <row r="30" spans="1:16" x14ac:dyDescent="0.25">
      <c r="A30" s="99" t="s">
        <v>29</v>
      </c>
      <c r="B30" s="65"/>
      <c r="C30" s="66"/>
      <c r="D30" s="67"/>
      <c r="E30" s="66"/>
      <c r="F30" s="65"/>
      <c r="G30" s="66"/>
      <c r="H30" s="65"/>
      <c r="I30" s="66">
        <f>SUM(I28:I29)</f>
        <v>2.2999999999999998</v>
      </c>
      <c r="J30" s="67"/>
      <c r="K30" s="66">
        <f>SUM(K28:K29)</f>
        <v>3.4</v>
      </c>
      <c r="L30" s="65"/>
      <c r="M30" s="66"/>
      <c r="N30" s="65"/>
      <c r="O30" s="87"/>
      <c r="P30" s="62"/>
    </row>
    <row r="31" spans="1:16" x14ac:dyDescent="0.25">
      <c r="A31" s="97"/>
      <c r="B31" s="65"/>
      <c r="C31" s="66"/>
      <c r="D31" s="67"/>
      <c r="E31" s="66"/>
      <c r="F31" s="65"/>
      <c r="G31" s="66"/>
      <c r="H31" s="65"/>
      <c r="I31" s="66"/>
      <c r="J31" s="67"/>
      <c r="K31" s="66"/>
      <c r="L31" s="65"/>
      <c r="M31" s="66"/>
      <c r="N31" s="65"/>
      <c r="O31" s="87"/>
      <c r="P31" s="62"/>
    </row>
    <row r="32" spans="1:16" x14ac:dyDescent="0.25">
      <c r="A32" s="97" t="s">
        <v>30</v>
      </c>
      <c r="B32" s="65"/>
      <c r="C32" s="66"/>
      <c r="D32" s="67"/>
      <c r="E32" s="66"/>
      <c r="F32" s="65"/>
      <c r="G32" s="66"/>
      <c r="H32" s="65"/>
      <c r="I32" s="66">
        <v>0</v>
      </c>
      <c r="J32" s="67"/>
      <c r="K32" s="66">
        <v>0</v>
      </c>
      <c r="L32" s="65"/>
      <c r="M32" s="66"/>
      <c r="N32" s="65"/>
      <c r="O32" s="87"/>
      <c r="P32" s="62"/>
    </row>
    <row r="33" spans="1:16" s="63" customFormat="1" ht="15" customHeight="1" x14ac:dyDescent="0.2">
      <c r="A33" s="97"/>
      <c r="B33" s="57"/>
      <c r="C33" s="87"/>
      <c r="D33" s="134"/>
      <c r="E33" s="134"/>
      <c r="F33" s="57"/>
      <c r="G33" s="87"/>
      <c r="H33" s="57"/>
      <c r="I33" s="87"/>
      <c r="J33" s="134"/>
      <c r="K33" s="87"/>
      <c r="L33" s="57"/>
      <c r="M33" s="87"/>
      <c r="N33" s="57"/>
      <c r="O33" s="87"/>
      <c r="P33" s="62"/>
    </row>
    <row r="34" spans="1:16" s="63" customFormat="1" ht="15" customHeight="1" x14ac:dyDescent="0.2">
      <c r="A34" s="97" t="s">
        <v>69</v>
      </c>
      <c r="B34" s="57"/>
      <c r="C34" s="87"/>
      <c r="D34" s="134"/>
      <c r="E34" s="134"/>
      <c r="F34" s="57"/>
      <c r="G34" s="87"/>
      <c r="H34" s="57"/>
      <c r="I34" s="217">
        <v>0</v>
      </c>
      <c r="J34" s="134"/>
      <c r="K34" s="217">
        <v>0</v>
      </c>
      <c r="L34" s="57"/>
      <c r="M34" s="87"/>
      <c r="N34" s="57"/>
      <c r="O34" s="87"/>
      <c r="P34" s="62"/>
    </row>
    <row r="35" spans="1:16" s="63" customFormat="1" ht="15" customHeight="1" x14ac:dyDescent="0.2">
      <c r="A35" s="97" t="s">
        <v>70</v>
      </c>
      <c r="B35" s="57"/>
      <c r="C35" s="87"/>
      <c r="D35" s="134"/>
      <c r="E35" s="134"/>
      <c r="F35" s="57"/>
      <c r="G35" s="87"/>
      <c r="H35" s="57"/>
      <c r="I35" s="218">
        <v>5.2</v>
      </c>
      <c r="J35" s="134"/>
      <c r="K35" s="218">
        <v>0</v>
      </c>
      <c r="L35" s="57"/>
      <c r="M35" s="87"/>
      <c r="N35" s="57"/>
      <c r="O35" s="87"/>
      <c r="P35" s="62"/>
    </row>
    <row r="36" spans="1:16" s="63" customFormat="1" ht="15" customHeight="1" thickBot="1" x14ac:dyDescent="0.3">
      <c r="A36" s="99" t="s">
        <v>71</v>
      </c>
      <c r="B36" s="57"/>
      <c r="C36" s="87"/>
      <c r="D36" s="134"/>
      <c r="E36" s="134"/>
      <c r="F36" s="57"/>
      <c r="G36" s="87"/>
      <c r="H36" s="57"/>
      <c r="I36" s="219">
        <f>SUM(I34:I35)</f>
        <v>5.2</v>
      </c>
      <c r="J36" s="134"/>
      <c r="K36" s="219">
        <f>SUM(K34:K35)</f>
        <v>0</v>
      </c>
      <c r="L36" s="57"/>
      <c r="M36" s="87"/>
      <c r="N36" s="57"/>
      <c r="O36" s="87"/>
      <c r="P36" s="62"/>
    </row>
    <row r="37" spans="1:16" s="63" customFormat="1" ht="24.75" customHeight="1" thickTop="1" thickBot="1" x14ac:dyDescent="0.25">
      <c r="A37" s="97"/>
      <c r="B37" s="57"/>
      <c r="C37" s="87"/>
      <c r="D37" s="134"/>
      <c r="E37" s="134"/>
      <c r="F37" s="57"/>
      <c r="G37" s="87"/>
      <c r="H37" s="57"/>
      <c r="I37" s="87"/>
      <c r="J37" s="134"/>
      <c r="K37" s="87"/>
      <c r="L37" s="57"/>
      <c r="M37" s="87"/>
      <c r="N37" s="57"/>
      <c r="O37" s="87"/>
      <c r="P37" s="62"/>
    </row>
    <row r="38" spans="1:16" s="63" customFormat="1" ht="15" customHeight="1" thickBot="1" x14ac:dyDescent="0.3">
      <c r="A38" s="135" t="s">
        <v>72</v>
      </c>
      <c r="B38" s="57"/>
      <c r="C38" s="136" t="s">
        <v>81</v>
      </c>
      <c r="D38" s="134"/>
      <c r="E38" s="134"/>
      <c r="F38" s="57"/>
      <c r="G38" s="134"/>
      <c r="H38" s="137"/>
      <c r="I38" s="220">
        <f>I26+I30+I32+I36</f>
        <v>13</v>
      </c>
      <c r="J38" s="134"/>
      <c r="K38" s="220">
        <f>K26+K30+K32+K36</f>
        <v>8.9</v>
      </c>
      <c r="L38" s="137"/>
      <c r="M38" s="134"/>
      <c r="N38" s="57"/>
      <c r="O38" s="87"/>
      <c r="P38" s="62"/>
    </row>
    <row r="39" spans="1:16" s="63" customFormat="1" ht="15" customHeight="1" thickBot="1" x14ac:dyDescent="0.3">
      <c r="A39" s="138"/>
      <c r="B39" s="139"/>
      <c r="C39" s="100"/>
      <c r="D39" s="103"/>
      <c r="E39" s="103"/>
      <c r="F39" s="139"/>
      <c r="G39" s="100"/>
      <c r="H39" s="139"/>
      <c r="I39" s="139"/>
      <c r="J39" s="139"/>
      <c r="K39" s="139"/>
      <c r="L39" s="139"/>
      <c r="M39" s="139"/>
      <c r="N39" s="139"/>
      <c r="O39" s="100"/>
      <c r="P39" s="101"/>
    </row>
    <row r="40" spans="1:16" s="63" customFormat="1" ht="18" customHeight="1" thickBot="1" x14ac:dyDescent="0.25">
      <c r="C40" s="102"/>
      <c r="D40" s="140"/>
      <c r="E40" s="140"/>
      <c r="G40" s="102"/>
      <c r="I40" s="102"/>
      <c r="J40" s="140"/>
      <c r="K40" s="140"/>
      <c r="M40" s="102"/>
      <c r="O40" s="102"/>
    </row>
    <row r="41" spans="1:16" s="63" customFormat="1" ht="14.4" thickBot="1" x14ac:dyDescent="0.3">
      <c r="A41" s="141" t="s">
        <v>73</v>
      </c>
      <c r="B41" s="142"/>
      <c r="C41" s="143"/>
      <c r="D41" s="143"/>
      <c r="E41" s="143"/>
      <c r="F41" s="144"/>
      <c r="G41" s="143"/>
      <c r="H41" s="144"/>
      <c r="I41" s="145" t="s">
        <v>15</v>
      </c>
      <c r="J41" s="143"/>
      <c r="K41" s="145" t="s">
        <v>2</v>
      </c>
      <c r="L41" s="144"/>
      <c r="M41" s="144"/>
      <c r="N41" s="144"/>
      <c r="O41" s="143"/>
      <c r="P41" s="146"/>
    </row>
    <row r="42" spans="1:16" s="63" customFormat="1" ht="18.75" customHeight="1" x14ac:dyDescent="0.25">
      <c r="A42" s="147" t="s">
        <v>74</v>
      </c>
      <c r="B42" s="148"/>
      <c r="C42" s="149" t="s">
        <v>75</v>
      </c>
      <c r="D42" s="150"/>
      <c r="E42" s="150"/>
      <c r="F42" s="151"/>
      <c r="G42" s="150"/>
      <c r="H42" s="151"/>
      <c r="I42" s="150">
        <f>C9+C14+C19</f>
        <v>18.3</v>
      </c>
      <c r="J42" s="150"/>
      <c r="K42" s="150">
        <f>E9+E14+E19</f>
        <v>26.099999999999998</v>
      </c>
      <c r="L42" s="151"/>
      <c r="M42" s="151"/>
      <c r="N42" s="151"/>
      <c r="O42" s="150"/>
      <c r="P42" s="152"/>
    </row>
    <row r="43" spans="1:16" s="63" customFormat="1" ht="15" customHeight="1" x14ac:dyDescent="0.25">
      <c r="A43" s="147" t="s">
        <v>7</v>
      </c>
      <c r="B43" s="148"/>
      <c r="C43" s="149" t="s">
        <v>82</v>
      </c>
      <c r="D43" s="150"/>
      <c r="E43" s="150"/>
      <c r="F43" s="151"/>
      <c r="G43" s="150"/>
      <c r="H43" s="151"/>
      <c r="I43" s="153">
        <f>I42-I26-I30-I32-I34</f>
        <v>10.5</v>
      </c>
      <c r="J43" s="150"/>
      <c r="K43" s="153">
        <f>K42-K26-K30-K32-K34</f>
        <v>17.2</v>
      </c>
      <c r="L43" s="151"/>
      <c r="M43" s="151"/>
      <c r="N43" s="151"/>
      <c r="O43" s="150"/>
      <c r="P43" s="152"/>
    </row>
    <row r="44" spans="1:16" s="63" customFormat="1" ht="16.5" customHeight="1" thickBot="1" x14ac:dyDescent="0.3">
      <c r="A44" s="147" t="s">
        <v>76</v>
      </c>
      <c r="B44" s="148"/>
      <c r="C44" s="149" t="s">
        <v>77</v>
      </c>
      <c r="D44" s="150"/>
      <c r="E44" s="150"/>
      <c r="F44" s="151"/>
      <c r="G44" s="150"/>
      <c r="H44" s="151"/>
      <c r="I44" s="154">
        <f>I43-I35</f>
        <v>5.3</v>
      </c>
      <c r="J44" s="150"/>
      <c r="K44" s="154">
        <f>K43-K35</f>
        <v>17.2</v>
      </c>
      <c r="L44" s="151"/>
      <c r="M44" s="151"/>
      <c r="N44" s="151"/>
      <c r="O44" s="150"/>
      <c r="P44" s="152"/>
    </row>
    <row r="45" spans="1:16" s="104" customFormat="1" ht="9" customHeight="1" thickTop="1" thickBot="1" x14ac:dyDescent="0.3">
      <c r="A45" s="155"/>
      <c r="B45" s="156"/>
      <c r="C45" s="157"/>
      <c r="D45" s="157"/>
      <c r="E45" s="157"/>
      <c r="F45" s="156"/>
      <c r="G45" s="157"/>
      <c r="H45" s="156"/>
      <c r="I45" s="157"/>
      <c r="J45" s="157"/>
      <c r="K45" s="157"/>
      <c r="L45" s="156"/>
      <c r="M45" s="157"/>
      <c r="N45" s="156"/>
      <c r="O45" s="157"/>
      <c r="P45" s="158"/>
    </row>
    <row r="46" spans="1:16" s="63" customFormat="1" ht="15" customHeight="1" thickBot="1" x14ac:dyDescent="0.25">
      <c r="C46" s="102"/>
      <c r="D46" s="140"/>
      <c r="E46" s="140"/>
      <c r="G46" s="102"/>
      <c r="I46" s="102"/>
      <c r="J46" s="140"/>
      <c r="K46" s="140"/>
      <c r="M46" s="102"/>
      <c r="O46" s="102"/>
    </row>
    <row r="47" spans="1:16" s="186" customFormat="1" ht="20.25" customHeight="1" thickBot="1" x14ac:dyDescent="0.3">
      <c r="A47" s="179" t="s">
        <v>31</v>
      </c>
      <c r="B47" s="180"/>
      <c r="C47" s="181"/>
      <c r="D47" s="181"/>
      <c r="E47" s="181"/>
      <c r="F47" s="181"/>
      <c r="G47" s="229" t="s">
        <v>78</v>
      </c>
      <c r="H47" s="230"/>
      <c r="I47" s="231"/>
      <c r="J47" s="182"/>
      <c r="K47" s="181"/>
      <c r="L47" s="183"/>
      <c r="M47" s="181"/>
      <c r="N47" s="183"/>
      <c r="O47" s="184"/>
      <c r="P47" s="185"/>
    </row>
    <row r="48" spans="1:16" s="186" customFormat="1" ht="16.5" customHeight="1" x14ac:dyDescent="0.25">
      <c r="A48" s="187"/>
      <c r="B48" s="188"/>
      <c r="C48" s="189" t="s">
        <v>32</v>
      </c>
      <c r="D48" s="189"/>
      <c r="E48" s="189" t="s">
        <v>33</v>
      </c>
      <c r="F48" s="189"/>
      <c r="G48" s="189" t="s">
        <v>88</v>
      </c>
      <c r="H48" s="190"/>
      <c r="I48" s="189" t="s">
        <v>89</v>
      </c>
      <c r="J48" s="191"/>
      <c r="K48" s="192" t="s">
        <v>79</v>
      </c>
      <c r="L48" s="193"/>
      <c r="M48" s="192" t="s">
        <v>2</v>
      </c>
      <c r="N48" s="193"/>
      <c r="O48" s="193" t="s">
        <v>8</v>
      </c>
      <c r="P48" s="194"/>
    </row>
    <row r="49" spans="1:16" s="79" customFormat="1" ht="20.25" customHeight="1" x14ac:dyDescent="0.25">
      <c r="A49" s="195" t="s">
        <v>90</v>
      </c>
      <c r="B49" s="196"/>
      <c r="C49" s="197">
        <v>77</v>
      </c>
      <c r="D49" s="198"/>
      <c r="E49" s="197">
        <v>72</v>
      </c>
      <c r="F49" s="198"/>
      <c r="G49" s="197">
        <v>0</v>
      </c>
      <c r="H49" s="197"/>
      <c r="I49" s="197">
        <v>0</v>
      </c>
      <c r="J49" s="198"/>
      <c r="K49" s="199">
        <f>SUM(C49:I49)</f>
        <v>149</v>
      </c>
      <c r="L49" s="199"/>
      <c r="M49" s="199">
        <f>C52+E52</f>
        <v>149</v>
      </c>
      <c r="N49" s="200"/>
      <c r="O49" s="199">
        <f>M49-K49</f>
        <v>0</v>
      </c>
      <c r="P49" s="201"/>
    </row>
    <row r="50" spans="1:16" s="79" customFormat="1" ht="9.75" customHeight="1" x14ac:dyDescent="0.25">
      <c r="A50" s="202"/>
      <c r="B50" s="196"/>
      <c r="C50" s="197"/>
      <c r="D50" s="198"/>
      <c r="E50" s="197"/>
      <c r="F50" s="198"/>
      <c r="G50" s="197"/>
      <c r="H50" s="197"/>
      <c r="I50" s="197"/>
      <c r="J50" s="198"/>
      <c r="K50" s="198"/>
      <c r="L50" s="198"/>
      <c r="M50" s="198"/>
      <c r="N50" s="196"/>
      <c r="O50" s="198"/>
      <c r="P50" s="201"/>
    </row>
    <row r="51" spans="1:16" s="186" customFormat="1" ht="29.25" customHeight="1" x14ac:dyDescent="0.25">
      <c r="A51" s="203"/>
      <c r="B51" s="188"/>
      <c r="C51" s="191" t="s">
        <v>91</v>
      </c>
      <c r="D51" s="191"/>
      <c r="E51" s="191" t="s">
        <v>92</v>
      </c>
      <c r="F51" s="191"/>
      <c r="G51" s="191" t="s">
        <v>93</v>
      </c>
      <c r="H51" s="204"/>
      <c r="I51" s="191" t="s">
        <v>94</v>
      </c>
      <c r="J51" s="191"/>
      <c r="K51" s="189"/>
      <c r="L51" s="190"/>
      <c r="M51" s="189"/>
      <c r="N51" s="190"/>
      <c r="O51" s="204"/>
      <c r="P51" s="194"/>
    </row>
    <row r="52" spans="1:16" s="79" customFormat="1" ht="21.75" customHeight="1" thickBot="1" x14ac:dyDescent="0.3">
      <c r="A52" s="205" t="s">
        <v>95</v>
      </c>
      <c r="B52" s="76"/>
      <c r="C52" s="206">
        <v>70</v>
      </c>
      <c r="D52" s="207"/>
      <c r="E52" s="206">
        <v>79</v>
      </c>
      <c r="F52" s="207"/>
      <c r="G52" s="206">
        <v>0</v>
      </c>
      <c r="H52" s="206"/>
      <c r="I52" s="206">
        <v>0</v>
      </c>
      <c r="J52" s="207"/>
      <c r="K52" s="207"/>
      <c r="L52" s="207"/>
      <c r="M52" s="207"/>
      <c r="N52" s="76"/>
      <c r="O52" s="207"/>
      <c r="P52" s="78"/>
    </row>
    <row r="53" spans="1:16" s="63" customFormat="1" ht="15" customHeight="1" x14ac:dyDescent="0.2">
      <c r="C53" s="102"/>
      <c r="D53" s="140"/>
      <c r="E53" s="140"/>
      <c r="G53" s="102"/>
      <c r="I53" s="102"/>
      <c r="J53" s="140"/>
      <c r="K53" s="140"/>
      <c r="M53" s="102"/>
      <c r="O53" s="102"/>
    </row>
    <row r="54" spans="1:16" s="163" customFormat="1" ht="21" customHeight="1" x14ac:dyDescent="0.25">
      <c r="A54" s="159" t="s">
        <v>80</v>
      </c>
      <c r="B54" s="160"/>
      <c r="C54" s="161"/>
      <c r="D54" s="162"/>
      <c r="E54" s="162"/>
      <c r="G54" s="164"/>
      <c r="I54" s="164"/>
      <c r="J54" s="162"/>
      <c r="K54" s="162"/>
      <c r="M54" s="164"/>
      <c r="O54" s="164"/>
    </row>
    <row r="55" spans="1:16" s="63" customFormat="1" ht="15" customHeight="1" x14ac:dyDescent="0.2">
      <c r="C55" s="102"/>
      <c r="D55" s="140"/>
      <c r="E55" s="140"/>
      <c r="G55" s="102"/>
      <c r="I55" s="102"/>
      <c r="J55" s="140"/>
      <c r="K55" s="140"/>
      <c r="M55" s="102"/>
      <c r="O55" s="102"/>
    </row>
  </sheetData>
  <mergeCells count="1">
    <mergeCell ref="G47:I47"/>
  </mergeCells>
  <phoneticPr fontId="6" type="noConversion"/>
  <pageMargins left="0.5" right="0.25" top="0.75" bottom="0.5" header="0.5" footer="0.5"/>
  <pageSetup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"/>
  <sheetViews>
    <sheetView zoomScale="75" workbookViewId="0">
      <selection activeCell="G26" sqref="G26"/>
    </sheetView>
  </sheetViews>
  <sheetFormatPr defaultRowHeight="13.2" x14ac:dyDescent="0.25"/>
  <cols>
    <col min="1" max="1" width="4.109375" customWidth="1"/>
    <col min="2" max="2" width="16" customWidth="1"/>
    <col min="3" max="3" width="2.44140625" customWidth="1"/>
    <col min="4" max="4" width="16.44140625" bestFit="1" customWidth="1"/>
    <col min="5" max="5" width="6.5546875" customWidth="1"/>
    <col min="6" max="6" width="4.33203125" customWidth="1"/>
    <col min="7" max="7" width="64.109375" bestFit="1" customWidth="1"/>
    <col min="8" max="49" width="9.109375" style="110" customWidth="1"/>
  </cols>
  <sheetData>
    <row r="1" spans="1:7" ht="17.399999999999999" x14ac:dyDescent="0.3">
      <c r="A1" s="232" t="s">
        <v>108</v>
      </c>
      <c r="B1" s="232"/>
      <c r="C1" s="232"/>
      <c r="D1" s="232"/>
    </row>
    <row r="2" spans="1:7" x14ac:dyDescent="0.25">
      <c r="G2" s="114" t="s">
        <v>45</v>
      </c>
    </row>
    <row r="3" spans="1:7" x14ac:dyDescent="0.25">
      <c r="B3" s="111"/>
      <c r="D3" s="111"/>
      <c r="F3" s="113"/>
      <c r="G3" s="114" t="s">
        <v>44</v>
      </c>
    </row>
    <row r="4" spans="1:7" x14ac:dyDescent="0.25">
      <c r="A4" s="111" t="s">
        <v>43</v>
      </c>
      <c r="B4" s="111"/>
      <c r="C4" s="111"/>
      <c r="D4" s="111"/>
      <c r="E4" s="111"/>
    </row>
    <row r="5" spans="1:7" x14ac:dyDescent="0.25">
      <c r="A5" s="112">
        <v>1</v>
      </c>
      <c r="B5" s="111" t="s">
        <v>112</v>
      </c>
      <c r="D5" s="111"/>
      <c r="E5" s="113">
        <v>1.1000000000000001</v>
      </c>
    </row>
    <row r="6" spans="1:7" x14ac:dyDescent="0.25">
      <c r="A6" s="112">
        <v>2</v>
      </c>
      <c r="B6" s="111" t="s">
        <v>113</v>
      </c>
      <c r="D6" s="111"/>
      <c r="E6" s="113">
        <v>0.8</v>
      </c>
    </row>
    <row r="7" spans="1:7" x14ac:dyDescent="0.25">
      <c r="A7" s="112">
        <v>3</v>
      </c>
      <c r="B7" s="111" t="s">
        <v>111</v>
      </c>
      <c r="D7" s="111"/>
      <c r="E7" s="113">
        <v>0.3</v>
      </c>
    </row>
    <row r="8" spans="1:7" x14ac:dyDescent="0.25">
      <c r="A8" s="112">
        <v>4</v>
      </c>
      <c r="B8" s="111"/>
      <c r="D8" s="111"/>
      <c r="E8" s="113"/>
    </row>
    <row r="9" spans="1:7" x14ac:dyDescent="0.25">
      <c r="A9" s="112">
        <v>5</v>
      </c>
    </row>
    <row r="10" spans="1:7" x14ac:dyDescent="0.25">
      <c r="A10" s="112">
        <v>6</v>
      </c>
      <c r="B10" s="111"/>
      <c r="D10" s="111"/>
      <c r="E10" s="113"/>
    </row>
    <row r="11" spans="1:7" x14ac:dyDescent="0.25">
      <c r="A11" s="112">
        <v>7</v>
      </c>
      <c r="B11" s="111"/>
      <c r="D11" s="111"/>
      <c r="E11" s="113"/>
    </row>
    <row r="12" spans="1:7" x14ac:dyDescent="0.25">
      <c r="A12" s="112">
        <v>8</v>
      </c>
      <c r="B12" s="111"/>
      <c r="C12" s="111"/>
      <c r="D12" s="111"/>
      <c r="E12" s="113"/>
    </row>
    <row r="13" spans="1:7" x14ac:dyDescent="0.25">
      <c r="A13" s="112">
        <v>9</v>
      </c>
      <c r="B13" s="111"/>
      <c r="D13" s="111"/>
      <c r="E13" s="113"/>
    </row>
    <row r="14" spans="1:7" x14ac:dyDescent="0.25">
      <c r="A14" s="112">
        <v>10</v>
      </c>
      <c r="B14" s="111"/>
      <c r="D14" s="111"/>
      <c r="E14" s="169"/>
    </row>
    <row r="15" spans="1:7" x14ac:dyDescent="0.25">
      <c r="A15" s="112"/>
      <c r="B15" s="111"/>
      <c r="C15" s="208"/>
      <c r="D15" s="111"/>
      <c r="E15" s="113">
        <f>SUM(E5:E14)</f>
        <v>2.2000000000000002</v>
      </c>
    </row>
    <row r="16" spans="1:7" x14ac:dyDescent="0.25">
      <c r="A16" s="112"/>
      <c r="B16" s="111" t="s">
        <v>85</v>
      </c>
      <c r="C16" s="208"/>
      <c r="D16" s="111"/>
      <c r="E16" s="113">
        <v>0</v>
      </c>
    </row>
    <row r="17" spans="1:7" ht="13.8" thickBot="1" x14ac:dyDescent="0.3">
      <c r="A17" s="112"/>
      <c r="B17" s="170" t="s">
        <v>86</v>
      </c>
      <c r="C17" s="208"/>
      <c r="D17" s="111"/>
      <c r="E17" s="171">
        <f>SUM(E15:E16)</f>
        <v>2.2000000000000002</v>
      </c>
      <c r="G17" s="172" t="s">
        <v>87</v>
      </c>
    </row>
    <row r="18" spans="1:7" ht="13.8" thickTop="1" x14ac:dyDescent="0.25"/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70" workbookViewId="0">
      <selection activeCell="B16" sqref="B16"/>
    </sheetView>
  </sheetViews>
  <sheetFormatPr defaultRowHeight="13.2" x14ac:dyDescent="0.25"/>
  <cols>
    <col min="1" max="1" width="6.6640625" style="33" customWidth="1"/>
    <col min="2" max="5" width="16.6640625" customWidth="1"/>
  </cols>
  <sheetData>
    <row r="1" spans="1:3" ht="17.399999999999999" x14ac:dyDescent="0.3">
      <c r="A1" s="232" t="s">
        <v>108</v>
      </c>
      <c r="B1" s="232"/>
      <c r="C1" s="232"/>
    </row>
    <row r="2" spans="1:3" s="63" customFormat="1" ht="11.4" x14ac:dyDescent="0.2">
      <c r="A2" s="33"/>
    </row>
    <row r="3" spans="1:3" x14ac:dyDescent="0.25">
      <c r="C3" s="117"/>
    </row>
    <row r="4" spans="1:3" x14ac:dyDescent="0.25">
      <c r="A4" s="115" t="s">
        <v>46</v>
      </c>
      <c r="C4" s="118"/>
    </row>
    <row r="5" spans="1:3" x14ac:dyDescent="0.25">
      <c r="A5" s="116" t="s">
        <v>97</v>
      </c>
      <c r="B5" s="117">
        <v>0</v>
      </c>
      <c r="C5" s="118"/>
    </row>
    <row r="6" spans="1:3" x14ac:dyDescent="0.25">
      <c r="A6" s="116" t="s">
        <v>98</v>
      </c>
      <c r="B6" s="117">
        <v>0</v>
      </c>
      <c r="C6" s="118"/>
    </row>
    <row r="7" spans="1:3" x14ac:dyDescent="0.25">
      <c r="A7" s="116" t="s">
        <v>99</v>
      </c>
      <c r="B7" s="117">
        <v>0</v>
      </c>
      <c r="C7" s="118"/>
    </row>
    <row r="8" spans="1:3" x14ac:dyDescent="0.25">
      <c r="A8" s="116" t="s">
        <v>100</v>
      </c>
      <c r="B8" s="117">
        <v>0</v>
      </c>
      <c r="C8" s="118"/>
    </row>
    <row r="9" spans="1:3" x14ac:dyDescent="0.25">
      <c r="A9" s="116" t="s">
        <v>101</v>
      </c>
      <c r="B9" s="117">
        <v>0</v>
      </c>
    </row>
    <row r="10" spans="1:3" x14ac:dyDescent="0.25">
      <c r="A10" s="116" t="s">
        <v>102</v>
      </c>
      <c r="B10" s="117">
        <v>0.4</v>
      </c>
    </row>
    <row r="11" spans="1:3" x14ac:dyDescent="0.25">
      <c r="A11" s="116" t="s">
        <v>103</v>
      </c>
      <c r="B11" s="117">
        <v>0.4</v>
      </c>
    </row>
    <row r="12" spans="1:3" x14ac:dyDescent="0.25">
      <c r="A12" s="116" t="s">
        <v>104</v>
      </c>
      <c r="B12" s="117">
        <v>1</v>
      </c>
    </row>
    <row r="13" spans="1:3" x14ac:dyDescent="0.25">
      <c r="A13" s="116" t="s">
        <v>105</v>
      </c>
      <c r="B13" s="117"/>
    </row>
    <row r="14" spans="1:3" x14ac:dyDescent="0.25">
      <c r="A14" s="116" t="s">
        <v>106</v>
      </c>
      <c r="B14" s="117"/>
    </row>
    <row r="15" spans="1:3" x14ac:dyDescent="0.25">
      <c r="A15" s="116" t="s">
        <v>107</v>
      </c>
      <c r="B15" s="117"/>
    </row>
    <row r="16" spans="1:3" x14ac:dyDescent="0.25">
      <c r="A16" s="116"/>
      <c r="B16" s="117"/>
    </row>
    <row r="17" spans="1:2" x14ac:dyDescent="0.25">
      <c r="A17" s="116"/>
      <c r="B17" s="117"/>
    </row>
    <row r="18" spans="1:2" x14ac:dyDescent="0.25">
      <c r="A18" s="48"/>
      <c r="B18" s="118"/>
    </row>
    <row r="19" spans="1:2" x14ac:dyDescent="0.25">
      <c r="A19" s="48"/>
      <c r="B19" s="118"/>
    </row>
    <row r="20" spans="1:2" x14ac:dyDescent="0.25">
      <c r="A20" s="48"/>
      <c r="B20" s="118"/>
    </row>
    <row r="21" spans="1:2" x14ac:dyDescent="0.25">
      <c r="A21" s="48"/>
      <c r="B21" s="118"/>
    </row>
  </sheetData>
  <mergeCells count="1">
    <mergeCell ref="A1:C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zoomScale="75" workbookViewId="0">
      <selection activeCell="E16" sqref="E16"/>
    </sheetView>
  </sheetViews>
  <sheetFormatPr defaultColWidth="11.44140625" defaultRowHeight="13.2" x14ac:dyDescent="0.25"/>
  <cols>
    <col min="1" max="1" width="10" style="121" customWidth="1"/>
    <col min="2" max="2" width="16.44140625" style="119" customWidth="1"/>
    <col min="3" max="3" width="15.6640625" style="119" customWidth="1"/>
    <col min="4" max="4" width="16.33203125" style="119" customWidth="1"/>
    <col min="5" max="5" width="12.6640625" style="119" customWidth="1"/>
    <col min="6" max="6" width="9.33203125" style="121" customWidth="1"/>
    <col min="7" max="16384" width="11.44140625" style="121"/>
  </cols>
  <sheetData>
    <row r="1" spans="1:6" ht="21.75" customHeight="1" x14ac:dyDescent="0.3">
      <c r="A1" s="232" t="s">
        <v>108</v>
      </c>
      <c r="B1" s="232"/>
      <c r="C1" s="232"/>
      <c r="D1" s="232"/>
      <c r="F1" s="120"/>
    </row>
    <row r="2" spans="1:6" ht="27.75" customHeight="1" thickBot="1" x14ac:dyDescent="0.35">
      <c r="A2" s="122" t="s">
        <v>47</v>
      </c>
      <c r="B2" s="123"/>
      <c r="C2" s="123"/>
      <c r="D2" s="124"/>
      <c r="E2" s="124"/>
      <c r="F2"/>
    </row>
    <row r="3" spans="1:6" ht="17.25" customHeight="1" thickBot="1" x14ac:dyDescent="0.3">
      <c r="B3" s="125" t="s">
        <v>48</v>
      </c>
      <c r="C3" s="125" t="s">
        <v>49</v>
      </c>
      <c r="D3" s="124"/>
      <c r="E3" s="124"/>
      <c r="F3"/>
    </row>
    <row r="4" spans="1:6" ht="12.9" customHeight="1" x14ac:dyDescent="0.25">
      <c r="A4" s="126" t="s">
        <v>50</v>
      </c>
      <c r="B4" s="127">
        <v>0</v>
      </c>
      <c r="C4" s="127">
        <v>0</v>
      </c>
      <c r="D4" s="124"/>
      <c r="E4" s="124"/>
      <c r="F4"/>
    </row>
    <row r="5" spans="1:6" ht="12.9" customHeight="1" x14ac:dyDescent="0.25">
      <c r="A5" s="126" t="s">
        <v>51</v>
      </c>
      <c r="B5" s="127">
        <v>0</v>
      </c>
      <c r="C5" s="127">
        <v>0</v>
      </c>
      <c r="D5" s="124"/>
      <c r="E5" s="124"/>
      <c r="F5"/>
    </row>
    <row r="6" spans="1:6" ht="12.9" customHeight="1" x14ac:dyDescent="0.25">
      <c r="A6" s="126" t="s">
        <v>52</v>
      </c>
      <c r="B6" s="127">
        <v>0</v>
      </c>
      <c r="C6" s="127">
        <v>0</v>
      </c>
      <c r="D6" s="124"/>
      <c r="E6" s="124"/>
      <c r="F6"/>
    </row>
    <row r="7" spans="1:6" ht="12.9" customHeight="1" x14ac:dyDescent="0.25">
      <c r="A7" s="126" t="s">
        <v>53</v>
      </c>
      <c r="B7" s="127">
        <v>0</v>
      </c>
      <c r="C7" s="127">
        <v>0</v>
      </c>
      <c r="D7" s="124"/>
      <c r="E7" s="124"/>
      <c r="F7"/>
    </row>
    <row r="8" spans="1:6" ht="12.9" customHeight="1" x14ac:dyDescent="0.25">
      <c r="A8" s="126" t="s">
        <v>54</v>
      </c>
      <c r="B8" s="127"/>
      <c r="C8" s="127"/>
      <c r="D8" s="124"/>
      <c r="E8" s="124"/>
      <c r="F8"/>
    </row>
    <row r="9" spans="1:6" ht="12.9" customHeight="1" x14ac:dyDescent="0.25">
      <c r="A9" s="126" t="s">
        <v>55</v>
      </c>
      <c r="B9" s="127"/>
      <c r="C9" s="127"/>
      <c r="E9" s="127"/>
      <c r="F9" s="128"/>
    </row>
    <row r="10" spans="1:6" ht="12.9" customHeight="1" x14ac:dyDescent="0.25">
      <c r="A10" s="126" t="s">
        <v>56</v>
      </c>
      <c r="B10" s="127"/>
      <c r="C10" s="127"/>
      <c r="E10" s="127"/>
      <c r="F10" s="128"/>
    </row>
    <row r="11" spans="1:6" ht="12.9" customHeight="1" x14ac:dyDescent="0.25">
      <c r="A11" s="126" t="s">
        <v>57</v>
      </c>
      <c r="B11" s="127"/>
      <c r="C11" s="127"/>
      <c r="E11" s="127"/>
      <c r="F11" s="128"/>
    </row>
    <row r="12" spans="1:6" ht="12.9" customHeight="1" x14ac:dyDescent="0.25">
      <c r="A12" s="126" t="s">
        <v>58</v>
      </c>
      <c r="B12" s="127"/>
      <c r="C12" s="127"/>
      <c r="E12" s="127"/>
      <c r="F12" s="128"/>
    </row>
    <row r="13" spans="1:6" ht="12.9" customHeight="1" x14ac:dyDescent="0.25">
      <c r="A13" s="126" t="s">
        <v>59</v>
      </c>
      <c r="B13" s="127"/>
      <c r="C13" s="127"/>
      <c r="E13" s="127"/>
      <c r="F13" s="128"/>
    </row>
    <row r="14" spans="1:6" ht="12.9" customHeight="1" x14ac:dyDescent="0.25">
      <c r="A14" s="126" t="s">
        <v>60</v>
      </c>
      <c r="B14" s="127"/>
      <c r="C14" s="127"/>
      <c r="E14" s="127"/>
      <c r="F14" s="128"/>
    </row>
    <row r="15" spans="1:6" ht="12.9" customHeight="1" x14ac:dyDescent="0.25">
      <c r="A15" s="129" t="s">
        <v>61</v>
      </c>
      <c r="B15" s="127"/>
      <c r="C15" s="127"/>
      <c r="E15" s="127"/>
      <c r="F15" s="128"/>
    </row>
    <row r="16" spans="1:6" ht="24.75" customHeight="1" x14ac:dyDescent="0.25">
      <c r="A16" s="129"/>
      <c r="E16" s="124"/>
      <c r="F16" s="120"/>
    </row>
    <row r="17" spans="1:6" ht="23.25" customHeight="1" thickBot="1" x14ac:dyDescent="0.35">
      <c r="A17" s="122" t="s">
        <v>62</v>
      </c>
      <c r="E17" s="124"/>
      <c r="F17" s="120"/>
    </row>
    <row r="18" spans="1:6" ht="12.9" customHeight="1" thickBot="1" x14ac:dyDescent="0.3">
      <c r="A18" s="129"/>
      <c r="B18" s="125" t="s">
        <v>63</v>
      </c>
      <c r="C18" s="125" t="s">
        <v>64</v>
      </c>
      <c r="D18" s="125" t="s">
        <v>65</v>
      </c>
      <c r="E18" s="130" t="s">
        <v>66</v>
      </c>
      <c r="F18" s="131"/>
    </row>
    <row r="19" spans="1:6" ht="12.9" customHeight="1" x14ac:dyDescent="0.25">
      <c r="A19" s="126" t="s">
        <v>50</v>
      </c>
      <c r="B19" s="127">
        <v>9</v>
      </c>
      <c r="C19" s="127">
        <v>48</v>
      </c>
      <c r="D19" s="127">
        <v>0</v>
      </c>
      <c r="E19" s="132">
        <f>SUM(B19:D19)</f>
        <v>57</v>
      </c>
      <c r="F19" s="131"/>
    </row>
    <row r="20" spans="1:6" ht="12.9" customHeight="1" x14ac:dyDescent="0.25">
      <c r="A20" s="126" t="s">
        <v>51</v>
      </c>
      <c r="B20" s="127">
        <v>9</v>
      </c>
      <c r="C20" s="127">
        <v>49</v>
      </c>
      <c r="D20" s="127">
        <v>0</v>
      </c>
      <c r="E20" s="132">
        <f>SUM(B20:D20)</f>
        <v>58</v>
      </c>
      <c r="F20" s="131"/>
    </row>
    <row r="21" spans="1:6" ht="12.9" customHeight="1" x14ac:dyDescent="0.25">
      <c r="A21" s="126" t="s">
        <v>52</v>
      </c>
      <c r="B21" s="127">
        <v>10</v>
      </c>
      <c r="C21" s="127">
        <v>46</v>
      </c>
      <c r="D21" s="127">
        <v>17</v>
      </c>
      <c r="E21" s="132">
        <f>SUM(B21:D21)</f>
        <v>73</v>
      </c>
      <c r="F21" s="131"/>
    </row>
    <row r="22" spans="1:6" ht="12.9" customHeight="1" x14ac:dyDescent="0.25">
      <c r="A22" s="126" t="s">
        <v>53</v>
      </c>
      <c r="B22" s="127">
        <v>10</v>
      </c>
      <c r="C22" s="127">
        <v>51</v>
      </c>
      <c r="D22" s="127">
        <v>17</v>
      </c>
      <c r="E22" s="132">
        <f>SUM(B22:D22)</f>
        <v>78</v>
      </c>
      <c r="F22" s="131"/>
    </row>
    <row r="23" spans="1:6" ht="12.9" customHeight="1" x14ac:dyDescent="0.25">
      <c r="A23" s="126" t="s">
        <v>54</v>
      </c>
      <c r="B23" s="127">
        <v>10</v>
      </c>
      <c r="C23" s="127">
        <v>50</v>
      </c>
      <c r="D23" s="127">
        <v>17</v>
      </c>
      <c r="E23" s="132">
        <f>SUM(B23:D23)</f>
        <v>77</v>
      </c>
      <c r="F23" s="131"/>
    </row>
    <row r="24" spans="1:6" ht="12.9" customHeight="1" x14ac:dyDescent="0.25">
      <c r="A24" s="126" t="s">
        <v>55</v>
      </c>
      <c r="B24" s="127"/>
      <c r="C24" s="127"/>
      <c r="D24" s="127"/>
      <c r="E24" s="132"/>
      <c r="F24" s="131"/>
    </row>
    <row r="25" spans="1:6" ht="12.9" customHeight="1" x14ac:dyDescent="0.25">
      <c r="A25" s="126" t="s">
        <v>56</v>
      </c>
      <c r="B25" s="127"/>
      <c r="C25" s="127"/>
      <c r="D25" s="127"/>
      <c r="E25" s="132"/>
      <c r="F25" s="131"/>
    </row>
    <row r="26" spans="1:6" ht="12.9" customHeight="1" x14ac:dyDescent="0.25">
      <c r="A26" s="126" t="s">
        <v>57</v>
      </c>
      <c r="B26" s="127"/>
      <c r="C26" s="127"/>
      <c r="D26" s="127"/>
      <c r="E26" s="132"/>
      <c r="F26" s="131"/>
    </row>
    <row r="27" spans="1:6" ht="12.9" customHeight="1" x14ac:dyDescent="0.25">
      <c r="A27" s="126" t="s">
        <v>58</v>
      </c>
      <c r="B27" s="127"/>
      <c r="C27" s="127"/>
      <c r="D27" s="127"/>
      <c r="E27" s="132"/>
      <c r="F27" s="131"/>
    </row>
    <row r="28" spans="1:6" ht="12.9" customHeight="1" x14ac:dyDescent="0.25">
      <c r="A28" s="126" t="s">
        <v>59</v>
      </c>
      <c r="B28" s="127"/>
      <c r="C28" s="127"/>
      <c r="D28" s="127"/>
      <c r="E28" s="132"/>
      <c r="F28" s="128"/>
    </row>
    <row r="29" spans="1:6" ht="12.9" customHeight="1" x14ac:dyDescent="0.25">
      <c r="A29" s="126" t="s">
        <v>60</v>
      </c>
      <c r="B29" s="127"/>
      <c r="C29" s="127"/>
      <c r="D29" s="127"/>
      <c r="E29" s="132"/>
      <c r="F29" s="120"/>
    </row>
    <row r="30" spans="1:6" ht="12.9" customHeight="1" x14ac:dyDescent="0.25">
      <c r="A30" s="129" t="s">
        <v>61</v>
      </c>
      <c r="B30" s="127"/>
      <c r="C30" s="127"/>
      <c r="D30" s="127"/>
      <c r="E30" s="132"/>
      <c r="F30" s="120"/>
    </row>
    <row r="31" spans="1:6" customFormat="1" ht="27" customHeight="1" x14ac:dyDescent="0.25">
      <c r="B31" s="124"/>
      <c r="C31" s="124"/>
      <c r="D31" s="124"/>
      <c r="E31" s="124"/>
    </row>
    <row r="32" spans="1:6" customFormat="1" ht="18" customHeight="1" x14ac:dyDescent="0.25">
      <c r="A32" s="133" t="s">
        <v>67</v>
      </c>
      <c r="B32" s="121"/>
      <c r="C32" s="124"/>
      <c r="D32" s="124"/>
      <c r="E32" s="124"/>
    </row>
    <row r="33" spans="1:5" customFormat="1" ht="12.9" customHeight="1" x14ac:dyDescent="0.25">
      <c r="A33" s="126" t="s">
        <v>50</v>
      </c>
      <c r="B33" s="127">
        <f>2+79</f>
        <v>81</v>
      </c>
      <c r="C33" s="124"/>
      <c r="D33" s="124"/>
      <c r="E33" s="124"/>
    </row>
    <row r="34" spans="1:5" customFormat="1" ht="12.9" customHeight="1" x14ac:dyDescent="0.25">
      <c r="A34" s="126" t="s">
        <v>51</v>
      </c>
      <c r="B34" s="127">
        <f>2+81</f>
        <v>83</v>
      </c>
      <c r="C34" s="124"/>
      <c r="D34" s="124"/>
      <c r="E34" s="124"/>
    </row>
    <row r="35" spans="1:5" customFormat="1" ht="12.9" customHeight="1" x14ac:dyDescent="0.25">
      <c r="A35" s="126" t="s">
        <v>52</v>
      </c>
      <c r="B35" s="127">
        <f>2+78</f>
        <v>80</v>
      </c>
      <c r="C35" s="124"/>
      <c r="D35" s="124"/>
      <c r="E35" s="124"/>
    </row>
    <row r="36" spans="1:5" customFormat="1" ht="12.9" customHeight="1" x14ac:dyDescent="0.25">
      <c r="A36" s="126" t="s">
        <v>53</v>
      </c>
      <c r="B36" s="127">
        <v>74</v>
      </c>
      <c r="C36" s="124"/>
      <c r="D36" s="124"/>
      <c r="E36" s="124"/>
    </row>
    <row r="37" spans="1:5" customFormat="1" ht="12.9" customHeight="1" x14ac:dyDescent="0.25">
      <c r="A37" s="126" t="s">
        <v>54</v>
      </c>
      <c r="B37" s="127">
        <v>72</v>
      </c>
      <c r="C37" s="124"/>
      <c r="D37" s="124"/>
      <c r="E37" s="124"/>
    </row>
    <row r="38" spans="1:5" customFormat="1" ht="12.9" customHeight="1" x14ac:dyDescent="0.25">
      <c r="A38" s="126" t="s">
        <v>55</v>
      </c>
      <c r="B38" s="127"/>
      <c r="C38" s="124"/>
      <c r="D38" s="124"/>
      <c r="E38" s="124"/>
    </row>
    <row r="39" spans="1:5" customFormat="1" ht="12.9" customHeight="1" x14ac:dyDescent="0.25">
      <c r="A39" s="126" t="s">
        <v>56</v>
      </c>
      <c r="B39" s="127"/>
      <c r="C39" s="124"/>
      <c r="D39" s="124"/>
      <c r="E39" s="124"/>
    </row>
    <row r="40" spans="1:5" customFormat="1" ht="12.9" customHeight="1" x14ac:dyDescent="0.25">
      <c r="A40" s="126" t="s">
        <v>57</v>
      </c>
      <c r="B40" s="127"/>
      <c r="C40" s="124"/>
      <c r="D40" s="124"/>
      <c r="E40" s="124"/>
    </row>
    <row r="41" spans="1:5" customFormat="1" ht="12" customHeight="1" x14ac:dyDescent="0.25">
      <c r="A41" s="126" t="s">
        <v>58</v>
      </c>
      <c r="B41" s="127"/>
      <c r="C41" s="124"/>
      <c r="D41" s="124"/>
      <c r="E41" s="124"/>
    </row>
    <row r="42" spans="1:5" customFormat="1" ht="12" customHeight="1" x14ac:dyDescent="0.25">
      <c r="A42" s="126" t="s">
        <v>59</v>
      </c>
      <c r="B42" s="127"/>
      <c r="C42" s="124"/>
      <c r="D42" s="124"/>
      <c r="E42" s="124"/>
    </row>
    <row r="43" spans="1:5" customFormat="1" ht="12" customHeight="1" x14ac:dyDescent="0.25">
      <c r="A43" s="126" t="s">
        <v>60</v>
      </c>
      <c r="B43" s="127"/>
      <c r="C43" s="124"/>
      <c r="D43" s="124"/>
      <c r="E43" s="124"/>
    </row>
    <row r="44" spans="1:5" customFormat="1" ht="12" customHeight="1" x14ac:dyDescent="0.25">
      <c r="A44" s="129" t="s">
        <v>61</v>
      </c>
      <c r="B44" s="127"/>
      <c r="C44" s="124"/>
      <c r="D44" s="124"/>
      <c r="E44" s="124"/>
    </row>
    <row r="45" spans="1:5" customFormat="1" ht="12" customHeight="1" x14ac:dyDescent="0.25">
      <c r="B45" s="124"/>
      <c r="C45" s="124"/>
      <c r="D45" s="124"/>
      <c r="E45" s="124"/>
    </row>
    <row r="46" spans="1:5" customFormat="1" ht="12" customHeight="1" x14ac:dyDescent="0.25">
      <c r="B46" s="124"/>
      <c r="C46" s="124"/>
      <c r="D46" s="124"/>
      <c r="E46" s="124"/>
    </row>
    <row r="47" spans="1:5" customFormat="1" ht="12" customHeight="1" x14ac:dyDescent="0.25">
      <c r="B47" s="124"/>
      <c r="C47" s="124"/>
      <c r="D47" s="124"/>
      <c r="E47" s="124"/>
    </row>
    <row r="48" spans="1:5" customFormat="1" ht="12" customHeight="1" x14ac:dyDescent="0.25">
      <c r="B48" s="124"/>
      <c r="C48" s="124"/>
      <c r="D48" s="124"/>
      <c r="E48" s="124"/>
    </row>
    <row r="49" spans="2:5" customFormat="1" ht="12" customHeight="1" x14ac:dyDescent="0.25">
      <c r="B49" s="124"/>
      <c r="C49" s="124"/>
      <c r="D49" s="124"/>
      <c r="E49" s="124"/>
    </row>
    <row r="50" spans="2:5" customFormat="1" ht="12" customHeight="1" x14ac:dyDescent="0.25">
      <c r="B50" s="124"/>
      <c r="C50" s="124"/>
      <c r="D50" s="124"/>
      <c r="E50" s="124"/>
    </row>
    <row r="51" spans="2:5" customFormat="1" ht="12" customHeight="1" x14ac:dyDescent="0.25">
      <c r="B51" s="124"/>
      <c r="C51" s="124"/>
      <c r="D51" s="124"/>
      <c r="E51" s="124"/>
    </row>
    <row r="52" spans="2:5" customFormat="1" ht="12" customHeight="1" x14ac:dyDescent="0.25">
      <c r="B52" s="124"/>
      <c r="C52" s="124"/>
      <c r="D52" s="124"/>
      <c r="E52" s="124"/>
    </row>
    <row r="53" spans="2:5" customFormat="1" ht="12" customHeight="1" x14ac:dyDescent="0.25">
      <c r="B53" s="124"/>
      <c r="C53" s="124"/>
      <c r="D53" s="124"/>
      <c r="E53" s="124"/>
    </row>
    <row r="54" spans="2:5" customFormat="1" ht="12" customHeight="1" x14ac:dyDescent="0.25">
      <c r="B54" s="124"/>
      <c r="C54" s="124"/>
      <c r="D54" s="124"/>
      <c r="E54" s="124"/>
    </row>
    <row r="55" spans="2:5" customFormat="1" ht="12" customHeight="1" x14ac:dyDescent="0.25">
      <c r="B55" s="124"/>
      <c r="C55" s="124"/>
      <c r="D55" s="124"/>
      <c r="E55" s="124"/>
    </row>
  </sheetData>
  <mergeCells count="1">
    <mergeCell ref="A1:D1"/>
  </mergeCells>
  <phoneticPr fontId="6" type="noConversion"/>
  <pageMargins left="0.5" right="0.75" top="0.5" bottom="0.5" header="0.5" footer="0.5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South America Trading</vt:lpstr>
      <vt:lpstr>South America Trading Data</vt:lpstr>
      <vt:lpstr>Linked Data </vt:lpstr>
      <vt:lpstr>Hot List</vt:lpstr>
      <vt:lpstr>Portfolio Data</vt:lpstr>
      <vt:lpstr>Headcount Data</vt:lpstr>
      <vt:lpstr>'Hot List'!Print_Area</vt:lpstr>
      <vt:lpstr>'Linked Data '!Print_Area</vt:lpstr>
      <vt:lpstr>'South America Trading'!Print_Area</vt:lpstr>
      <vt:lpstr>'South America Trading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2001-06-11T21:01:06Z</cp:lastPrinted>
  <dcterms:created xsi:type="dcterms:W3CDTF">2000-07-11T15:11:33Z</dcterms:created>
  <dcterms:modified xsi:type="dcterms:W3CDTF">2023-09-10T11:07:10Z</dcterms:modified>
</cp:coreProperties>
</file>