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tabRatio="813"/>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N19" i="26"/>
  <c r="O19" i="26"/>
  <c r="P19" i="26"/>
  <c r="Q19" i="26"/>
  <c r="R19" i="26"/>
  <c r="S19" i="26"/>
  <c r="T19" i="26"/>
  <c r="U19" i="26"/>
  <c r="V19" i="26"/>
  <c r="W19" i="26"/>
  <c r="Y19" i="26"/>
  <c r="Z19" i="26"/>
  <c r="AA19" i="26"/>
  <c r="AB19" i="26"/>
  <c r="AC19" i="26"/>
  <c r="AD19" i="26"/>
  <c r="AE19" i="26"/>
  <c r="AF19" i="26"/>
  <c r="AG19" i="26"/>
  <c r="A20" i="26"/>
  <c r="N20" i="26"/>
  <c r="O20" i="26"/>
  <c r="P20" i="26"/>
  <c r="Q20" i="26"/>
  <c r="R20" i="26"/>
  <c r="S20" i="26"/>
  <c r="T20" i="26"/>
  <c r="U20" i="26"/>
  <c r="V20" i="26"/>
  <c r="W20" i="26"/>
  <c r="Y20" i="26"/>
  <c r="Z20" i="26"/>
  <c r="AA20" i="26"/>
  <c r="AB20" i="26"/>
  <c r="AC20" i="26"/>
  <c r="AD20" i="26"/>
  <c r="AE20" i="26"/>
  <c r="AF20" i="26"/>
  <c r="AG20" i="26"/>
  <c r="A21" i="26"/>
  <c r="N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<sst xmlns="http://schemas.openxmlformats.org/spreadsheetml/2006/main" count="1471" uniqueCount="806">
  <si>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</si>
  <si>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</si>
  <si>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</si>
  <si>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</si>
  <si>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</si>
  <si>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</si>
  <si>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</si>
  <si>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</si>
  <si>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</si>
  <si>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</si>
  <si>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</si>
  <si>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</si>
  <si>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</si>
  <si>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</si>
  <si>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</si>
  <si>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</si>
  <si>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</si>
  <si>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</si>
  <si>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</si>
  <si>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</si>
  <si>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</si>
  <si>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</si>
  <si>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</si>
  <si>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</si>
  <si>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</si>
  <si>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</si>
  <si>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</si>
  <si>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</si>
  <si>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</si>
  <si>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</si>
  <si>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</si>
  <si>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</si>
  <si>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</si>
  <si>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</si>
  <si>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</si>
  <si>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</si>
  <si>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</si>
  <si>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</si>
  <si>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</si>
  <si>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</si>
  <si>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</si>
  <si>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</si>
  <si>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</si>
  <si>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</si>
  <si>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</si>
  <si>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</si>
  <si>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</si>
  <si>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</si>
  <si>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</si>
  <si>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</si>
  <si>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</si>
  <si>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</si>
  <si>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</si>
  <si>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</si>
  <si>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</si>
  <si>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</si>
  <si>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</si>
  <si>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</si>
  <si>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</si>
  <si>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</si>
  <si>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</si>
  <si>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</si>
  <si>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</si>
  <si>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</si>
  <si>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</si>
  <si>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</si>
  <si>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</si>
  <si>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</si>
  <si>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</si>
  <si>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</si>
  <si>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</si>
  <si>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</si>
  <si>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</si>
  <si>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</si>
  <si>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</si>
  <si>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</si>
  <si>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</si>
  <si>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</si>
  <si>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</si>
  <si>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</si>
  <si>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</si>
  <si>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</si>
  <si>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</si>
  <si>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</si>
  <si>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</si>
  <si>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</si>
  <si>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</si>
  <si>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</si>
  <si>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</si>
  <si>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</si>
  <si>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</si>
  <si>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</si>
  <si>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</si>
  <si>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</si>
  <si>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</si>
  <si>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</si>
  <si>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</si>
  <si>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</si>
  <si>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</si>
  <si>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</si>
  <si>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</si>
  <si>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</si>
  <si>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</si>
  <si>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</si>
  <si>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</si>
  <si>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</si>
  <si>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</si>
  <si>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</si>
  <si>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</si>
  <si>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</si>
  <si>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</si>
  <si>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</si>
  <si>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</si>
  <si>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</si>
  <si>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</si>
  <si>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</si>
  <si>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</si>
  <si>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</si>
  <si>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</si>
  <si>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</si>
  <si>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</si>
  <si>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</si>
  <si>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</si>
  <si>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</si>
  <si>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</si>
  <si>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</si>
  <si>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</si>
  <si>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</si>
  <si>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</si>
  <si>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</si>
  <si>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</si>
  <si>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</si>
  <si>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</si>
  <si>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</si>
  <si>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</si>
  <si>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</si>
  <si>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</si>
  <si>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</si>
  <si>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</si>
  <si>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</si>
  <si>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</si>
  <si>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</si>
  <si>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</si>
  <si>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</si>
  <si>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</si>
  <si>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</si>
  <si>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</si>
  <si>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</si>
  <si>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</si>
  <si>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</si>
  <si>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</si>
  <si>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</si>
  <si>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</si>
  <si>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</si>
  <si>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</si>
  <si>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</si>
  <si>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</si>
  <si>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</si>
  <si>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</si>
  <si>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</si>
  <si>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</si>
  <si>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</si>
  <si>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</si>
  <si>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</si>
  <si>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</si>
  <si>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</si>
  <si>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</si>
  <si>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</si>
  <si>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</si>
  <si>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</si>
  <si>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</si>
  <si>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</si>
  <si>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</si>
  <si>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</si>
  <si>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</si>
  <si>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</si>
  <si>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</si>
  <si>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</si>
  <si>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</si>
  <si>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</si>
  <si>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</si>
  <si>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</si>
  <si>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</si>
  <si>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</si>
  <si>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</si>
  <si>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</si>
  <si>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</si>
  <si>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</si>
  <si>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</si>
  <si>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</si>
  <si>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</si>
  <si>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</si>
  <si>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</si>
  <si>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</si>
  <si>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</si>
  <si>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</si>
  <si>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</si>
  <si>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</si>
  <si>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</si>
  <si>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</si>
  <si>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</si>
  <si>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</si>
  <si>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</si>
  <si>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</si>
  <si>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</si>
  <si>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</si>
  <si>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</si>
  <si>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</si>
  <si>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</si>
  <si>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</si>
  <si>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</si>
  <si>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</si>
  <si>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</si>
  <si>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</si>
  <si>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</si>
  <si>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</si>
  <si>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</si>
  <si>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</si>
  <si>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</si>
  <si>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</si>
  <si>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</si>
  <si>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</si>
  <si>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</si>
  <si>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</si>
  <si>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</si>
  <si>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</si>
  <si>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</si>
  <si>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</si>
  <si>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</si>
  <si>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</si>
  <si>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</si>
  <si>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</si>
  <si>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</si>
  <si>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</si>
  <si>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</si>
  <si>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</si>
  <si>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</si>
  <si>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</si>
  <si>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</si>
  <si>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</si>
  <si>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</si>
  <si>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</si>
  <si>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</si>
  <si>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</si>
  <si>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</si>
  <si>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</si>
  <si>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</si>
  <si>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</si>
  <si>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</si>
  <si>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</si>
  <si>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</si>
  <si>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</si>
  <si>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</si>
  <si>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</si>
  <si>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</si>
  <si>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</si>
  <si>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</si>
  <si>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</si>
  <si>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</si>
  <si>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</si>
  <si>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</si>
  <si>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</si>
  <si>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</si>
  <si>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</si>
  <si>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</si>
  <si>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</si>
  <si>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</si>
  <si>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</si>
  <si>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</si>
  <si>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</si>
  <si>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</si>
  <si>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</si>
  <si>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</si>
  <si>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</si>
  <si>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</si>
  <si>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</si>
  <si>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</si>
  <si>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</si>
  <si>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</si>
  <si>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</si>
  <si>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</si>
  <si>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</si>
  <si>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</si>
  <si>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</si>
  <si>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</si>
  <si>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</si>
  <si>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</si>
  <si>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</si>
  <si>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</si>
  <si>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</si>
  <si>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</si>
  <si>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</si>
  <si>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</si>
  <si>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</si>
  <si>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</si>
  <si>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</si>
  <si>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</si>
  <si>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</si>
  <si>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</si>
  <si>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</si>
  <si>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</si>
  <si>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</si>
  <si>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</si>
  <si>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</si>
  <si>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</si>
  <si>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</si>
  <si>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</si>
  <si>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</si>
  <si>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</si>
  <si>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</si>
  <si>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</si>
  <si>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</si>
  <si>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</si>
  <si>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</si>
  <si>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</si>
  <si>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</si>
  <si>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</si>
  <si>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</si>
  <si>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</si>
  <si>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</si>
  <si>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</si>
  <si>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</si>
  <si>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</si>
  <si>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</si>
  <si>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</si>
  <si>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</si>
  <si>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</si>
  <si>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</si>
  <si>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</si>
  <si>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</si>
  <si>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</si>
  <si>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</si>
  <si>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</si>
  <si>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</si>
  <si>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</si>
  <si>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</si>
  <si>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</si>
  <si>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</si>
  <si>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</si>
  <si>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</si>
  <si>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</si>
  <si>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</si>
  <si>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</si>
  <si>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</si>
  <si>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</si>
  <si>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</si>
  <si>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</si>
  <si>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</si>
  <si>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</si>
  <si>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</si>
  <si>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</si>
  <si>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</si>
  <si>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</si>
  <si>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</si>
  <si>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</si>
  <si>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</si>
  <si>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</si>
  <si>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</si>
  <si>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</si>
  <si>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</si>
  <si>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</si>
  <si>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</si>
  <si>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</si>
  <si>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</si>
  <si>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</si>
  <si>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</si>
  <si>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</si>
  <si>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</si>
  <si>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</si>
  <si>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</si>
  <si>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</si>
  <si>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</si>
  <si>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</si>
  <si>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</si>
  <si>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</si>
  <si>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</si>
  <si>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</si>
  <si>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</si>
  <si>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</si>
  <si>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</si>
  <si>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</si>
  <si>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</si>
  <si>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</si>
  <si>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</si>
  <si>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</si>
  <si>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</si>
  <si>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</si>
  <si>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</si>
  <si>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</si>
  <si>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</si>
  <si>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</si>
  <si>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</si>
  <si>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</si>
  <si>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</si>
  <si>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</si>
  <si>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</si>
  <si>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</si>
  <si>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</si>
  <si>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</si>
  <si>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</si>
  <si>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</si>
  <si>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</si>
  <si>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</si>
  <si>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</si>
  <si>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</si>
  <si>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</si>
  <si>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</si>
  <si>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</si>
  <si>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</si>
  <si>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</si>
  <si>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</si>
  <si>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</si>
  <si>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</si>
  <si>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</si>
  <si>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</si>
  <si>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</si>
  <si>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</si>
  <si>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</si>
  <si>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</si>
  <si>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</si>
  <si>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</si>
  <si>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</si>
  <si>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</si>
  <si>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</si>
  <si>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</si>
  <si>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</si>
  <si>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</si>
  <si>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</si>
  <si>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</si>
  <si>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</si>
  <si>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</si>
  <si>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</si>
  <si>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</si>
  <si>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</si>
  <si>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</si>
  <si>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</si>
  <si>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</si>
  <si>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</si>
  <si>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</si>
  <si>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</si>
  <si>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</si>
  <si>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</si>
  <si>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</si>
  <si>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</si>
  <si>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</si>
  <si>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</si>
  <si>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</si>
  <si>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</si>
  <si>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</si>
  <si>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</si>
  <si>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</si>
  <si>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</si>
  <si>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</si>
  <si>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</si>
  <si>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</si>
  <si>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</si>
  <si>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</si>
  <si>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</si>
  <si>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</si>
  <si>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</si>
  <si>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</si>
  <si>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</si>
  <si>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</si>
  <si>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</si>
  <si>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</si>
  <si>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</si>
  <si>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</si>
  <si>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</si>
  <si>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</si>
  <si>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</si>
  <si>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</si>
  <si>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</si>
  <si>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</si>
  <si>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</si>
  <si>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</si>
  <si>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</si>
  <si>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</si>
  <si>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</si>
  <si>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</si>
  <si>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</si>
  <si>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</si>
  <si>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</si>
  <si>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</si>
  <si>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</si>
  <si>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</si>
  <si>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</si>
  <si>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</si>
  <si>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</si>
  <si>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</si>
  <si>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</si>
  <si>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</si>
  <si>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</si>
  <si>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</si>
  <si>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</si>
  <si>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</si>
  <si>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</si>
  <si>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</si>
  <si>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</si>
  <si>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</si>
  <si>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</si>
  <si>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</si>
  <si>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</si>
  <si>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</si>
  <si>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</si>
  <si>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</si>
  <si>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</si>
  <si>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</si>
  <si>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</si>
  <si>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</si>
  <si>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</si>
  <si>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</si>
  <si>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</si>
  <si>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</si>
  <si>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</si>
  <si>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</si>
  <si>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</si>
  <si>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</si>
  <si>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</si>
  <si>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</si>
  <si>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</si>
  <si>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</si>
  <si>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</si>
  <si>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</si>
  <si>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</si>
  <si>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</si>
  <si>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</si>
  <si>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</si>
  <si>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</si>
  <si>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</si>
  <si>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</si>
  <si>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</si>
  <si>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</si>
  <si>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</si>
  <si>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</si>
  <si>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</si>
  <si>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</si>
  <si>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</si>
  <si>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</si>
  <si>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</si>
  <si>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</si>
  <si>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</si>
  <si>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</si>
  <si>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</si>
  <si>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</si>
  <si>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</si>
  <si>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</si>
  <si>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</si>
  <si>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</si>
  <si>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</si>
  <si>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</si>
  <si>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</si>
  <si>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</si>
  <si>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</si>
  <si>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</si>
  <si>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</si>
  <si>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</si>
  <si>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</si>
  <si>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</si>
  <si>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</si>
  <si>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</si>
  <si>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</si>
  <si>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</si>
  <si>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</si>
  <si>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</si>
  <si>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</si>
  <si>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</si>
  <si>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</si>
  <si>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</si>
  <si>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</si>
  <si>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</si>
  <si>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</si>
  <si>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</si>
  <si>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</si>
  <si>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</si>
  <si>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</si>
  <si>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</si>
  <si>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</si>
  <si>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</si>
  <si>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</si>
  <si>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</si>
  <si>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</si>
  <si>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</si>
  <si>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</si>
  <si>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</si>
  <si>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</si>
  <si>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</si>
  <si>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</si>
  <si>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</si>
  <si>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</si>
  <si>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</si>
  <si>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</si>
  <si>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</si>
  <si>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</si>
  <si>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</si>
  <si>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</si>
  <si>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</si>
  <si>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</si>
  <si>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</si>
  <si>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</si>
  <si>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</si>
  <si>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</si>
  <si>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</si>
  <si>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</si>
  <si>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</si>
  <si>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</si>
  <si>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</si>
  <si>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</si>
  <si>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</si>
  <si>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</si>
  <si>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</si>
  <si>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</si>
  <si>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</si>
  <si>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</si>
  <si>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</si>
  <si>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</si>
  <si>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</si>
  <si>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</si>
  <si>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</si>
  <si>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</si>
  <si>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</si>
  <si>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</si>
  <si>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</si>
  <si>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</si>
  <si>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</si>
  <si>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</si>
  <si>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</si>
  <si>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</si>
  <si>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</si>
  <si>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</si>
  <si>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</si>
  <si>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</si>
  <si>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</si>
  <si>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</si>
  <si>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</si>
  <si>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</si>
  <si>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</si>
  <si>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</si>
  <si>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</si>
  <si>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</si>
  <si>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</si>
  <si>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</si>
  <si>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</si>
  <si>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</si>
  <si>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</si>
  <si>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</si>
  <si>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</si>
  <si>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</si>
  <si>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</si>
  <si>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</si>
  <si>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</si>
  <si>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</si>
  <si>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</si>
  <si>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</si>
  <si>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</si>
  <si>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</si>
  <si>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</si>
  <si>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</si>
  <si>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</si>
  <si>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</si>
  <si>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</si>
  <si>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</si>
  <si>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</si>
  <si>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</si>
  <si>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</si>
  <si>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</si>
  <si>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</si>
  <si>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</si>
  <si>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</si>
  <si>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</si>
  <si>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</si>
  <si>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</si>
  <si>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</si>
  <si>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</si>
  <si>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</si>
  <si>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</si>
  <si>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</si>
  <si>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</si>
  <si>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</si>
  <si>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</si>
  <si>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</si>
  <si>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</si>
  <si>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</si>
  <si>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</si>
  <si>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</si>
  <si>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</si>
  <si>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</si>
  <si>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</si>
  <si>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</si>
  <si>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</si>
  <si>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</si>
  <si>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</si>
  <si>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</si>
  <si>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</si>
  <si>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</si>
  <si>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</si>
  <si>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</si>
  <si>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</si>
  <si>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</si>
  <si>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</si>
  <si>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</si>
  <si>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</si>
  <si>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</si>
  <si>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</si>
  <si>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</si>
  <si>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</si>
  <si>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</si>
  <si>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</si>
  <si>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</si>
  <si>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</si>
  <si>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</si>
  <si>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</si>
  <si>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</si>
  <si>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</si>
  <si>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</si>
  <si>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</si>
  <si>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</si>
  <si>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</si>
  <si>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</si>
  <si>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</si>
  <si>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</si>
  <si>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</si>
  <si>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</si>
  <si>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</si>
  <si>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</si>
  <si>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</si>
  <si>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</si>
  <si>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</si>
  <si>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</si>
  <si>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</si>
  <si>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</si>
  <si>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</si>
  <si>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</si>
  <si>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</si>
  <si>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</si>
  <si>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</si>
  <si>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</si>
  <si>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</si>
  <si>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</si>
  <si>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</si>
  <si>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</si>
  <si>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</si>
  <si>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</si>
  <si>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</si>
  <si>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</si>
  <si>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</si>
  <si>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</si>
  <si>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</si>
  <si>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</si>
  <si>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</si>
  <si>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</si>
  <si>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</si>
  <si>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</si>
  <si>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</si>
  <si>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</si>
  <si>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</si>
  <si>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</si>
  <si>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</si>
  <si>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</si>
  <si>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</si>
  <si>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</si>
  <si>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</si>
  <si>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</si>
  <si>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</si>
  <si>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</si>
  <si>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</si>
  <si>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</si>
  <si>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</si>
  <si>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</si>
  <si>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</si>
  <si>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</si>
  <si>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</si>
  <si>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</si>
  <si>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</si>
  <si>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</si>
  <si>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</si>
  <si>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</si>
  <si>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</si>
  <si>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</si>
  <si>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</si>
  <si>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</si>
  <si>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</si>
  <si>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</si>
  <si>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</si>
  <si>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</si>
  <si>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</si>
  <si>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</si>
  <si>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</si>
  <si>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</si>
  <si>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</si>
  <si>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</si>
  <si>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</si>
  <si>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</si>
  <si>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 xml:space="preserve">When you certify on or about the 20th of the month, you are certifying your ICAP position for the upcoming months. </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</si>
  <si>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</si>
  <si>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</si>
  <si>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</si>
  <si>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</si>
  <si>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ROS ICR or DMNC</t>
  </si>
  <si>
    <t>NYC ICR or DMNC</t>
  </si>
  <si>
    <t>LI  ICR or DMNC</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</si>
  <si>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</si>
  <si>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</si>
  <si>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</si>
  <si>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</si>
  <si>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Negative numbers represent ICAP being transferred to an organization.  Positive numbers represent ICAP being received by an organization.</t>
  </si>
  <si>
    <t>certifyicap@nyiso.com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</si>
</sst>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4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5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1" xfId="0" applyFill="1" applyBorder="1"/>
    <xf numFmtId="0" fontId="2" fillId="2" borderId="22" xfId="0" applyFont="1" applyFill="1" applyBorder="1" applyAlignment="1">
      <alignment horizontal="right"/>
    </xf>
    <xf numFmtId="0" fontId="0" fillId="2" borderId="22" xfId="0" applyFill="1" applyBorder="1"/>
    <xf numFmtId="0" fontId="7" fillId="0" borderId="23" xfId="0" applyFont="1" applyFill="1" applyBorder="1"/>
    <xf numFmtId="0" fontId="8" fillId="0" borderId="16" xfId="0" applyFont="1" applyFill="1" applyBorder="1" applyAlignment="1">
      <alignment horizontal="center"/>
    </xf>
    <xf numFmtId="0" fontId="8" fillId="0" borderId="24"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24"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2"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2" xfId="0" applyFont="1" applyBorder="1"/>
    <xf numFmtId="0" fontId="18" fillId="0" borderId="0" xfId="0" applyFont="1"/>
    <xf numFmtId="0" fontId="7" fillId="0" borderId="23"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24" xfId="0" applyNumberFormat="1" applyFont="1" applyFill="1" applyBorder="1" applyAlignment="1" applyProtection="1">
      <alignment horizontal="center"/>
      <protection locked="0"/>
    </xf>
    <xf numFmtId="0" fontId="7" fillId="0" borderId="24" xfId="0" applyFont="1" applyBorder="1" applyAlignment="1">
      <alignment horizontal="center"/>
    </xf>
    <xf numFmtId="174" fontId="7" fillId="0" borderId="29"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3" xfId="0" applyNumberFormat="1" applyFont="1" applyFill="1" applyBorder="1" applyAlignment="1" applyProtection="1">
      <alignment horizontal="center"/>
      <protection locked="0"/>
    </xf>
    <xf numFmtId="0" fontId="7" fillId="3" borderId="5" xfId="0" applyFont="1" applyFill="1" applyBorder="1"/>
    <xf numFmtId="177" fontId="7" fillId="0" borderId="23"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4"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0"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0" fontId="19" fillId="0" borderId="0" xfId="0" applyFont="1" applyAlignment="1">
      <alignment horizontal="justify" vertical="top"/>
    </xf>
    <xf numFmtId="0" fontId="19" fillId="0" borderId="0" xfId="0" applyFont="1" applyAlignment="1">
      <alignment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1"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2"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164" fontId="7" fillId="0" borderId="39" xfId="1" applyNumberFormat="1" applyFont="1" applyFill="1" applyBorder="1" applyAlignment="1" applyProtection="1">
      <alignment horizontal="center"/>
      <protection locked="0"/>
    </xf>
    <xf numFmtId="164" fontId="7" fillId="0" borderId="40" xfId="1" applyNumberFormat="1" applyFont="1" applyFill="1" applyBorder="1" applyAlignment="1" applyProtection="1">
      <alignment horizontal="center"/>
      <protection locked="0"/>
    </xf>
    <xf numFmtId="0" fontId="7" fillId="0" borderId="3" xfId="0" applyFont="1" applyBorder="1"/>
    <xf numFmtId="0" fontId="12" fillId="0" borderId="41" xfId="0" applyFont="1" applyBorder="1" applyAlignment="1">
      <alignment horizontal="center" vertical="justify"/>
    </xf>
    <xf numFmtId="0" fontId="12" fillId="0" borderId="42" xfId="0" applyFont="1" applyBorder="1" applyAlignment="1">
      <alignment horizontal="center" vertical="justify"/>
    </xf>
    <xf numFmtId="0" fontId="12" fillId="0" borderId="43"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52</xdr:row>
      <xdr:rowOff>60960</xdr:rowOff>
    </xdr:from>
    <xdr:to>
      <xdr:col>10</xdr:col>
      <xdr:colOff>487680</xdr:colOff>
      <xdr:row>62</xdr:row>
      <xdr:rowOff>7620</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8778240"/>
          <a:ext cx="5943600" cy="162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0" workbookViewId="0">
      <selection activeCell="M24" sqref="M24"/>
    </sheetView>
  </sheetViews>
  <sheetFormatPr defaultRowHeight="13.2" x14ac:dyDescent="0.25"/>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O5" sqref="O5"/>
    </sheetView>
  </sheetViews>
  <sheetFormatPr defaultColWidth="9.109375" defaultRowHeight="13.2" x14ac:dyDescent="0.25"/>
  <cols>
    <col min="1" max="1" width="11.88671875" style="127" customWidth="1"/>
    <col min="2" max="2" width="10.44140625" style="72" customWidth="1"/>
    <col min="3" max="3" width="12" style="72" customWidth="1"/>
    <col min="4" max="5" width="9.109375" style="72"/>
    <col min="6" max="6" width="10.6640625" style="72" customWidth="1"/>
    <col min="7" max="16384" width="9.109375" style="72"/>
  </cols>
  <sheetData>
    <row r="1" spans="1:1" x14ac:dyDescent="0.25">
      <c r="A1" s="73" t="s">
        <v>773</v>
      </c>
    </row>
    <row r="2" spans="1:1" x14ac:dyDescent="0.25">
      <c r="A2" s="73" t="s">
        <v>774</v>
      </c>
    </row>
    <row r="5" spans="1:1" ht="15.6" x14ac:dyDescent="0.3">
      <c r="A5" s="137" t="s">
        <v>758</v>
      </c>
    </row>
    <row r="6" spans="1:1" s="73" customFormat="1" x14ac:dyDescent="0.25">
      <c r="A6" s="73" t="s">
        <v>792</v>
      </c>
    </row>
    <row r="7" spans="1:1" s="73" customFormat="1" x14ac:dyDescent="0.25">
      <c r="A7" s="73" t="s">
        <v>793</v>
      </c>
    </row>
    <row r="8" spans="1:1" s="73" customFormat="1" x14ac:dyDescent="0.25"/>
    <row r="9" spans="1:1" s="73" customFormat="1" x14ac:dyDescent="0.25">
      <c r="A9" s="73" t="s">
        <v>795</v>
      </c>
    </row>
    <row r="10" spans="1:1" s="73" customFormat="1" x14ac:dyDescent="0.25"/>
    <row r="11" spans="1:1" s="73" customFormat="1" x14ac:dyDescent="0.25">
      <c r="A11" s="73" t="s">
        <v>796</v>
      </c>
    </row>
    <row r="12" spans="1:1" s="73" customFormat="1" x14ac:dyDescent="0.25"/>
    <row r="13" spans="1:1" s="73" customFormat="1" x14ac:dyDescent="0.25">
      <c r="A13" s="73" t="s">
        <v>804</v>
      </c>
    </row>
    <row r="14" spans="1:1" s="73" customFormat="1" x14ac:dyDescent="0.25"/>
    <row r="15" spans="1:1" s="73" customFormat="1" x14ac:dyDescent="0.25">
      <c r="A15" s="73" t="s">
        <v>767</v>
      </c>
    </row>
    <row r="16" spans="1:1" s="73" customFormat="1" x14ac:dyDescent="0.25">
      <c r="A16" s="73" t="s">
        <v>760</v>
      </c>
    </row>
    <row r="17" spans="1:4" s="73" customFormat="1" x14ac:dyDescent="0.25">
      <c r="A17" s="73" t="s">
        <v>761</v>
      </c>
    </row>
    <row r="18" spans="1:4" s="73" customFormat="1" x14ac:dyDescent="0.25"/>
    <row r="19" spans="1:4" s="73" customFormat="1" x14ac:dyDescent="0.25">
      <c r="A19" s="73" t="s">
        <v>775</v>
      </c>
    </row>
    <row r="20" spans="1:4" s="73" customFormat="1" x14ac:dyDescent="0.25">
      <c r="A20" s="73" t="s">
        <v>762</v>
      </c>
    </row>
    <row r="21" spans="1:4" s="73" customFormat="1" x14ac:dyDescent="0.25">
      <c r="A21" s="73" t="s">
        <v>768</v>
      </c>
    </row>
    <row r="22" spans="1:4" s="73" customFormat="1" x14ac:dyDescent="0.25">
      <c r="A22" s="73" t="s">
        <v>763</v>
      </c>
    </row>
    <row r="23" spans="1:4" s="73" customFormat="1" x14ac:dyDescent="0.25"/>
    <row r="24" spans="1:4" s="73" customFormat="1" x14ac:dyDescent="0.25">
      <c r="A24" s="73" t="s">
        <v>769</v>
      </c>
    </row>
    <row r="25" spans="1:4" s="73" customFormat="1" x14ac:dyDescent="0.25"/>
    <row r="26" spans="1:4" s="73" customFormat="1" ht="21" x14ac:dyDescent="0.4">
      <c r="A26" s="139" t="s">
        <v>780</v>
      </c>
    </row>
    <row r="27" spans="1:4" s="73" customFormat="1" x14ac:dyDescent="0.25"/>
    <row r="28" spans="1:4" ht="15.6" x14ac:dyDescent="0.3">
      <c r="A28" s="137" t="s">
        <v>759</v>
      </c>
    </row>
    <row r="29" spans="1:4" x14ac:dyDescent="0.25">
      <c r="A29" s="127" t="s">
        <v>724</v>
      </c>
      <c r="B29" s="72" t="s">
        <v>725</v>
      </c>
      <c r="C29" s="72" t="s">
        <v>727</v>
      </c>
      <c r="D29" s="72" t="s">
        <v>728</v>
      </c>
    </row>
    <row r="30" spans="1:4" x14ac:dyDescent="0.25">
      <c r="C30" s="72" t="s">
        <v>726</v>
      </c>
    </row>
    <row r="32" spans="1:4" x14ac:dyDescent="0.25">
      <c r="A32" s="127" t="s">
        <v>785</v>
      </c>
      <c r="B32" s="72" t="s">
        <v>786</v>
      </c>
      <c r="C32" s="131" t="s">
        <v>742</v>
      </c>
      <c r="D32" s="72" t="s">
        <v>800</v>
      </c>
    </row>
    <row r="33" spans="1:5" x14ac:dyDescent="0.25">
      <c r="C33" s="131"/>
      <c r="D33" s="72" t="s">
        <v>801</v>
      </c>
    </row>
    <row r="34" spans="1:5" x14ac:dyDescent="0.25">
      <c r="C34" s="131"/>
    </row>
    <row r="35" spans="1:5" x14ac:dyDescent="0.25">
      <c r="B35" s="72" t="s">
        <v>52</v>
      </c>
      <c r="C35" s="132" t="s">
        <v>738</v>
      </c>
      <c r="D35" s="72" t="s">
        <v>802</v>
      </c>
    </row>
    <row r="36" spans="1:5" x14ac:dyDescent="0.25">
      <c r="D36" s="72" t="s">
        <v>803</v>
      </c>
    </row>
    <row r="38" spans="1:5" x14ac:dyDescent="0.25">
      <c r="A38" s="127" t="s">
        <v>729</v>
      </c>
      <c r="B38" s="72" t="s">
        <v>29</v>
      </c>
      <c r="C38" s="72" t="s">
        <v>730</v>
      </c>
      <c r="D38" s="72" t="s">
        <v>770</v>
      </c>
    </row>
    <row r="39" spans="1:5" x14ac:dyDescent="0.25">
      <c r="D39" s="72" t="s">
        <v>731</v>
      </c>
    </row>
    <row r="41" spans="1:5" x14ac:dyDescent="0.25">
      <c r="A41" s="127" t="s">
        <v>732</v>
      </c>
      <c r="B41" s="72" t="s">
        <v>322</v>
      </c>
      <c r="C41" s="72" t="s">
        <v>730</v>
      </c>
      <c r="D41" s="72" t="s">
        <v>733</v>
      </c>
    </row>
    <row r="42" spans="1:5" x14ac:dyDescent="0.25">
      <c r="B42" s="71"/>
    </row>
    <row r="43" spans="1:5" x14ac:dyDescent="0.25">
      <c r="B43" s="71"/>
    </row>
    <row r="44" spans="1:5" x14ac:dyDescent="0.25">
      <c r="A44" s="127" t="s">
        <v>734</v>
      </c>
      <c r="B44" s="72" t="s">
        <v>735</v>
      </c>
      <c r="C44" s="72" t="s">
        <v>730</v>
      </c>
      <c r="D44" s="72" t="s">
        <v>736</v>
      </c>
    </row>
    <row r="45" spans="1:5" x14ac:dyDescent="0.25">
      <c r="B45" s="71"/>
      <c r="D45" s="72" t="s">
        <v>771</v>
      </c>
    </row>
    <row r="46" spans="1:5" x14ac:dyDescent="0.25">
      <c r="B46" s="71"/>
      <c r="E46" s="73"/>
    </row>
    <row r="47" spans="1:5" x14ac:dyDescent="0.25">
      <c r="A47" s="127" t="s">
        <v>737</v>
      </c>
      <c r="B47" s="72" t="s">
        <v>62</v>
      </c>
      <c r="C47" s="72" t="s">
        <v>730</v>
      </c>
      <c r="D47" s="72" t="s">
        <v>784</v>
      </c>
    </row>
    <row r="48" spans="1:5" x14ac:dyDescent="0.25">
      <c r="B48" s="71"/>
      <c r="E48" s="73"/>
    </row>
    <row r="49" spans="1:14" x14ac:dyDescent="0.25">
      <c r="A49" s="133" t="s">
        <v>739</v>
      </c>
      <c r="B49" s="134" t="s">
        <v>29</v>
      </c>
      <c r="C49" s="134" t="s">
        <v>730</v>
      </c>
      <c r="D49" s="134" t="s">
        <v>754</v>
      </c>
      <c r="E49" s="134"/>
      <c r="F49" s="134"/>
      <c r="G49" s="134"/>
      <c r="H49" s="134"/>
      <c r="I49" s="134"/>
      <c r="J49" s="134"/>
      <c r="K49" s="134"/>
      <c r="L49" s="134"/>
    </row>
    <row r="51" spans="1:14" x14ac:dyDescent="0.25">
      <c r="A51" s="127" t="s">
        <v>740</v>
      </c>
      <c r="B51" s="72" t="s">
        <v>40</v>
      </c>
      <c r="C51" s="132" t="s">
        <v>738</v>
      </c>
      <c r="D51" s="128" t="s">
        <v>741</v>
      </c>
      <c r="E51" s="128"/>
      <c r="F51" s="128"/>
      <c r="G51" s="128"/>
      <c r="H51" s="128"/>
      <c r="I51" s="128"/>
      <c r="J51" s="128"/>
      <c r="K51" s="128"/>
      <c r="L51" s="128"/>
      <c r="M51" s="128"/>
      <c r="N51" s="128"/>
    </row>
    <row r="52" spans="1:14" x14ac:dyDescent="0.25">
      <c r="B52" s="73"/>
    </row>
    <row r="53" spans="1:14" x14ac:dyDescent="0.25">
      <c r="A53" s="127" t="s">
        <v>743</v>
      </c>
      <c r="B53" s="72" t="s">
        <v>52</v>
      </c>
      <c r="C53" s="132" t="s">
        <v>738</v>
      </c>
      <c r="D53" s="135" t="s">
        <v>744</v>
      </c>
      <c r="E53" s="135"/>
      <c r="F53" s="135"/>
      <c r="G53" s="135"/>
      <c r="H53" s="135"/>
    </row>
    <row r="54" spans="1:14" x14ac:dyDescent="0.25">
      <c r="C54" s="75"/>
      <c r="D54" s="74"/>
      <c r="E54" s="73"/>
    </row>
    <row r="55" spans="1:14" x14ac:dyDescent="0.25">
      <c r="A55" s="127" t="s">
        <v>745</v>
      </c>
      <c r="B55" s="72" t="s">
        <v>43</v>
      </c>
      <c r="C55" s="72" t="s">
        <v>730</v>
      </c>
      <c r="D55" s="72" t="s">
        <v>776</v>
      </c>
    </row>
    <row r="56" spans="1:14" x14ac:dyDescent="0.25">
      <c r="E56" s="73"/>
    </row>
    <row r="58" spans="1:14" x14ac:dyDescent="0.25">
      <c r="A58" s="127" t="s">
        <v>746</v>
      </c>
      <c r="B58" s="72" t="s">
        <v>47</v>
      </c>
      <c r="C58" s="72" t="s">
        <v>730</v>
      </c>
      <c r="D58" s="72" t="s">
        <v>777</v>
      </c>
    </row>
    <row r="59" spans="1:14" x14ac:dyDescent="0.25">
      <c r="D59" s="72" t="s">
        <v>778</v>
      </c>
    </row>
    <row r="60" spans="1:14" x14ac:dyDescent="0.25">
      <c r="B60" s="71"/>
      <c r="E60" s="73"/>
    </row>
    <row r="61" spans="1:14" x14ac:dyDescent="0.25">
      <c r="B61" s="71"/>
      <c r="D61" s="130" t="s">
        <v>747</v>
      </c>
      <c r="E61" s="130"/>
      <c r="F61" s="130"/>
      <c r="G61" s="130"/>
      <c r="H61" s="130"/>
      <c r="I61" s="130"/>
      <c r="J61" s="130"/>
    </row>
    <row r="62" spans="1:14" x14ac:dyDescent="0.25">
      <c r="B62" s="71"/>
      <c r="D62" s="130"/>
      <c r="E62" s="130"/>
      <c r="F62" s="130"/>
      <c r="G62" s="130"/>
      <c r="H62" s="130"/>
      <c r="I62" s="130"/>
      <c r="J62" s="130"/>
    </row>
    <row r="63" spans="1:14" x14ac:dyDescent="0.25">
      <c r="B63" s="71"/>
      <c r="D63" s="128" t="s">
        <v>791</v>
      </c>
      <c r="E63" s="128"/>
      <c r="F63" s="128"/>
      <c r="G63" s="128"/>
      <c r="H63" s="128"/>
    </row>
    <row r="64" spans="1:14" x14ac:dyDescent="0.25">
      <c r="B64" s="71"/>
      <c r="D64" s="72" t="s">
        <v>787</v>
      </c>
      <c r="H64" s="72" t="s">
        <v>788</v>
      </c>
    </row>
    <row r="65" spans="1:9" x14ac:dyDescent="0.25">
      <c r="D65" s="72" t="s">
        <v>790</v>
      </c>
    </row>
    <row r="66" spans="1:9" x14ac:dyDescent="0.25">
      <c r="D66" s="72" t="s">
        <v>789</v>
      </c>
    </row>
    <row r="68" spans="1:9" x14ac:dyDescent="0.25">
      <c r="A68" s="127" t="s">
        <v>748</v>
      </c>
      <c r="B68" s="72" t="s">
        <v>749</v>
      </c>
      <c r="C68" s="131" t="s">
        <v>742</v>
      </c>
      <c r="D68" s="72" t="s">
        <v>794</v>
      </c>
    </row>
    <row r="69" spans="1:9" x14ac:dyDescent="0.25">
      <c r="B69" s="73"/>
    </row>
    <row r="70" spans="1:9" x14ac:dyDescent="0.25">
      <c r="A70" s="127" t="s">
        <v>750</v>
      </c>
      <c r="B70" s="72" t="s">
        <v>751</v>
      </c>
      <c r="C70" s="72" t="s">
        <v>730</v>
      </c>
      <c r="D70" s="72" t="s">
        <v>752</v>
      </c>
      <c r="G70" s="71"/>
    </row>
    <row r="71" spans="1:9" x14ac:dyDescent="0.25">
      <c r="G71" s="71"/>
    </row>
    <row r="72" spans="1:9" x14ac:dyDescent="0.25">
      <c r="A72" s="127" t="s">
        <v>753</v>
      </c>
      <c r="B72" s="72" t="s">
        <v>755</v>
      </c>
      <c r="C72" s="132" t="s">
        <v>756</v>
      </c>
      <c r="D72" s="72" t="s">
        <v>772</v>
      </c>
    </row>
    <row r="73" spans="1:9" x14ac:dyDescent="0.25">
      <c r="D73" s="74"/>
    </row>
    <row r="74" spans="1:9" x14ac:dyDescent="0.25">
      <c r="A74" s="127" t="s">
        <v>753</v>
      </c>
      <c r="B74" s="72" t="s">
        <v>755</v>
      </c>
      <c r="C74" s="131" t="s">
        <v>742</v>
      </c>
      <c r="D74" s="72" t="s">
        <v>757</v>
      </c>
    </row>
    <row r="76" spans="1:9" x14ac:dyDescent="0.25">
      <c r="C76" s="72" t="s">
        <v>730</v>
      </c>
      <c r="D76" s="134" t="s">
        <v>764</v>
      </c>
      <c r="E76" s="134"/>
      <c r="F76" s="134"/>
      <c r="G76" s="134"/>
      <c r="H76" s="134"/>
      <c r="I76" s="134"/>
    </row>
    <row r="78" spans="1:9" x14ac:dyDescent="0.25">
      <c r="C78" s="72" t="s">
        <v>730</v>
      </c>
      <c r="D78" s="72" t="s">
        <v>765</v>
      </c>
    </row>
    <row r="81" spans="1:11" ht="21" x14ac:dyDescent="0.4">
      <c r="A81" s="136" t="s">
        <v>766</v>
      </c>
      <c r="B81" s="128"/>
      <c r="C81" s="128"/>
      <c r="D81" s="128"/>
      <c r="E81" s="128"/>
      <c r="F81" s="128"/>
      <c r="G81" s="128"/>
      <c r="H81" s="128"/>
      <c r="I81" s="128"/>
      <c r="J81" s="128"/>
      <c r="K81" s="128"/>
    </row>
    <row r="83" spans="1:11" x14ac:dyDescent="0.25">
      <c r="A83" s="73"/>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522"/>
  <sheetViews>
    <sheetView showGridLines="0" showOutlineSymbols="0" zoomScale="75" workbookViewId="0">
      <selection activeCell="D5" sqref="D5"/>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664062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4" width="9.109375" hidden="1" customWidth="1"/>
    <col min="35" max="35" width="0" hidden="1" customWidth="1"/>
    <col min="36" max="36" width="10.88671875" hidden="1" customWidth="1"/>
    <col min="37" max="37" width="0" hidden="1" customWidth="1"/>
  </cols>
  <sheetData>
    <row r="1" spans="1:26" ht="14.25" customHeight="1" x14ac:dyDescent="0.25">
      <c r="A1" s="138" t="s">
        <v>779</v>
      </c>
    </row>
    <row r="2" spans="1:26" ht="12.75" customHeight="1" x14ac:dyDescent="0.25"/>
    <row r="3" spans="1:26" ht="20.399999999999999" x14ac:dyDescent="0.35">
      <c r="A3" s="22"/>
      <c r="B3" s="22"/>
      <c r="C3" s="22"/>
      <c r="D3" s="23" t="s">
        <v>28</v>
      </c>
      <c r="E3" s="24"/>
      <c r="F3" s="24"/>
      <c r="G3" s="24"/>
      <c r="H3" s="24"/>
      <c r="I3" s="25" t="s">
        <v>9</v>
      </c>
      <c r="J3" s="24"/>
      <c r="K3" s="24"/>
      <c r="L3" s="24"/>
      <c r="M3" s="24"/>
      <c r="N3" s="26"/>
      <c r="O3" s="26"/>
      <c r="P3" s="26"/>
      <c r="Q3" s="26"/>
      <c r="R3" s="26"/>
    </row>
    <row r="4" spans="1:26" ht="15.6" x14ac:dyDescent="0.3">
      <c r="A4" s="27"/>
      <c r="B4" s="27"/>
      <c r="C4" s="27"/>
      <c r="D4" s="28" t="s">
        <v>805</v>
      </c>
      <c r="E4" s="26"/>
      <c r="F4" s="26"/>
      <c r="G4" s="26"/>
      <c r="H4" s="29"/>
      <c r="I4" s="25" t="s">
        <v>39</v>
      </c>
      <c r="J4" s="26"/>
      <c r="K4" s="26"/>
      <c r="L4" s="26"/>
      <c r="M4" s="26"/>
      <c r="N4" s="26"/>
      <c r="O4" s="26"/>
      <c r="P4" s="26"/>
      <c r="Q4" s="26"/>
      <c r="R4" s="26"/>
    </row>
    <row r="5" spans="1:26" x14ac:dyDescent="0.25">
      <c r="A5" s="26"/>
      <c r="B5" s="26"/>
      <c r="C5" s="26"/>
      <c r="D5" s="26"/>
      <c r="E5" s="26"/>
      <c r="F5" s="26"/>
      <c r="G5" s="26"/>
      <c r="H5" s="26"/>
      <c r="I5" s="26"/>
      <c r="J5" s="26"/>
      <c r="K5" s="26"/>
      <c r="L5" s="26"/>
      <c r="M5" s="26"/>
      <c r="N5" s="26"/>
      <c r="O5" s="26"/>
      <c r="P5" s="26"/>
      <c r="Q5" s="26"/>
      <c r="R5" s="26"/>
    </row>
    <row r="6" spans="1:26" ht="15.6" x14ac:dyDescent="0.3">
      <c r="A6" s="26"/>
      <c r="B6" s="26"/>
      <c r="C6" s="26"/>
      <c r="D6" s="30"/>
      <c r="E6" s="30"/>
      <c r="F6" s="30"/>
      <c r="G6" s="35" t="s">
        <v>797</v>
      </c>
      <c r="H6" s="155"/>
      <c r="I6" s="155"/>
      <c r="J6" s="155"/>
      <c r="K6" s="155"/>
      <c r="L6" s="155"/>
      <c r="M6" s="155"/>
      <c r="N6" s="155"/>
      <c r="O6" s="26"/>
      <c r="P6" s="26"/>
      <c r="Q6" s="26"/>
      <c r="R6" s="26"/>
    </row>
    <row r="7" spans="1:26" ht="15.6" x14ac:dyDescent="0.3">
      <c r="A7" s="26"/>
      <c r="B7" s="26"/>
      <c r="C7" s="26"/>
      <c r="D7" s="30"/>
      <c r="E7" s="30"/>
      <c r="F7" s="30"/>
      <c r="G7" s="35" t="s">
        <v>798</v>
      </c>
      <c r="H7" s="155"/>
      <c r="I7" s="155"/>
      <c r="J7" s="155"/>
      <c r="K7" s="155"/>
      <c r="L7" s="155"/>
      <c r="M7" s="155"/>
      <c r="N7" s="26"/>
      <c r="O7" s="26"/>
      <c r="P7" s="26"/>
      <c r="Q7" s="26"/>
      <c r="R7" s="26"/>
    </row>
    <row r="8" spans="1:26" ht="15.6" x14ac:dyDescent="0.3">
      <c r="A8" s="31" t="s">
        <v>20</v>
      </c>
      <c r="B8" s="104"/>
      <c r="C8" s="31"/>
      <c r="E8" s="35"/>
      <c r="F8" s="35"/>
      <c r="G8" t="s">
        <v>799</v>
      </c>
      <c r="H8" s="155"/>
      <c r="I8" s="155"/>
      <c r="J8" s="155"/>
      <c r="K8" s="155"/>
      <c r="L8" s="155"/>
      <c r="M8" s="155"/>
      <c r="N8" s="9"/>
      <c r="O8" s="9"/>
      <c r="P8" s="9"/>
      <c r="Q8" s="9"/>
      <c r="R8" s="9"/>
    </row>
    <row r="9" spans="1:26" x14ac:dyDescent="0.25">
      <c r="A9" s="26"/>
      <c r="B9" s="87" t="str">
        <f>IF(OR(B8="",B8=" "),"Enter Your Registrant Name","")</f>
        <v>Enter Your Registrant Name</v>
      </c>
      <c r="C9" s="26"/>
      <c r="E9" s="35"/>
      <c r="F9" s="35"/>
      <c r="N9" s="35"/>
      <c r="O9" s="35"/>
      <c r="P9" s="35"/>
      <c r="Q9" s="35"/>
      <c r="R9" s="35"/>
      <c r="Z9" s="64"/>
    </row>
    <row r="10" spans="1:26" x14ac:dyDescent="0.25">
      <c r="A10" s="31" t="s">
        <v>25</v>
      </c>
      <c r="B10" s="129"/>
      <c r="C10" s="26"/>
      <c r="D10" t="s">
        <v>319</v>
      </c>
      <c r="E10" s="103">
        <v>1</v>
      </c>
      <c r="F10" s="119"/>
      <c r="G10" s="35" t="s">
        <v>781</v>
      </c>
      <c r="H10" s="140" t="str">
        <f t="shared" ref="H10:M10" si="0">IF(-H6+SUMIF($D$17:$D$33,"=ROS",H$17:H$33)+SUMIF($D$17:$D$33,"=HQ",H$17:H$33)+SUMIF($D$17:$D$33,"=PJM",H$17:H$33)+SUMIF($D$17:$D$33,"=OH",H$17:H$33)+SUMIF($D$17:$D$33,"=NE",H$17:H$33)=0,"Even",-H6+SUMIF($D$17:$D$33,"=ROS",H$17:H$33)+SUMIF($D$17:$D$33,"=HQ",H$17:H$33)+SUMIF($D$17:$D$33,"=PJM",H$17:H$33)+SUMIF($D$17:$D$33,"=OH",H$17:H$33)+SUMIF($D$17:$D$33,"=NE",H$17:H$33))</f>
        <v>Even</v>
      </c>
      <c r="I10" s="140" t="str">
        <f t="shared" si="0"/>
        <v>Even</v>
      </c>
      <c r="J10" s="140" t="str">
        <f t="shared" si="0"/>
        <v>Even</v>
      </c>
      <c r="K10" s="140" t="str">
        <f t="shared" si="0"/>
        <v>Even</v>
      </c>
      <c r="L10" s="140" t="str">
        <f t="shared" si="0"/>
        <v>Even</v>
      </c>
      <c r="M10" s="140" t="str">
        <f t="shared" si="0"/>
        <v>Even</v>
      </c>
      <c r="N10" s="141">
        <f>-N6+SUMIF($D$17:$D$33,"=ROS",N$17:N$33)+SUMIF($D$17:$D$33,"=HQ",N$17:N$33)+SUMIF($D$17:$D$33,"=PJM",N$17:N$33)+SUMIF($D$17:$D$33,"=OH",N$17:N$33)+SUMIF($D$17:$D$33,"=NE",N$17:N$33)</f>
        <v>0</v>
      </c>
      <c r="O10" s="26"/>
      <c r="P10" s="26"/>
      <c r="Q10" s="26"/>
      <c r="R10" s="26"/>
      <c r="T10" s="20"/>
      <c r="U10" s="20"/>
      <c r="V10" s="20"/>
    </row>
    <row r="11" spans="1:26" x14ac:dyDescent="0.25">
      <c r="A11" s="26"/>
      <c r="B11" s="87" t="str">
        <f>IF(OR(B10="",B10=" "),"Enter Date","")</f>
        <v>Enter Date</v>
      </c>
      <c r="C11" s="26"/>
      <c r="E11" s="87" t="str">
        <f>IF(OR(E10&lt;1,E10&gt;10),"Enter a number between 1 and 10 in cell above","")</f>
        <v/>
      </c>
      <c r="F11" s="87"/>
      <c r="G11" s="35" t="s">
        <v>782</v>
      </c>
      <c r="H11" s="140" t="str">
        <f t="shared" ref="H11:M11" si="1">IF(-H7+SUMIF($D$17:$D$33,"=NYC",H$17:H$33)=0,"Even",-H7+SUMIF($D$17:$D$33,"=NYC",H$17:H$33))</f>
        <v>Even</v>
      </c>
      <c r="I11" s="140" t="str">
        <f t="shared" si="1"/>
        <v>Even</v>
      </c>
      <c r="J11" s="140" t="str">
        <f t="shared" si="1"/>
        <v>Even</v>
      </c>
      <c r="K11" s="140" t="str">
        <f t="shared" si="1"/>
        <v>Even</v>
      </c>
      <c r="L11" s="140" t="str">
        <f t="shared" si="1"/>
        <v>Even</v>
      </c>
      <c r="M11" s="140" t="str">
        <f t="shared" si="1"/>
        <v>Even</v>
      </c>
      <c r="N11" s="141">
        <f>-N7+SUMIF($D$17:$D$33,"=NYC",N$17:N$33)</f>
        <v>0</v>
      </c>
      <c r="O11" s="37"/>
      <c r="P11" s="37"/>
      <c r="Q11" s="37"/>
      <c r="R11" s="37"/>
      <c r="S11" s="20"/>
    </row>
    <row r="12" spans="1:26" ht="13.8" thickBot="1" x14ac:dyDescent="0.3">
      <c r="A12" s="31" t="s">
        <v>57</v>
      </c>
      <c r="B12" s="36"/>
      <c r="C12" s="31"/>
      <c r="E12" s="26"/>
      <c r="F12" s="26"/>
      <c r="G12" t="s">
        <v>783</v>
      </c>
      <c r="H12" s="140" t="str">
        <f t="shared" ref="H12:M12" si="2">IF(-H8+SUMIF($D$17:$D$33,"=LI",H$17:H$33)=0,"Even",-H8+SUMIF($D$17:$D$33,"=LI",H$17:H$33))</f>
        <v>Even</v>
      </c>
      <c r="I12" s="140" t="str">
        <f t="shared" si="2"/>
        <v>Even</v>
      </c>
      <c r="J12" s="140" t="str">
        <f t="shared" si="2"/>
        <v>Even</v>
      </c>
      <c r="K12" s="140" t="str">
        <f t="shared" si="2"/>
        <v>Even</v>
      </c>
      <c r="L12" s="140" t="str">
        <f t="shared" si="2"/>
        <v>Even</v>
      </c>
      <c r="M12" s="140" t="str">
        <f t="shared" si="2"/>
        <v>Even</v>
      </c>
      <c r="N12" s="141">
        <f>-N8+SUMIF($D$17:$D$33,"=LI",N$17:N$33)</f>
        <v>0</v>
      </c>
      <c r="O12" s="26"/>
      <c r="P12" s="26"/>
      <c r="Q12" s="26"/>
      <c r="R12" s="26"/>
      <c r="T12" s="20"/>
    </row>
    <row r="13" spans="1:26" ht="13.8" thickBot="1" x14ac:dyDescent="0.3">
      <c r="A13" s="26"/>
      <c r="B13" s="87" t="str">
        <f>IF(OR(B12="",B12=" "),"Enter Season","")</f>
        <v>Enter Season</v>
      </c>
      <c r="C13" s="26"/>
      <c r="D13" s="26"/>
      <c r="E13" s="26"/>
      <c r="F13" s="26"/>
      <c r="G13" s="26"/>
      <c r="H13" s="156" t="s">
        <v>54</v>
      </c>
      <c r="I13" s="157"/>
      <c r="J13" s="157"/>
      <c r="K13" s="157"/>
      <c r="L13" s="157"/>
      <c r="M13" s="158"/>
      <c r="N13" s="26"/>
      <c r="O13" s="26"/>
      <c r="P13" s="26"/>
      <c r="Q13" s="26"/>
      <c r="R13" s="26"/>
    </row>
    <row r="14" spans="1:26" x14ac:dyDescent="0.25">
      <c r="A14" s="50"/>
      <c r="B14" s="61"/>
      <c r="C14" s="65"/>
      <c r="D14" s="68"/>
      <c r="E14" s="58"/>
      <c r="F14" s="120"/>
      <c r="G14" s="54" t="s">
        <v>48</v>
      </c>
      <c r="H14" s="57"/>
      <c r="I14" s="84"/>
      <c r="J14" s="85"/>
      <c r="K14" s="57"/>
      <c r="L14" s="86"/>
      <c r="M14" s="85"/>
      <c r="N14" s="88"/>
      <c r="O14" s="88"/>
      <c r="P14" s="88"/>
      <c r="Q14" s="88"/>
      <c r="R14" s="88"/>
    </row>
    <row r="15" spans="1:26" x14ac:dyDescent="0.25">
      <c r="A15" s="51" t="s">
        <v>42</v>
      </c>
      <c r="B15" s="62" t="s">
        <v>40</v>
      </c>
      <c r="C15" s="66" t="s">
        <v>52</v>
      </c>
      <c r="D15" s="69" t="s">
        <v>43</v>
      </c>
      <c r="E15" s="59" t="s">
        <v>46</v>
      </c>
      <c r="F15" s="121" t="s">
        <v>719</v>
      </c>
      <c r="G15" s="55" t="s">
        <v>50</v>
      </c>
      <c r="H15" s="57" t="str">
        <f>IF($B$12="Summer","May","Nov")</f>
        <v>Nov</v>
      </c>
      <c r="I15" s="57" t="str">
        <f>IF($B$12="Summer","Jun","Dec")</f>
        <v>Dec</v>
      </c>
      <c r="J15" s="57" t="str">
        <f>IF($B$12="Summer","Jul","Jan")</f>
        <v>Jan</v>
      </c>
      <c r="K15" s="57" t="str">
        <f>IF($B$12="Summer","Aug","Feb")</f>
        <v>Feb</v>
      </c>
      <c r="L15" s="83" t="str">
        <f>IF($B$12="Summer","Sept","Mar")</f>
        <v>Mar</v>
      </c>
      <c r="M15" s="57" t="str">
        <f>IF($B$12="Summer","Oct","Apr")</f>
        <v>Apr</v>
      </c>
      <c r="N15" s="89" t="s">
        <v>53</v>
      </c>
      <c r="O15" s="89" t="s">
        <v>320</v>
      </c>
      <c r="P15" s="89" t="s">
        <v>322</v>
      </c>
      <c r="Q15" s="89" t="s">
        <v>324</v>
      </c>
      <c r="R15" s="89" t="s">
        <v>62</v>
      </c>
    </row>
    <row r="16" spans="1:26" ht="13.8" thickBot="1" x14ac:dyDescent="0.3">
      <c r="A16" s="53" t="s">
        <v>29</v>
      </c>
      <c r="B16" s="63" t="s">
        <v>41</v>
      </c>
      <c r="C16" s="67"/>
      <c r="D16" s="70"/>
      <c r="E16" s="60" t="s">
        <v>47</v>
      </c>
      <c r="F16" s="122"/>
      <c r="G16" s="56" t="s">
        <v>49</v>
      </c>
      <c r="H16" s="144"/>
      <c r="I16" s="85"/>
      <c r="J16" s="85"/>
      <c r="K16" s="85"/>
      <c r="L16" s="86"/>
      <c r="M16" s="57"/>
      <c r="N16" s="90" t="s">
        <v>321</v>
      </c>
      <c r="O16" s="92" t="s">
        <v>41</v>
      </c>
      <c r="P16" s="89" t="s">
        <v>323</v>
      </c>
      <c r="Q16" s="89" t="s">
        <v>41</v>
      </c>
      <c r="R16" s="89"/>
    </row>
    <row r="17" spans="1:33" s="47" customFormat="1" ht="13.8" thickBot="1" x14ac:dyDescent="0.3">
      <c r="A17" s="80" t="str">
        <f>IF(D17="","",+$B$8)</f>
        <v/>
      </c>
      <c r="B17" s="101"/>
      <c r="C17" s="100"/>
      <c r="D17" s="76"/>
      <c r="E17" s="77"/>
      <c r="F17" s="123"/>
      <c r="G17" s="78"/>
      <c r="H17" s="148"/>
      <c r="I17" s="151"/>
      <c r="J17" s="151"/>
      <c r="K17" s="151"/>
      <c r="L17" s="151"/>
      <c r="M17" s="147"/>
      <c r="N17" s="142">
        <f>SUM(H17:M17)</f>
        <v>0</v>
      </c>
      <c r="O17" s="93">
        <v>1</v>
      </c>
      <c r="P17" s="97">
        <f>+$B$10</f>
        <v>0</v>
      </c>
      <c r="Q17" s="95">
        <f>+$E$10</f>
        <v>1</v>
      </c>
      <c r="R17" s="95">
        <f>+$B$12</f>
        <v>0</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8" thickBot="1" x14ac:dyDescent="0.3">
      <c r="A18" s="80" t="str">
        <f>IF(D18="","",+$B$8)</f>
        <v/>
      </c>
      <c r="B18" s="101"/>
      <c r="C18" s="100"/>
      <c r="D18" s="76"/>
      <c r="E18" s="77"/>
      <c r="F18" s="123"/>
      <c r="G18" s="78"/>
      <c r="H18" s="146"/>
      <c r="I18" s="149"/>
      <c r="J18" s="149"/>
      <c r="K18" s="149"/>
      <c r="L18" s="149"/>
      <c r="M18" s="145"/>
      <c r="N18" s="143">
        <v>-30</v>
      </c>
      <c r="O18" s="93">
        <f>+O17+1</f>
        <v>2</v>
      </c>
      <c r="P18" s="98">
        <f t="shared" ref="P18:P33" si="5">+$B$10</f>
        <v>0</v>
      </c>
      <c r="Q18" s="94">
        <f t="shared" ref="Q18:Q33" si="6">+$E$10</f>
        <v>1</v>
      </c>
      <c r="R18" s="94">
        <f t="shared" ref="R18:R33" si="7">+$B$12</f>
        <v>0</v>
      </c>
      <c r="S18" s="49" t="e">
        <f>IF(AND(OR(I18=0,I18=1),OR(J18=0,J18=1),OR(K18=0,K18=1),OR(L18=0,L18=1),OR(M18=0,M18=1),OR(N18=0,N18=1),OR(#REF!=0,#REF!=1)),0,1)</f>
        <v>#REF!</v>
      </c>
      <c r="T18" s="49">
        <f>IF(M18+N18&gt;0,1,0)</f>
        <v>0</v>
      </c>
      <c r="U18" s="47">
        <f>IF(SUM(I18:N18)&gt;1,1,0)</f>
        <v>0</v>
      </c>
      <c r="V18" s="47">
        <f>IF(AND(H18&gt;0,SUM(I18:N18)=0),1,0)</f>
        <v>0</v>
      </c>
      <c r="W18" s="49">
        <f>IF(I18&gt;0,1,0)</f>
        <v>0</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8" thickBot="1" x14ac:dyDescent="0.3">
      <c r="A19" s="80" t="str">
        <f t="shared" ref="A19:A26" si="8">IF(D19="","",+$B$8)</f>
        <v/>
      </c>
      <c r="B19" s="101"/>
      <c r="C19" s="100"/>
      <c r="D19" s="76"/>
      <c r="E19" s="77"/>
      <c r="F19" s="123"/>
      <c r="G19" s="78"/>
      <c r="H19" s="146"/>
      <c r="I19" s="149"/>
      <c r="J19" s="149"/>
      <c r="K19" s="149"/>
      <c r="L19" s="149"/>
      <c r="M19" s="145"/>
      <c r="N19" s="142">
        <f t="shared" ref="N19:N26" si="9">SUM(H19:M19)</f>
        <v>0</v>
      </c>
      <c r="O19" s="93">
        <f t="shared" ref="O19:O33" si="10">+O18+1</f>
        <v>3</v>
      </c>
      <c r="P19" s="98">
        <f t="shared" si="5"/>
        <v>0</v>
      </c>
      <c r="Q19" s="94">
        <f t="shared" si="6"/>
        <v>1</v>
      </c>
      <c r="R19" s="94">
        <f t="shared" si="7"/>
        <v>0</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3"/>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8" thickBot="1" x14ac:dyDescent="0.3">
      <c r="A20" s="80" t="str">
        <f t="shared" si="8"/>
        <v/>
      </c>
      <c r="B20" s="101"/>
      <c r="C20" s="100"/>
      <c r="D20" s="76"/>
      <c r="E20" s="77"/>
      <c r="F20" s="123"/>
      <c r="G20" s="78"/>
      <c r="H20" s="146"/>
      <c r="I20" s="149"/>
      <c r="J20" s="149"/>
      <c r="K20" s="149"/>
      <c r="L20" s="149"/>
      <c r="M20" s="145"/>
      <c r="N20" s="142">
        <f t="shared" si="9"/>
        <v>0</v>
      </c>
      <c r="O20" s="93">
        <f t="shared" si="10"/>
        <v>4</v>
      </c>
      <c r="P20" s="98">
        <f t="shared" si="5"/>
        <v>0</v>
      </c>
      <c r="Q20" s="94">
        <f t="shared" si="6"/>
        <v>1</v>
      </c>
      <c r="R20" s="94">
        <f t="shared" si="7"/>
        <v>0</v>
      </c>
      <c r="S20" s="21" t="e">
        <f>IF(AND(OR(I20=0,I20=1),OR(J20=0,J20=1),OR(K20=0,K20=1),OR(L20=0,L20=1),OR(M20=0,M20=1),OR(N20=0,N20=1),OR(#REF!=0,#REF!=1)),0,1)</f>
        <v>#REF!</v>
      </c>
      <c r="T20" s="21">
        <f t="shared" si="11"/>
        <v>0</v>
      </c>
      <c r="U20">
        <f t="shared" si="12"/>
        <v>0</v>
      </c>
      <c r="V20">
        <f t="shared" si="13"/>
        <v>0</v>
      </c>
      <c r="W20" s="21">
        <f t="shared" si="14"/>
        <v>0</v>
      </c>
      <c r="Y20" s="47">
        <f t="shared" si="3"/>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8" thickBot="1" x14ac:dyDescent="0.3">
      <c r="A21" s="80" t="str">
        <f t="shared" si="8"/>
        <v/>
      </c>
      <c r="B21" s="101"/>
      <c r="C21" s="100"/>
      <c r="D21" s="76"/>
      <c r="E21" s="77"/>
      <c r="F21" s="123"/>
      <c r="G21" s="78"/>
      <c r="H21" s="146"/>
      <c r="I21" s="149"/>
      <c r="J21" s="149"/>
      <c r="K21" s="149"/>
      <c r="L21" s="149"/>
      <c r="M21" s="145"/>
      <c r="N21" s="142">
        <f t="shared" si="9"/>
        <v>0</v>
      </c>
      <c r="O21" s="93">
        <f t="shared" si="10"/>
        <v>5</v>
      </c>
      <c r="P21" s="98">
        <f t="shared" si="5"/>
        <v>0</v>
      </c>
      <c r="Q21" s="94">
        <f t="shared" si="6"/>
        <v>1</v>
      </c>
      <c r="R21" s="94">
        <f t="shared" si="7"/>
        <v>0</v>
      </c>
      <c r="S21" s="21" t="e">
        <f>IF(AND(OR(I21=0,I21=1),OR(J21=0,J21=1),OR(K21=0,K21=1),OR(L21=0,L21=1),OR(M21=0,M21=1),OR(N21=0,N21=1),OR(#REF!=0,#REF!=1)),0,1)</f>
        <v>#REF!</v>
      </c>
      <c r="T21" s="21">
        <f t="shared" si="11"/>
        <v>0</v>
      </c>
      <c r="U21">
        <f t="shared" si="12"/>
        <v>0</v>
      </c>
      <c r="V21">
        <f t="shared" si="13"/>
        <v>0</v>
      </c>
      <c r="W21" s="21">
        <f t="shared" si="14"/>
        <v>0</v>
      </c>
      <c r="Y21" s="47">
        <f t="shared" si="3"/>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8" thickBot="1" x14ac:dyDescent="0.3">
      <c r="A22" s="80" t="str">
        <f t="shared" si="8"/>
        <v/>
      </c>
      <c r="B22" s="101"/>
      <c r="C22" s="100"/>
      <c r="D22" s="76"/>
      <c r="E22" s="77"/>
      <c r="F22" s="123"/>
      <c r="G22" s="78"/>
      <c r="H22" s="146"/>
      <c r="I22" s="149"/>
      <c r="J22" s="149"/>
      <c r="K22" s="149"/>
      <c r="L22" s="149"/>
      <c r="M22" s="145"/>
      <c r="N22" s="142">
        <f t="shared" si="9"/>
        <v>0</v>
      </c>
      <c r="O22" s="93">
        <f t="shared" si="10"/>
        <v>6</v>
      </c>
      <c r="P22" s="98">
        <f t="shared" si="5"/>
        <v>0</v>
      </c>
      <c r="Q22" s="94">
        <f t="shared" si="6"/>
        <v>1</v>
      </c>
      <c r="R22" s="94">
        <f t="shared" si="7"/>
        <v>0</v>
      </c>
      <c r="S22" s="21" t="e">
        <f>IF(AND(OR(I22=0,I22=1),OR(J22=0,J22=1),OR(K22=0,K22=1),OR(L22=0,L22=1),OR(M22=0,M22=1),OR(N22=0,N22=1),OR(#REF!=0,#REF!=1)),0,1)</f>
        <v>#REF!</v>
      </c>
      <c r="T22" s="21">
        <f t="shared" si="11"/>
        <v>0</v>
      </c>
      <c r="U22">
        <f t="shared" si="12"/>
        <v>0</v>
      </c>
      <c r="V22">
        <f t="shared" si="13"/>
        <v>0</v>
      </c>
      <c r="W22" s="21">
        <f t="shared" si="14"/>
        <v>0</v>
      </c>
      <c r="Y22" s="47">
        <f t="shared" si="3"/>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8" thickBot="1" x14ac:dyDescent="0.3">
      <c r="A23" s="80" t="str">
        <f t="shared" si="8"/>
        <v/>
      </c>
      <c r="B23" s="101"/>
      <c r="C23" s="100"/>
      <c r="D23" s="76"/>
      <c r="E23" s="77"/>
      <c r="F23" s="123"/>
      <c r="G23" s="78"/>
      <c r="H23" s="146"/>
      <c r="I23" s="149"/>
      <c r="J23" s="149"/>
      <c r="K23" s="149"/>
      <c r="L23" s="149"/>
      <c r="M23" s="145"/>
      <c r="N23" s="142">
        <f t="shared" si="9"/>
        <v>0</v>
      </c>
      <c r="O23" s="93">
        <f t="shared" si="10"/>
        <v>7</v>
      </c>
      <c r="P23" s="98">
        <f t="shared" si="5"/>
        <v>0</v>
      </c>
      <c r="Q23" s="94">
        <f t="shared" si="6"/>
        <v>1</v>
      </c>
      <c r="R23" s="94">
        <f t="shared" si="7"/>
        <v>0</v>
      </c>
      <c r="S23" s="21" t="e">
        <f>IF(AND(OR(I23=0,I23=1),OR(J23=0,J23=1),OR(K23=0,K23=1),OR(L23=0,L23=1),OR(M23=0,M23=1),OR(N23=0,N23=1),OR(#REF!=0,#REF!=1)),0,1)</f>
        <v>#REF!</v>
      </c>
      <c r="T23" s="21">
        <f t="shared" si="11"/>
        <v>0</v>
      </c>
      <c r="U23">
        <f t="shared" si="12"/>
        <v>0</v>
      </c>
      <c r="V23">
        <f t="shared" si="13"/>
        <v>0</v>
      </c>
      <c r="W23" s="21">
        <f t="shared" si="14"/>
        <v>0</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8" thickBot="1" x14ac:dyDescent="0.3">
      <c r="A24" s="80" t="str">
        <f t="shared" si="8"/>
        <v/>
      </c>
      <c r="B24" s="101"/>
      <c r="C24" s="100"/>
      <c r="D24" s="76"/>
      <c r="E24" s="77"/>
      <c r="F24" s="123"/>
      <c r="G24" s="78"/>
      <c r="H24" s="146"/>
      <c r="I24" s="149"/>
      <c r="J24" s="149"/>
      <c r="K24" s="149"/>
      <c r="L24" s="149"/>
      <c r="M24" s="145"/>
      <c r="N24" s="142">
        <f t="shared" si="9"/>
        <v>0</v>
      </c>
      <c r="O24" s="93">
        <f t="shared" si="10"/>
        <v>8</v>
      </c>
      <c r="P24" s="98">
        <f t="shared" si="5"/>
        <v>0</v>
      </c>
      <c r="Q24" s="94">
        <f t="shared" si="6"/>
        <v>1</v>
      </c>
      <c r="R24" s="94">
        <f t="shared" si="7"/>
        <v>0</v>
      </c>
      <c r="S24" s="21" t="e">
        <f>IF(AND(OR(I24=0,I24=1),OR(J24=0,J24=1),OR(K24=0,K24=1),OR(L24=0,L24=1),OR(M24=0,M24=1),OR(N24=0,N24=1),OR(#REF!=0,#REF!=1)),0,1)</f>
        <v>#REF!</v>
      </c>
      <c r="T24" s="21">
        <f t="shared" si="11"/>
        <v>0</v>
      </c>
      <c r="U24">
        <f t="shared" si="12"/>
        <v>0</v>
      </c>
      <c r="V24">
        <f t="shared" si="13"/>
        <v>0</v>
      </c>
      <c r="W24" s="21">
        <f t="shared" si="14"/>
        <v>0</v>
      </c>
      <c r="Y24" s="47">
        <f t="shared" ref="Y24:Y33" si="23">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8" thickBot="1" x14ac:dyDescent="0.3">
      <c r="A25" s="80" t="str">
        <f t="shared" si="8"/>
        <v/>
      </c>
      <c r="B25" s="101"/>
      <c r="C25" s="100"/>
      <c r="D25" s="76"/>
      <c r="E25" s="77"/>
      <c r="F25" s="123"/>
      <c r="G25" s="78"/>
      <c r="H25" s="146"/>
      <c r="I25" s="149"/>
      <c r="J25" s="149"/>
      <c r="K25" s="149"/>
      <c r="L25" s="149"/>
      <c r="M25" s="145"/>
      <c r="N25" s="142">
        <f t="shared" si="9"/>
        <v>0</v>
      </c>
      <c r="O25" s="93">
        <f t="shared" si="10"/>
        <v>9</v>
      </c>
      <c r="P25" s="98">
        <f t="shared" si="5"/>
        <v>0</v>
      </c>
      <c r="Q25" s="94">
        <f t="shared" si="6"/>
        <v>1</v>
      </c>
      <c r="R25" s="94">
        <f t="shared" si="7"/>
        <v>0</v>
      </c>
      <c r="S25" s="21" t="e">
        <f>IF(AND(OR(I25=0,I25=1),OR(J25=0,J25=1),OR(K25=0,K25=1),OR(L25=0,L25=1),OR(M25=0,M25=1),OR(N25=0,N25=1),OR(#REF!=0,#REF!=1)),0,1)</f>
        <v>#REF!</v>
      </c>
      <c r="T25" s="21">
        <f t="shared" si="11"/>
        <v>0</v>
      </c>
      <c r="U25">
        <f t="shared" si="12"/>
        <v>0</v>
      </c>
      <c r="V25">
        <f t="shared" si="13"/>
        <v>0</v>
      </c>
      <c r="W25" s="21">
        <f t="shared" si="14"/>
        <v>0</v>
      </c>
      <c r="Y25" s="47">
        <f t="shared" si="23"/>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3">
      <c r="A26" s="80" t="str">
        <f t="shared" si="8"/>
        <v/>
      </c>
      <c r="B26" s="101"/>
      <c r="C26" s="100"/>
      <c r="D26" s="76"/>
      <c r="E26" s="77"/>
      <c r="F26" s="123"/>
      <c r="G26" s="78"/>
      <c r="H26" s="146"/>
      <c r="I26" s="149"/>
      <c r="J26" s="149"/>
      <c r="K26" s="149"/>
      <c r="L26" s="149"/>
      <c r="M26" s="145"/>
      <c r="N26" s="142">
        <f t="shared" si="9"/>
        <v>0</v>
      </c>
      <c r="O26" s="93">
        <f t="shared" si="10"/>
        <v>10</v>
      </c>
      <c r="P26" s="98">
        <f t="shared" si="5"/>
        <v>0</v>
      </c>
      <c r="Q26" s="94">
        <f t="shared" si="6"/>
        <v>1</v>
      </c>
      <c r="R26" s="94">
        <f t="shared" si="7"/>
        <v>0</v>
      </c>
      <c r="S26" s="21" t="e">
        <f>IF(AND(OR(I26=0,I26=1),OR(J26=0,J26=1),OR(K26=0,K26=1),OR(L26=0,L26=1),OR(M26=0,M26=1),OR(N26=0,N26=1),OR(#REF!=0,#REF!=1)),0,1)</f>
        <v>#REF!</v>
      </c>
      <c r="T26" s="21">
        <f t="shared" si="11"/>
        <v>0</v>
      </c>
      <c r="U26">
        <f t="shared" si="12"/>
        <v>0</v>
      </c>
      <c r="V26">
        <f t="shared" si="13"/>
        <v>0</v>
      </c>
      <c r="W26" s="21">
        <f t="shared" si="14"/>
        <v>0</v>
      </c>
      <c r="Y26" s="47">
        <f t="shared" si="23"/>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3">
      <c r="A27" s="80" t="str">
        <f t="shared" ref="A27:A33" si="24">IF(D27="","",+$B$8)</f>
        <v/>
      </c>
      <c r="B27" s="101"/>
      <c r="C27" s="100"/>
      <c r="D27" s="76"/>
      <c r="E27" s="77"/>
      <c r="F27" s="123"/>
      <c r="G27" s="78"/>
      <c r="H27" s="146"/>
      <c r="I27" s="149"/>
      <c r="J27" s="149"/>
      <c r="K27" s="149"/>
      <c r="L27" s="149"/>
      <c r="M27" s="145"/>
      <c r="N27" s="142">
        <f t="shared" ref="N27:N33" si="25">SUM(H27:M27)</f>
        <v>0</v>
      </c>
      <c r="O27" s="93">
        <f t="shared" si="10"/>
        <v>11</v>
      </c>
      <c r="P27" s="98">
        <f t="shared" si="5"/>
        <v>0</v>
      </c>
      <c r="Q27" s="94">
        <f t="shared" si="6"/>
        <v>1</v>
      </c>
      <c r="R27" s="94">
        <f t="shared" si="7"/>
        <v>0</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3">
      <c r="A28" s="80" t="str">
        <f t="shared" si="24"/>
        <v/>
      </c>
      <c r="B28" s="101"/>
      <c r="C28" s="100"/>
      <c r="D28" s="76"/>
      <c r="E28" s="77"/>
      <c r="F28" s="123"/>
      <c r="G28" s="78"/>
      <c r="H28" s="146"/>
      <c r="I28" s="149"/>
      <c r="J28" s="149"/>
      <c r="K28" s="149"/>
      <c r="L28" s="149"/>
      <c r="M28" s="145"/>
      <c r="N28" s="142">
        <f t="shared" si="25"/>
        <v>0</v>
      </c>
      <c r="O28" s="93">
        <f t="shared" si="10"/>
        <v>12</v>
      </c>
      <c r="P28" s="98">
        <f t="shared" si="5"/>
        <v>0</v>
      </c>
      <c r="Q28" s="94">
        <f t="shared" si="6"/>
        <v>1</v>
      </c>
      <c r="R28" s="94">
        <f t="shared" si="7"/>
        <v>0</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3">
      <c r="A29" s="80" t="str">
        <f t="shared" si="24"/>
        <v/>
      </c>
      <c r="B29" s="101"/>
      <c r="C29" s="100"/>
      <c r="D29" s="76"/>
      <c r="E29" s="77"/>
      <c r="F29" s="123"/>
      <c r="G29" s="78"/>
      <c r="H29" s="146"/>
      <c r="I29" s="149"/>
      <c r="J29" s="149"/>
      <c r="K29" s="149"/>
      <c r="L29" s="149"/>
      <c r="M29" s="145"/>
      <c r="N29" s="142">
        <f t="shared" si="25"/>
        <v>0</v>
      </c>
      <c r="O29" s="93">
        <f t="shared" si="10"/>
        <v>13</v>
      </c>
      <c r="P29" s="98">
        <f t="shared" si="5"/>
        <v>0</v>
      </c>
      <c r="Q29" s="94">
        <f t="shared" si="6"/>
        <v>1</v>
      </c>
      <c r="R29" s="94">
        <f t="shared" si="7"/>
        <v>0</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3">
      <c r="A30" s="80" t="str">
        <f t="shared" si="24"/>
        <v/>
      </c>
      <c r="B30" s="101"/>
      <c r="C30" s="100"/>
      <c r="D30" s="76"/>
      <c r="E30" s="77"/>
      <c r="F30" s="123"/>
      <c r="G30" s="78"/>
      <c r="H30" s="146"/>
      <c r="I30" s="149"/>
      <c r="J30" s="149"/>
      <c r="K30" s="149"/>
      <c r="L30" s="149"/>
      <c r="M30" s="145"/>
      <c r="N30" s="142">
        <f t="shared" si="25"/>
        <v>0</v>
      </c>
      <c r="O30" s="93">
        <f t="shared" si="10"/>
        <v>14</v>
      </c>
      <c r="P30" s="98">
        <f t="shared" si="5"/>
        <v>0</v>
      </c>
      <c r="Q30" s="94">
        <f t="shared" si="6"/>
        <v>1</v>
      </c>
      <c r="R30" s="94">
        <f t="shared" si="7"/>
        <v>0</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3">
      <c r="A31" s="80" t="str">
        <f t="shared" si="24"/>
        <v/>
      </c>
      <c r="B31" s="101"/>
      <c r="C31" s="100"/>
      <c r="D31" s="76"/>
      <c r="E31" s="77"/>
      <c r="F31" s="123"/>
      <c r="G31" s="78"/>
      <c r="H31" s="146"/>
      <c r="I31" s="149"/>
      <c r="J31" s="149"/>
      <c r="K31" s="149"/>
      <c r="L31" s="149"/>
      <c r="M31" s="145"/>
      <c r="N31" s="142">
        <f t="shared" si="25"/>
        <v>0</v>
      </c>
      <c r="O31" s="93">
        <f t="shared" si="10"/>
        <v>15</v>
      </c>
      <c r="P31" s="98">
        <f t="shared" si="5"/>
        <v>0</v>
      </c>
      <c r="Q31" s="94">
        <f t="shared" si="6"/>
        <v>1</v>
      </c>
      <c r="R31" s="94">
        <f t="shared" si="7"/>
        <v>0</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3">
      <c r="A32" s="80" t="str">
        <f t="shared" si="24"/>
        <v/>
      </c>
      <c r="B32" s="101"/>
      <c r="C32" s="100"/>
      <c r="D32" s="76"/>
      <c r="E32" s="77"/>
      <c r="F32" s="123"/>
      <c r="G32" s="78"/>
      <c r="H32" s="146"/>
      <c r="I32" s="149"/>
      <c r="J32" s="149"/>
      <c r="K32" s="149"/>
      <c r="L32" s="149"/>
      <c r="M32" s="145"/>
      <c r="N32" s="142">
        <f t="shared" si="25"/>
        <v>0</v>
      </c>
      <c r="O32" s="93">
        <f t="shared" si="10"/>
        <v>16</v>
      </c>
      <c r="P32" s="98">
        <f t="shared" si="5"/>
        <v>0</v>
      </c>
      <c r="Q32" s="94">
        <f t="shared" si="6"/>
        <v>1</v>
      </c>
      <c r="R32" s="94">
        <f t="shared" si="7"/>
        <v>0</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8" thickBot="1" x14ac:dyDescent="0.3">
      <c r="A33" s="81" t="str">
        <f t="shared" si="24"/>
        <v/>
      </c>
      <c r="B33" s="102"/>
      <c r="C33" s="125"/>
      <c r="D33" s="79"/>
      <c r="E33" s="82"/>
      <c r="F33" s="124"/>
      <c r="G33" s="126"/>
      <c r="H33" s="152"/>
      <c r="I33" s="153"/>
      <c r="J33" s="153"/>
      <c r="K33" s="153"/>
      <c r="L33" s="153"/>
      <c r="M33" s="154"/>
      <c r="N33" s="150">
        <f t="shared" si="25"/>
        <v>0</v>
      </c>
      <c r="O33" s="93">
        <f t="shared" si="10"/>
        <v>17</v>
      </c>
      <c r="P33" s="99">
        <f t="shared" si="5"/>
        <v>0</v>
      </c>
      <c r="Q33" s="91">
        <f t="shared" si="6"/>
        <v>1</v>
      </c>
      <c r="R33" s="91">
        <f t="shared" si="7"/>
        <v>0</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5">
      <c r="A34" s="106"/>
      <c r="B34" s="105"/>
      <c r="C34" s="118">
        <f>SUM(C17:C33)</f>
        <v>0</v>
      </c>
      <c r="D34" s="105"/>
      <c r="E34" s="106"/>
      <c r="F34" s="106"/>
      <c r="G34" s="109" t="s">
        <v>53</v>
      </c>
      <c r="H34" s="110">
        <f t="shared" ref="H34:M34" si="34">SUM(H17:H33)</f>
        <v>0</v>
      </c>
      <c r="I34" s="110">
        <f t="shared" si="34"/>
        <v>0</v>
      </c>
      <c r="J34" s="110">
        <f t="shared" si="34"/>
        <v>0</v>
      </c>
      <c r="K34" s="110">
        <f t="shared" si="34"/>
        <v>0</v>
      </c>
      <c r="L34" s="110">
        <f t="shared" si="34"/>
        <v>0</v>
      </c>
      <c r="M34" s="110">
        <f t="shared" si="34"/>
        <v>0</v>
      </c>
      <c r="N34" s="107"/>
      <c r="O34" s="107"/>
      <c r="P34" s="108"/>
      <c r="Q34" s="107"/>
      <c r="R34" s="107"/>
      <c r="S34" s="42"/>
      <c r="T34" s="42"/>
      <c r="U34" s="43"/>
      <c r="V34" s="43"/>
      <c r="W34" s="42"/>
      <c r="Y34" s="47"/>
      <c r="Z34" s="47"/>
      <c r="AA34" s="47"/>
      <c r="AB34" s="47"/>
      <c r="AC34" s="47"/>
      <c r="AD34" s="47"/>
      <c r="AE34" s="47"/>
      <c r="AF34" s="47"/>
      <c r="AG34" s="47"/>
    </row>
    <row r="35" spans="1:33" ht="81" customHeight="1" x14ac:dyDescent="0.25">
      <c r="A35" s="31"/>
      <c r="B35" s="31"/>
      <c r="C35" s="31"/>
      <c r="D35" s="115" t="str">
        <f>IF(SUM(Y17:Y33)&gt;0,"Location Needed"," ")</f>
        <v xml:space="preserve"> </v>
      </c>
      <c r="E35" s="114" t="str">
        <f>IF(SUM(AG17:AG33)=0,"","You are missing a transferred to name")</f>
        <v/>
      </c>
      <c r="F35" s="114"/>
      <c r="G35" s="116" t="str">
        <f>IF(SUM(AF17:AF33)=0,"","One of your lines is missing Sold or Purchased notation")</f>
        <v/>
      </c>
      <c r="H35" s="116" t="str">
        <f t="shared" ref="H35:M35" si="35">IF(SUM(Z17:Z33)&gt;0,"Sign Error or blank cell has a space in it"," ")</f>
        <v xml:space="preserve"> </v>
      </c>
      <c r="I35" s="116" t="str">
        <f t="shared" si="35"/>
        <v xml:space="preserve"> </v>
      </c>
      <c r="J35" s="116" t="str">
        <f t="shared" si="35"/>
        <v xml:space="preserve"> </v>
      </c>
      <c r="K35" s="116" t="str">
        <f t="shared" si="35"/>
        <v xml:space="preserve"> </v>
      </c>
      <c r="L35" s="116" t="str">
        <f t="shared" si="35"/>
        <v xml:space="preserve"> </v>
      </c>
      <c r="M35" s="116" t="str">
        <f t="shared" si="35"/>
        <v xml:space="preserve"> </v>
      </c>
      <c r="N35" s="117"/>
      <c r="O35" s="117"/>
      <c r="P35" s="38"/>
      <c r="Q35" s="38"/>
      <c r="R35" s="38"/>
      <c r="S35" t="e">
        <f>SUM(S17:S33)</f>
        <v>#REF!</v>
      </c>
      <c r="T35">
        <f>SUM(T17:T33)</f>
        <v>0</v>
      </c>
      <c r="U35">
        <f>SUM(U17:U33)</f>
        <v>0</v>
      </c>
      <c r="V35">
        <f>SUM(V17:V33)</f>
        <v>0</v>
      </c>
      <c r="W35">
        <f>SUM(W17:W33)</f>
        <v>0</v>
      </c>
    </row>
    <row r="36" spans="1:33" x14ac:dyDescent="0.25">
      <c r="A36" s="39" t="s">
        <v>26</v>
      </c>
      <c r="B36" s="26"/>
      <c r="C36" s="26"/>
      <c r="D36" s="26"/>
      <c r="H36" s="26"/>
      <c r="I36" s="26"/>
      <c r="J36" s="40"/>
      <c r="K36" s="40"/>
      <c r="L36" s="40"/>
      <c r="M36" s="40"/>
      <c r="N36" s="40"/>
      <c r="O36" s="40"/>
      <c r="P36" s="40"/>
      <c r="Q36" s="40"/>
      <c r="R36" s="40"/>
    </row>
    <row r="37" spans="1:33" x14ac:dyDescent="0.25">
      <c r="A37" s="31" t="s">
        <v>30</v>
      </c>
      <c r="B37" s="26"/>
      <c r="C37" s="26"/>
      <c r="D37" s="26"/>
      <c r="H37" s="26"/>
      <c r="I37" s="26"/>
      <c r="J37" s="26"/>
      <c r="K37" s="26"/>
      <c r="L37" s="26"/>
      <c r="M37" s="26"/>
      <c r="N37" s="26"/>
      <c r="O37" s="26"/>
      <c r="P37" s="26"/>
      <c r="Q37" s="26"/>
      <c r="R37" s="26"/>
    </row>
    <row r="38" spans="1:33" x14ac:dyDescent="0.25">
      <c r="A38" s="44"/>
      <c r="B38" s="31" t="s">
        <v>45</v>
      </c>
      <c r="C38" s="31"/>
      <c r="D38" s="26"/>
      <c r="H38" s="26"/>
      <c r="I38" s="26"/>
      <c r="J38" s="26"/>
      <c r="K38" s="26"/>
      <c r="L38" s="26"/>
      <c r="M38" s="26"/>
      <c r="N38" s="26"/>
      <c r="O38" s="26"/>
      <c r="P38" s="26"/>
      <c r="Q38" s="26"/>
      <c r="R38" s="26"/>
    </row>
    <row r="39" spans="1:33" x14ac:dyDescent="0.25">
      <c r="A39" s="52"/>
      <c r="B39" s="46" t="s">
        <v>31</v>
      </c>
      <c r="C39" s="46"/>
      <c r="D39" s="45"/>
      <c r="H39" s="45"/>
      <c r="I39" s="45"/>
      <c r="J39" s="45"/>
      <c r="K39" s="45"/>
      <c r="L39" s="45"/>
      <c r="M39" s="45"/>
      <c r="N39" s="45"/>
      <c r="O39" s="45"/>
      <c r="P39" s="45"/>
      <c r="Q39" s="45"/>
      <c r="R39" s="45"/>
      <c r="S39" s="47"/>
      <c r="T39" s="47"/>
      <c r="U39" s="47"/>
      <c r="V39" s="47"/>
      <c r="W39" s="47"/>
    </row>
    <row r="40" spans="1:33" hidden="1" x14ac:dyDescent="0.25">
      <c r="A40" s="26"/>
      <c r="B40" s="26"/>
      <c r="C40" s="26"/>
      <c r="D40" s="26" t="s">
        <v>15</v>
      </c>
      <c r="E40" s="32"/>
      <c r="F40" s="32"/>
      <c r="G40" s="32"/>
      <c r="H40" s="32"/>
      <c r="I40" s="32"/>
      <c r="J40" s="26"/>
      <c r="K40" s="26" t="s">
        <v>27</v>
      </c>
      <c r="L40" s="26"/>
      <c r="M40" s="32"/>
      <c r="N40" s="32"/>
      <c r="O40" s="35"/>
      <c r="P40" s="35"/>
      <c r="Q40" s="35"/>
      <c r="R40" s="35"/>
    </row>
    <row r="41" spans="1:33" x14ac:dyDescent="0.25">
      <c r="A41" s="26"/>
      <c r="B41" s="26"/>
      <c r="C41" s="26"/>
      <c r="D41" s="26"/>
      <c r="E41" s="35"/>
      <c r="F41" s="35"/>
      <c r="G41" s="35"/>
      <c r="H41" s="35"/>
      <c r="I41" s="26"/>
      <c r="J41" s="26"/>
      <c r="K41" s="41"/>
      <c r="L41" s="35"/>
      <c r="M41" s="26"/>
      <c r="N41" s="26"/>
      <c r="O41" s="26"/>
      <c r="P41" s="26"/>
      <c r="Q41" s="26"/>
      <c r="R41" s="26"/>
    </row>
    <row r="42" spans="1:33" ht="13.8" thickBot="1" x14ac:dyDescent="0.3">
      <c r="A42" s="26"/>
      <c r="B42" s="26"/>
      <c r="C42" s="26"/>
      <c r="D42" s="26"/>
      <c r="E42" s="48" t="s">
        <v>32</v>
      </c>
      <c r="F42" s="48"/>
      <c r="G42" s="48"/>
      <c r="H42" s="48"/>
      <c r="I42" s="35"/>
      <c r="J42" s="26" t="s">
        <v>27</v>
      </c>
      <c r="K42" s="26"/>
      <c r="L42" s="32" t="s">
        <v>33</v>
      </c>
      <c r="M42" s="32"/>
      <c r="N42" s="32"/>
      <c r="O42" s="35"/>
      <c r="P42" s="35"/>
      <c r="Q42" s="35"/>
      <c r="R42" s="35"/>
    </row>
    <row r="43" spans="1:33" x14ac:dyDescent="0.25">
      <c r="A43" s="26"/>
      <c r="B43" s="26"/>
      <c r="C43" s="26"/>
      <c r="D43" s="26"/>
      <c r="E43" s="35"/>
      <c r="F43" s="35"/>
      <c r="G43" s="35"/>
      <c r="H43" s="35"/>
      <c r="I43" s="35"/>
      <c r="J43" s="35"/>
      <c r="K43" s="35"/>
      <c r="L43" s="26"/>
      <c r="M43" s="26"/>
      <c r="N43" s="26"/>
      <c r="O43" s="26"/>
      <c r="P43" s="26"/>
      <c r="Q43" s="26"/>
      <c r="R43" s="26"/>
    </row>
    <row r="44" spans="1:33" x14ac:dyDescent="0.25">
      <c r="A44" s="26"/>
      <c r="B44" s="26"/>
      <c r="C44" s="26"/>
      <c r="D44" s="26"/>
      <c r="E44" s="96" t="str">
        <f>IF(OR($B$8="",$B$8=" "),"Enter Registrant Name Above",VLOOKUP('Certification Form'!$B$8,'List Page'!$A$3:$B$227,2))</f>
        <v>Enter Registrant Name Above</v>
      </c>
      <c r="F44" s="96"/>
      <c r="G44" s="96"/>
      <c r="H44" s="32"/>
      <c r="I44" s="35"/>
      <c r="J44" s="35"/>
      <c r="K44" s="35"/>
      <c r="L44" s="26"/>
      <c r="M44" s="26"/>
      <c r="N44" s="26"/>
      <c r="O44" s="26"/>
      <c r="P44" s="26"/>
      <c r="Q44" s="26"/>
      <c r="R44" s="26"/>
    </row>
    <row r="45" spans="1:33" x14ac:dyDescent="0.25">
      <c r="A45" s="26"/>
      <c r="B45" s="26"/>
      <c r="C45" s="26"/>
      <c r="D45" s="26"/>
      <c r="E45" s="32" t="s">
        <v>34</v>
      </c>
      <c r="F45" s="32"/>
      <c r="G45" s="32"/>
      <c r="H45" s="32"/>
      <c r="I45" s="35"/>
      <c r="J45" s="35"/>
      <c r="K45" s="35"/>
      <c r="L45" s="26"/>
      <c r="M45" s="26"/>
      <c r="N45" s="26"/>
      <c r="O45" s="26"/>
      <c r="P45" s="26"/>
      <c r="Q45" s="26"/>
      <c r="R45" s="26"/>
    </row>
    <row r="46" spans="1:33" x14ac:dyDescent="0.25">
      <c r="A46" s="26"/>
      <c r="B46" s="26"/>
      <c r="C46" s="26"/>
      <c r="D46" s="26"/>
      <c r="E46" s="32" t="s">
        <v>35</v>
      </c>
      <c r="F46" s="32"/>
      <c r="G46" s="34"/>
      <c r="H46" s="34"/>
      <c r="I46" s="35"/>
      <c r="J46" s="35"/>
      <c r="K46" s="35"/>
      <c r="L46" s="26"/>
      <c r="M46" s="26"/>
      <c r="N46" s="26"/>
      <c r="O46" s="26"/>
      <c r="P46" s="26"/>
      <c r="Q46" s="26"/>
      <c r="R46" s="26"/>
    </row>
    <row r="47" spans="1:33" x14ac:dyDescent="0.25">
      <c r="A47" s="26"/>
      <c r="B47" s="26"/>
      <c r="C47" s="26"/>
      <c r="D47" s="26"/>
      <c r="E47" s="32" t="s">
        <v>36</v>
      </c>
      <c r="F47" s="32"/>
      <c r="G47" s="34"/>
      <c r="H47" s="34"/>
      <c r="I47" s="35"/>
      <c r="J47" s="35"/>
      <c r="K47" s="35"/>
      <c r="L47" s="26"/>
      <c r="M47" s="26"/>
      <c r="N47" s="26"/>
      <c r="O47" s="26"/>
      <c r="P47" s="26"/>
      <c r="Q47" s="26"/>
      <c r="R47" s="26"/>
    </row>
    <row r="48" spans="1:33" x14ac:dyDescent="0.25">
      <c r="A48" s="26"/>
      <c r="B48" s="26"/>
      <c r="C48" s="26"/>
      <c r="D48" s="26"/>
      <c r="E48" s="34" t="s">
        <v>37</v>
      </c>
      <c r="F48" s="34"/>
      <c r="G48" s="34"/>
      <c r="H48" s="34"/>
      <c r="I48" s="35"/>
      <c r="J48" s="35"/>
      <c r="K48" s="35"/>
      <c r="L48" s="26"/>
      <c r="M48" s="26"/>
      <c r="N48" s="26"/>
      <c r="O48" s="26"/>
      <c r="P48" s="26"/>
      <c r="Q48" s="26"/>
      <c r="R48" s="26"/>
    </row>
    <row r="49" spans="1:18" x14ac:dyDescent="0.25">
      <c r="A49" s="26"/>
      <c r="B49" s="26"/>
      <c r="C49" s="26"/>
      <c r="D49" s="26"/>
      <c r="E49" s="33"/>
      <c r="F49" s="33"/>
      <c r="G49" s="33"/>
      <c r="H49" s="33"/>
      <c r="I49" s="35"/>
      <c r="J49" s="35"/>
      <c r="K49" s="35"/>
      <c r="L49" s="26"/>
      <c r="M49" s="26"/>
      <c r="N49" s="26"/>
      <c r="O49" s="26"/>
      <c r="P49" s="26"/>
      <c r="Q49" s="26"/>
      <c r="R49" s="26"/>
    </row>
    <row r="50" spans="1:18" x14ac:dyDescent="0.25">
      <c r="A50" s="26"/>
      <c r="B50" s="26"/>
      <c r="C50" s="26"/>
      <c r="D50" s="26"/>
      <c r="E50" s="32" t="s">
        <v>38</v>
      </c>
      <c r="F50" s="32"/>
      <c r="G50" s="32"/>
      <c r="H50" s="32"/>
      <c r="I50" s="35"/>
      <c r="J50" s="35"/>
      <c r="K50" s="35"/>
      <c r="L50" s="26"/>
      <c r="M50" s="26"/>
      <c r="N50" s="26"/>
      <c r="O50" s="26"/>
      <c r="P50" s="26"/>
      <c r="Q50" s="26"/>
      <c r="R50" s="26"/>
    </row>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c r="A61" t="s">
        <v>64</v>
      </c>
      <c r="B61" t="s">
        <v>65</v>
      </c>
      <c r="D61" t="s">
        <v>61</v>
      </c>
      <c r="E61" t="s">
        <v>62</v>
      </c>
      <c r="G61" t="s">
        <v>63</v>
      </c>
    </row>
    <row r="62" spans="1:18" hidden="1" x14ac:dyDescent="0.25">
      <c r="A62" t="s">
        <v>67</v>
      </c>
      <c r="B62" s="111">
        <v>23512</v>
      </c>
      <c r="D62" t="s">
        <v>44</v>
      </c>
      <c r="E62" t="s">
        <v>51</v>
      </c>
      <c r="G62" t="s">
        <v>48</v>
      </c>
    </row>
    <row r="63" spans="1:18" hidden="1" x14ac:dyDescent="0.25">
      <c r="A63" t="s">
        <v>69</v>
      </c>
      <c r="B63" s="111">
        <v>23513</v>
      </c>
      <c r="D63" t="s">
        <v>2</v>
      </c>
      <c r="E63" t="s">
        <v>60</v>
      </c>
      <c r="G63" t="s">
        <v>49</v>
      </c>
    </row>
    <row r="64" spans="1:18" hidden="1" x14ac:dyDescent="0.25">
      <c r="A64" t="s">
        <v>71</v>
      </c>
      <c r="B64" s="111">
        <v>23514</v>
      </c>
      <c r="D64" t="s">
        <v>3</v>
      </c>
    </row>
    <row r="65" spans="1:7" hidden="1" x14ac:dyDescent="0.25">
      <c r="A65" t="s">
        <v>225</v>
      </c>
      <c r="B65" s="111">
        <v>23515</v>
      </c>
      <c r="D65" t="s">
        <v>5</v>
      </c>
      <c r="G65" t="s">
        <v>720</v>
      </c>
    </row>
    <row r="66" spans="1:7" hidden="1" x14ac:dyDescent="0.25">
      <c r="A66" t="s">
        <v>227</v>
      </c>
      <c r="B66" s="111">
        <v>23516</v>
      </c>
      <c r="D66" t="s">
        <v>4</v>
      </c>
      <c r="G66" t="s">
        <v>721</v>
      </c>
    </row>
    <row r="67" spans="1:7" hidden="1" x14ac:dyDescent="0.25">
      <c r="A67" t="s">
        <v>309</v>
      </c>
      <c r="B67" s="111">
        <v>23517</v>
      </c>
      <c r="D67" t="s">
        <v>55</v>
      </c>
    </row>
    <row r="68" spans="1:7" hidden="1" x14ac:dyDescent="0.25">
      <c r="A68" t="s">
        <v>157</v>
      </c>
      <c r="B68" s="111">
        <v>23518</v>
      </c>
      <c r="D68" t="s">
        <v>56</v>
      </c>
    </row>
    <row r="69" spans="1:7" hidden="1" x14ac:dyDescent="0.25">
      <c r="A69" t="s">
        <v>73</v>
      </c>
      <c r="B69" s="111">
        <v>23519</v>
      </c>
    </row>
    <row r="70" spans="1:7" hidden="1" x14ac:dyDescent="0.25">
      <c r="A70" t="s">
        <v>229</v>
      </c>
      <c r="B70" s="111">
        <v>23520</v>
      </c>
    </row>
    <row r="71" spans="1:7" hidden="1" x14ac:dyDescent="0.25">
      <c r="A71" t="s">
        <v>231</v>
      </c>
      <c r="B71" s="111">
        <v>23522</v>
      </c>
    </row>
    <row r="72" spans="1:7" hidden="1" x14ac:dyDescent="0.25">
      <c r="A72" t="s">
        <v>75</v>
      </c>
      <c r="B72" s="111">
        <v>23523</v>
      </c>
    </row>
    <row r="73" spans="1:7" hidden="1" x14ac:dyDescent="0.25">
      <c r="A73" t="s">
        <v>77</v>
      </c>
      <c r="B73" s="111">
        <v>23524</v>
      </c>
    </row>
    <row r="74" spans="1:7" hidden="1" x14ac:dyDescent="0.25">
      <c r="A74" t="s">
        <v>233</v>
      </c>
      <c r="B74" s="111">
        <v>23526</v>
      </c>
    </row>
    <row r="75" spans="1:7" hidden="1" x14ac:dyDescent="0.25">
      <c r="A75" t="s">
        <v>79</v>
      </c>
      <c r="B75" s="111">
        <v>23527</v>
      </c>
    </row>
    <row r="76" spans="1:7" hidden="1" x14ac:dyDescent="0.25">
      <c r="A76" s="47" t="s">
        <v>315</v>
      </c>
      <c r="B76" s="111">
        <v>23528</v>
      </c>
    </row>
    <row r="77" spans="1:7" hidden="1" x14ac:dyDescent="0.25">
      <c r="A77" s="47" t="s">
        <v>311</v>
      </c>
      <c r="B77" s="111">
        <v>23530</v>
      </c>
    </row>
    <row r="78" spans="1:7" hidden="1" x14ac:dyDescent="0.25">
      <c r="A78" s="47" t="s">
        <v>235</v>
      </c>
      <c r="B78" s="111">
        <v>23531</v>
      </c>
    </row>
    <row r="79" spans="1:7" hidden="1" x14ac:dyDescent="0.25">
      <c r="A79" s="47" t="s">
        <v>81</v>
      </c>
      <c r="B79" s="111">
        <v>23533</v>
      </c>
    </row>
    <row r="80" spans="1:7" hidden="1" x14ac:dyDescent="0.25">
      <c r="A80" t="s">
        <v>83</v>
      </c>
      <c r="B80" s="111">
        <v>23534</v>
      </c>
    </row>
    <row r="81" spans="1:2" hidden="1" x14ac:dyDescent="0.25">
      <c r="A81" t="s">
        <v>239</v>
      </c>
      <c r="B81" s="111">
        <v>23535</v>
      </c>
    </row>
    <row r="82" spans="1:2" hidden="1" x14ac:dyDescent="0.25">
      <c r="A82" t="s">
        <v>241</v>
      </c>
      <c r="B82" s="111">
        <v>23538</v>
      </c>
    </row>
    <row r="83" spans="1:2" hidden="1" x14ac:dyDescent="0.25">
      <c r="A83" t="s">
        <v>85</v>
      </c>
      <c r="B83" s="111">
        <v>23540</v>
      </c>
    </row>
    <row r="84" spans="1:2" hidden="1" x14ac:dyDescent="0.25">
      <c r="A84" t="s">
        <v>243</v>
      </c>
      <c r="B84" s="111">
        <v>23541</v>
      </c>
    </row>
    <row r="85" spans="1:2" hidden="1" x14ac:dyDescent="0.25">
      <c r="A85" t="s">
        <v>377</v>
      </c>
      <c r="B85" s="111">
        <v>23543</v>
      </c>
    </row>
    <row r="86" spans="1:2" hidden="1" x14ac:dyDescent="0.25">
      <c r="A86" t="s">
        <v>89</v>
      </c>
      <c r="B86" s="111">
        <v>23545</v>
      </c>
    </row>
    <row r="87" spans="1:2" hidden="1" x14ac:dyDescent="0.25">
      <c r="A87" t="s">
        <v>93</v>
      </c>
      <c r="B87" s="111">
        <v>23546</v>
      </c>
    </row>
    <row r="88" spans="1:2" hidden="1" x14ac:dyDescent="0.25">
      <c r="A88" t="s">
        <v>91</v>
      </c>
      <c r="B88" s="111">
        <v>23547</v>
      </c>
    </row>
    <row r="89" spans="1:2" hidden="1" x14ac:dyDescent="0.25">
      <c r="A89" t="s">
        <v>87</v>
      </c>
      <c r="B89" s="111">
        <v>23548</v>
      </c>
    </row>
    <row r="90" spans="1:2" hidden="1" x14ac:dyDescent="0.25">
      <c r="A90" t="s">
        <v>95</v>
      </c>
      <c r="B90" s="111">
        <v>23550</v>
      </c>
    </row>
    <row r="91" spans="1:2" hidden="1" x14ac:dyDescent="0.25">
      <c r="A91" t="s">
        <v>717</v>
      </c>
      <c r="B91" s="111">
        <v>23551</v>
      </c>
    </row>
    <row r="92" spans="1:2" hidden="1" x14ac:dyDescent="0.25">
      <c r="A92" t="s">
        <v>245</v>
      </c>
      <c r="B92" s="111">
        <v>23552</v>
      </c>
    </row>
    <row r="93" spans="1:2" hidden="1" x14ac:dyDescent="0.25">
      <c r="A93" t="s">
        <v>111</v>
      </c>
      <c r="B93" s="111">
        <v>23553</v>
      </c>
    </row>
    <row r="94" spans="1:2" hidden="1" x14ac:dyDescent="0.25">
      <c r="A94" t="s">
        <v>144</v>
      </c>
      <c r="B94" s="111">
        <v>23555</v>
      </c>
    </row>
    <row r="95" spans="1:2" hidden="1" x14ac:dyDescent="0.25">
      <c r="A95" t="s">
        <v>97</v>
      </c>
      <c r="B95" s="111">
        <v>23557</v>
      </c>
    </row>
    <row r="96" spans="1:2" hidden="1" x14ac:dyDescent="0.25">
      <c r="A96" t="s">
        <v>247</v>
      </c>
      <c r="B96" s="111">
        <v>23558</v>
      </c>
    </row>
    <row r="97" spans="1:2" hidden="1" x14ac:dyDescent="0.25">
      <c r="A97" t="s">
        <v>99</v>
      </c>
      <c r="B97" s="111">
        <v>23559</v>
      </c>
    </row>
    <row r="98" spans="1:2" hidden="1" x14ac:dyDescent="0.25">
      <c r="A98" t="s">
        <v>101</v>
      </c>
      <c r="B98" s="111">
        <v>23560</v>
      </c>
    </row>
    <row r="99" spans="1:2" hidden="1" x14ac:dyDescent="0.25">
      <c r="A99" t="s">
        <v>109</v>
      </c>
      <c r="B99" s="111">
        <v>23561</v>
      </c>
    </row>
    <row r="100" spans="1:2" hidden="1" x14ac:dyDescent="0.25">
      <c r="A100" t="s">
        <v>103</v>
      </c>
      <c r="B100" s="111">
        <v>23562</v>
      </c>
    </row>
    <row r="101" spans="1:2" hidden="1" x14ac:dyDescent="0.25">
      <c r="A101" t="s">
        <v>249</v>
      </c>
      <c r="B101" s="111">
        <v>23563</v>
      </c>
    </row>
    <row r="102" spans="1:2" hidden="1" x14ac:dyDescent="0.25">
      <c r="A102" t="s">
        <v>723</v>
      </c>
      <c r="B102" s="111">
        <v>23564</v>
      </c>
    </row>
    <row r="103" spans="1:2" hidden="1" x14ac:dyDescent="0.25">
      <c r="A103" t="s">
        <v>251</v>
      </c>
      <c r="B103" s="111">
        <v>23565</v>
      </c>
    </row>
    <row r="104" spans="1:2" hidden="1" x14ac:dyDescent="0.25">
      <c r="A104" t="s">
        <v>105</v>
      </c>
      <c r="B104" s="111">
        <v>23566</v>
      </c>
    </row>
    <row r="105" spans="1:2" hidden="1" x14ac:dyDescent="0.25">
      <c r="A105" t="s">
        <v>107</v>
      </c>
      <c r="B105" s="111">
        <v>23567</v>
      </c>
    </row>
    <row r="106" spans="1:2" hidden="1" x14ac:dyDescent="0.25">
      <c r="A106" t="s">
        <v>257</v>
      </c>
      <c r="B106" s="111">
        <v>23571</v>
      </c>
    </row>
    <row r="107" spans="1:2" hidden="1" x14ac:dyDescent="0.25">
      <c r="A107" t="s">
        <v>259</v>
      </c>
      <c r="B107" s="111">
        <v>23572</v>
      </c>
    </row>
    <row r="108" spans="1:2" hidden="1" x14ac:dyDescent="0.25">
      <c r="A108" t="s">
        <v>263</v>
      </c>
      <c r="B108" s="111">
        <v>23573</v>
      </c>
    </row>
    <row r="109" spans="1:2" hidden="1" x14ac:dyDescent="0.25">
      <c r="A109" t="s">
        <v>261</v>
      </c>
      <c r="B109" s="111">
        <v>23574</v>
      </c>
    </row>
    <row r="110" spans="1:2" hidden="1" x14ac:dyDescent="0.25">
      <c r="A110" t="s">
        <v>265</v>
      </c>
      <c r="B110" s="111">
        <v>23575</v>
      </c>
    </row>
    <row r="111" spans="1:2" hidden="1" x14ac:dyDescent="0.25">
      <c r="A111" t="s">
        <v>113</v>
      </c>
      <c r="B111" s="111">
        <v>23579</v>
      </c>
    </row>
    <row r="112" spans="1:2" hidden="1" x14ac:dyDescent="0.25">
      <c r="A112" t="s">
        <v>150</v>
      </c>
      <c r="B112" s="111">
        <v>23580</v>
      </c>
    </row>
    <row r="113" spans="1:2" hidden="1" x14ac:dyDescent="0.25">
      <c r="A113" t="s">
        <v>267</v>
      </c>
      <c r="B113" s="111">
        <v>23582</v>
      </c>
    </row>
    <row r="114" spans="1:2" hidden="1" x14ac:dyDescent="0.25">
      <c r="A114" t="s">
        <v>271</v>
      </c>
      <c r="B114" s="111">
        <v>23583</v>
      </c>
    </row>
    <row r="115" spans="1:2" hidden="1" x14ac:dyDescent="0.25">
      <c r="A115" t="s">
        <v>115</v>
      </c>
      <c r="B115" s="111">
        <v>23584</v>
      </c>
    </row>
    <row r="116" spans="1:2" hidden="1" x14ac:dyDescent="0.25">
      <c r="A116" t="s">
        <v>117</v>
      </c>
      <c r="B116" s="111">
        <v>23585</v>
      </c>
    </row>
    <row r="117" spans="1:2" hidden="1" x14ac:dyDescent="0.25">
      <c r="A117" t="s">
        <v>269</v>
      </c>
      <c r="B117" s="111">
        <v>23586</v>
      </c>
    </row>
    <row r="118" spans="1:2" hidden="1" x14ac:dyDescent="0.25">
      <c r="A118" t="s">
        <v>273</v>
      </c>
      <c r="B118" s="111">
        <v>23587</v>
      </c>
    </row>
    <row r="119" spans="1:2" hidden="1" x14ac:dyDescent="0.25">
      <c r="A119" t="s">
        <v>318</v>
      </c>
      <c r="B119" s="111">
        <v>23588</v>
      </c>
    </row>
    <row r="120" spans="1:2" hidden="1" x14ac:dyDescent="0.25">
      <c r="A120" t="s">
        <v>119</v>
      </c>
      <c r="B120" s="111">
        <v>23589</v>
      </c>
    </row>
    <row r="121" spans="1:2" hidden="1" x14ac:dyDescent="0.25">
      <c r="A121" t="s">
        <v>121</v>
      </c>
      <c r="B121" s="111">
        <v>23590</v>
      </c>
    </row>
    <row r="122" spans="1:2" hidden="1" x14ac:dyDescent="0.25">
      <c r="A122" t="s">
        <v>123</v>
      </c>
      <c r="B122" s="111">
        <v>23591</v>
      </c>
    </row>
    <row r="123" spans="1:2" hidden="1" x14ac:dyDescent="0.25">
      <c r="A123" t="s">
        <v>125</v>
      </c>
      <c r="B123" s="111">
        <v>23592</v>
      </c>
    </row>
    <row r="124" spans="1:2" hidden="1" x14ac:dyDescent="0.25">
      <c r="A124" t="s">
        <v>127</v>
      </c>
      <c r="B124" s="111">
        <v>23593</v>
      </c>
    </row>
    <row r="125" spans="1:2" hidden="1" x14ac:dyDescent="0.25">
      <c r="A125" t="s">
        <v>129</v>
      </c>
      <c r="B125" s="111">
        <v>23595</v>
      </c>
    </row>
    <row r="126" spans="1:2" hidden="1" x14ac:dyDescent="0.25">
      <c r="A126" t="s">
        <v>275</v>
      </c>
      <c r="B126" s="111">
        <v>23598</v>
      </c>
    </row>
    <row r="127" spans="1:2" hidden="1" x14ac:dyDescent="0.25">
      <c r="A127" t="s">
        <v>347</v>
      </c>
      <c r="B127" s="111">
        <v>23600</v>
      </c>
    </row>
    <row r="128" spans="1:2" hidden="1" x14ac:dyDescent="0.25">
      <c r="A128" t="s">
        <v>351</v>
      </c>
      <c r="B128" s="111">
        <v>23601</v>
      </c>
    </row>
    <row r="129" spans="1:2" hidden="1" x14ac:dyDescent="0.25">
      <c r="A129" t="s">
        <v>373</v>
      </c>
      <c r="B129" s="111">
        <v>23603</v>
      </c>
    </row>
    <row r="130" spans="1:2" hidden="1" x14ac:dyDescent="0.25">
      <c r="A130" t="s">
        <v>375</v>
      </c>
      <c r="B130" s="111">
        <v>23604</v>
      </c>
    </row>
    <row r="131" spans="1:2" hidden="1" x14ac:dyDescent="0.25">
      <c r="A131" t="s">
        <v>374</v>
      </c>
      <c r="B131" s="111">
        <v>23606</v>
      </c>
    </row>
    <row r="132" spans="1:2" hidden="1" x14ac:dyDescent="0.25">
      <c r="A132" t="s">
        <v>350</v>
      </c>
      <c r="B132" s="111">
        <v>23607</v>
      </c>
    </row>
    <row r="133" spans="1:2" hidden="1" x14ac:dyDescent="0.25">
      <c r="A133" t="s">
        <v>349</v>
      </c>
      <c r="B133" s="111">
        <v>23608</v>
      </c>
    </row>
    <row r="134" spans="1:2" hidden="1" x14ac:dyDescent="0.25">
      <c r="A134" t="s">
        <v>376</v>
      </c>
      <c r="B134" s="111">
        <v>23609</v>
      </c>
    </row>
    <row r="135" spans="1:2" hidden="1" x14ac:dyDescent="0.25">
      <c r="A135" t="s">
        <v>348</v>
      </c>
      <c r="B135" s="111">
        <v>23610</v>
      </c>
    </row>
    <row r="136" spans="1:2" hidden="1" x14ac:dyDescent="0.25">
      <c r="A136" t="s">
        <v>372</v>
      </c>
      <c r="B136" s="111">
        <v>23611</v>
      </c>
    </row>
    <row r="137" spans="1:2" hidden="1" x14ac:dyDescent="0.25">
      <c r="A137" t="s">
        <v>371</v>
      </c>
      <c r="B137" s="111">
        <v>23612</v>
      </c>
    </row>
    <row r="138" spans="1:2" hidden="1" x14ac:dyDescent="0.25">
      <c r="A138" t="s">
        <v>352</v>
      </c>
      <c r="B138" s="111">
        <v>23613</v>
      </c>
    </row>
    <row r="139" spans="1:2" hidden="1" x14ac:dyDescent="0.25">
      <c r="A139" t="s">
        <v>330</v>
      </c>
      <c r="B139" s="111">
        <v>23614</v>
      </c>
    </row>
    <row r="140" spans="1:2" hidden="1" x14ac:dyDescent="0.25">
      <c r="A140" t="s">
        <v>338</v>
      </c>
      <c r="B140" s="111">
        <v>23616</v>
      </c>
    </row>
    <row r="141" spans="1:2" hidden="1" x14ac:dyDescent="0.25">
      <c r="A141" t="s">
        <v>361</v>
      </c>
      <c r="B141" s="111">
        <v>23619</v>
      </c>
    </row>
    <row r="142" spans="1:2" hidden="1" x14ac:dyDescent="0.25">
      <c r="A142" t="s">
        <v>363</v>
      </c>
      <c r="B142" s="111">
        <v>23620</v>
      </c>
    </row>
    <row r="143" spans="1:2" hidden="1" x14ac:dyDescent="0.25">
      <c r="A143" t="s">
        <v>362</v>
      </c>
      <c r="B143" s="111">
        <v>23621</v>
      </c>
    </row>
    <row r="144" spans="1:2" hidden="1" x14ac:dyDescent="0.25">
      <c r="A144" t="s">
        <v>336</v>
      </c>
      <c r="B144" s="111">
        <v>23622</v>
      </c>
    </row>
    <row r="145" spans="1:2" hidden="1" x14ac:dyDescent="0.25">
      <c r="A145" t="s">
        <v>334</v>
      </c>
      <c r="B145" s="111">
        <v>23625</v>
      </c>
    </row>
    <row r="146" spans="1:2" hidden="1" x14ac:dyDescent="0.25">
      <c r="A146" t="s">
        <v>364</v>
      </c>
      <c r="B146" s="111">
        <v>23626</v>
      </c>
    </row>
    <row r="147" spans="1:2" hidden="1" x14ac:dyDescent="0.25">
      <c r="A147" t="s">
        <v>332</v>
      </c>
      <c r="B147" s="111">
        <v>23628</v>
      </c>
    </row>
    <row r="148" spans="1:2" hidden="1" x14ac:dyDescent="0.25">
      <c r="A148" t="s">
        <v>360</v>
      </c>
      <c r="B148" s="111">
        <v>23629</v>
      </c>
    </row>
    <row r="149" spans="1:2" hidden="1" x14ac:dyDescent="0.25">
      <c r="A149" t="s">
        <v>359</v>
      </c>
      <c r="B149" s="111">
        <v>23632</v>
      </c>
    </row>
    <row r="150" spans="1:2" hidden="1" x14ac:dyDescent="0.25">
      <c r="A150" t="s">
        <v>340</v>
      </c>
      <c r="B150" s="111">
        <v>23639</v>
      </c>
    </row>
    <row r="151" spans="1:2" hidden="1" x14ac:dyDescent="0.25">
      <c r="A151" t="s">
        <v>326</v>
      </c>
      <c r="B151" s="111">
        <v>23640</v>
      </c>
    </row>
    <row r="152" spans="1:2" hidden="1" x14ac:dyDescent="0.25">
      <c r="A152" t="s">
        <v>328</v>
      </c>
      <c r="B152" s="111">
        <v>23641</v>
      </c>
    </row>
    <row r="153" spans="1:2" hidden="1" x14ac:dyDescent="0.25">
      <c r="A153" t="s">
        <v>131</v>
      </c>
      <c r="B153" s="111">
        <v>23642</v>
      </c>
    </row>
    <row r="154" spans="1:2" hidden="1" x14ac:dyDescent="0.25">
      <c r="A154" t="s">
        <v>133</v>
      </c>
      <c r="B154" s="111">
        <v>23644</v>
      </c>
    </row>
    <row r="155" spans="1:2" hidden="1" x14ac:dyDescent="0.25">
      <c r="A155" t="s">
        <v>135</v>
      </c>
      <c r="B155" s="111">
        <v>23645</v>
      </c>
    </row>
    <row r="156" spans="1:2" hidden="1" x14ac:dyDescent="0.25">
      <c r="A156" t="s">
        <v>137</v>
      </c>
      <c r="B156" s="111">
        <v>23646</v>
      </c>
    </row>
    <row r="157" spans="1:2" hidden="1" x14ac:dyDescent="0.25">
      <c r="A157" t="s">
        <v>277</v>
      </c>
      <c r="B157" s="111">
        <v>23647</v>
      </c>
    </row>
    <row r="158" spans="1:2" hidden="1" x14ac:dyDescent="0.25">
      <c r="A158" t="s">
        <v>139</v>
      </c>
      <c r="B158" s="111">
        <v>23650</v>
      </c>
    </row>
    <row r="159" spans="1:2" hidden="1" x14ac:dyDescent="0.25">
      <c r="A159" t="s">
        <v>279</v>
      </c>
      <c r="B159" s="111">
        <v>23651</v>
      </c>
    </row>
    <row r="160" spans="1:2" hidden="1" x14ac:dyDescent="0.25">
      <c r="A160" t="s">
        <v>281</v>
      </c>
      <c r="B160" s="111">
        <v>23652</v>
      </c>
    </row>
    <row r="161" spans="1:2" hidden="1" x14ac:dyDescent="0.25">
      <c r="A161" t="s">
        <v>378</v>
      </c>
      <c r="B161" s="111">
        <v>23653</v>
      </c>
    </row>
    <row r="162" spans="1:2" hidden="1" x14ac:dyDescent="0.25">
      <c r="A162" t="s">
        <v>142</v>
      </c>
      <c r="B162" s="111">
        <v>23654</v>
      </c>
    </row>
    <row r="163" spans="1:2" hidden="1" x14ac:dyDescent="0.25">
      <c r="A163" t="s">
        <v>283</v>
      </c>
      <c r="B163" s="111">
        <v>23655</v>
      </c>
    </row>
    <row r="164" spans="1:2" hidden="1" x14ac:dyDescent="0.25">
      <c r="A164" t="s">
        <v>146</v>
      </c>
      <c r="B164" s="111">
        <v>23656</v>
      </c>
    </row>
    <row r="165" spans="1:2" hidden="1" x14ac:dyDescent="0.25">
      <c r="A165" t="s">
        <v>148</v>
      </c>
      <c r="B165" s="111">
        <v>23657</v>
      </c>
    </row>
    <row r="166" spans="1:2" hidden="1" x14ac:dyDescent="0.25">
      <c r="A166" t="s">
        <v>285</v>
      </c>
      <c r="B166" s="111">
        <v>23659</v>
      </c>
    </row>
    <row r="167" spans="1:2" hidden="1" x14ac:dyDescent="0.25">
      <c r="A167" t="s">
        <v>287</v>
      </c>
      <c r="B167" s="111">
        <v>23660</v>
      </c>
    </row>
    <row r="168" spans="1:2" hidden="1" x14ac:dyDescent="0.25">
      <c r="A168" t="s">
        <v>289</v>
      </c>
      <c r="B168" s="111">
        <v>23663</v>
      </c>
    </row>
    <row r="169" spans="1:2" hidden="1" x14ac:dyDescent="0.25">
      <c r="A169" t="s">
        <v>159</v>
      </c>
      <c r="B169" s="111">
        <v>23687</v>
      </c>
    </row>
    <row r="170" spans="1:2" hidden="1" x14ac:dyDescent="0.25">
      <c r="A170" t="s">
        <v>161</v>
      </c>
      <c r="B170" s="111">
        <v>23688</v>
      </c>
    </row>
    <row r="171" spans="1:2" hidden="1" x14ac:dyDescent="0.25">
      <c r="A171" t="s">
        <v>163</v>
      </c>
      <c r="B171" s="111">
        <v>23689</v>
      </c>
    </row>
    <row r="172" spans="1:2" hidden="1" x14ac:dyDescent="0.25">
      <c r="A172" t="s">
        <v>152</v>
      </c>
      <c r="B172" s="111">
        <v>23690</v>
      </c>
    </row>
    <row r="173" spans="1:2" hidden="1" x14ac:dyDescent="0.25">
      <c r="A173" t="s">
        <v>154</v>
      </c>
      <c r="B173" s="111">
        <v>23691</v>
      </c>
    </row>
    <row r="174" spans="1:2" hidden="1" x14ac:dyDescent="0.25">
      <c r="A174" t="s">
        <v>156</v>
      </c>
      <c r="B174" s="111">
        <v>23692</v>
      </c>
    </row>
    <row r="175" spans="1:2" hidden="1" x14ac:dyDescent="0.25">
      <c r="A175" t="s">
        <v>165</v>
      </c>
      <c r="B175" s="111">
        <v>23693</v>
      </c>
    </row>
    <row r="176" spans="1:2" hidden="1" x14ac:dyDescent="0.25">
      <c r="A176" t="s">
        <v>291</v>
      </c>
      <c r="B176" s="111">
        <v>23694</v>
      </c>
    </row>
    <row r="177" spans="1:2" hidden="1" x14ac:dyDescent="0.25">
      <c r="A177" t="s">
        <v>293</v>
      </c>
      <c r="B177" s="111">
        <v>23695</v>
      </c>
    </row>
    <row r="178" spans="1:2" hidden="1" x14ac:dyDescent="0.25">
      <c r="A178" t="s">
        <v>295</v>
      </c>
      <c r="B178" s="111">
        <v>23696</v>
      </c>
    </row>
    <row r="179" spans="1:2" hidden="1" x14ac:dyDescent="0.25">
      <c r="A179" t="s">
        <v>169</v>
      </c>
      <c r="B179" s="111">
        <v>23697</v>
      </c>
    </row>
    <row r="180" spans="1:2" hidden="1" x14ac:dyDescent="0.25">
      <c r="A180" t="s">
        <v>167</v>
      </c>
      <c r="B180" s="111">
        <v>23698</v>
      </c>
    </row>
    <row r="181" spans="1:2" hidden="1" x14ac:dyDescent="0.25">
      <c r="A181" t="s">
        <v>297</v>
      </c>
      <c r="B181" s="111">
        <v>23699</v>
      </c>
    </row>
    <row r="182" spans="1:2" hidden="1" x14ac:dyDescent="0.25">
      <c r="A182" t="s">
        <v>299</v>
      </c>
      <c r="B182" s="111">
        <v>23700</v>
      </c>
    </row>
    <row r="183" spans="1:2" hidden="1" x14ac:dyDescent="0.25">
      <c r="A183" t="s">
        <v>171</v>
      </c>
      <c r="B183" s="111">
        <v>23701</v>
      </c>
    </row>
    <row r="184" spans="1:2" hidden="1" x14ac:dyDescent="0.25">
      <c r="A184" t="s">
        <v>173</v>
      </c>
      <c r="B184" s="111">
        <v>23702</v>
      </c>
    </row>
    <row r="185" spans="1:2" hidden="1" x14ac:dyDescent="0.25">
      <c r="A185" t="s">
        <v>303</v>
      </c>
      <c r="B185" s="111">
        <v>23703</v>
      </c>
    </row>
    <row r="186" spans="1:2" hidden="1" x14ac:dyDescent="0.25">
      <c r="A186" t="s">
        <v>307</v>
      </c>
      <c r="B186" s="111">
        <v>23704</v>
      </c>
    </row>
    <row r="187" spans="1:2" hidden="1" x14ac:dyDescent="0.25">
      <c r="A187" t="s">
        <v>176</v>
      </c>
      <c r="B187" s="111">
        <v>23705</v>
      </c>
    </row>
    <row r="188" spans="1:2" hidden="1" x14ac:dyDescent="0.25">
      <c r="A188" t="s">
        <v>174</v>
      </c>
      <c r="B188" s="111">
        <v>23706</v>
      </c>
    </row>
    <row r="189" spans="1:2" hidden="1" x14ac:dyDescent="0.25">
      <c r="A189" t="s">
        <v>174</v>
      </c>
      <c r="B189" s="111">
        <v>23707</v>
      </c>
    </row>
    <row r="190" spans="1:2" hidden="1" x14ac:dyDescent="0.25">
      <c r="A190" t="s">
        <v>305</v>
      </c>
      <c r="B190" s="111">
        <v>23708</v>
      </c>
    </row>
    <row r="191" spans="1:2" hidden="1" x14ac:dyDescent="0.25">
      <c r="A191" t="s">
        <v>301</v>
      </c>
      <c r="B191" s="111">
        <v>23709</v>
      </c>
    </row>
    <row r="192" spans="1:2" hidden="1" x14ac:dyDescent="0.25">
      <c r="A192" t="s">
        <v>178</v>
      </c>
      <c r="B192" s="111">
        <v>23710</v>
      </c>
    </row>
    <row r="193" spans="1:2" hidden="1" x14ac:dyDescent="0.25">
      <c r="A193" t="s">
        <v>180</v>
      </c>
      <c r="B193" s="111">
        <v>23711</v>
      </c>
    </row>
    <row r="194" spans="1:2" hidden="1" x14ac:dyDescent="0.25">
      <c r="A194" t="s">
        <v>184</v>
      </c>
      <c r="B194" s="111">
        <v>23712</v>
      </c>
    </row>
    <row r="195" spans="1:2" hidden="1" x14ac:dyDescent="0.25">
      <c r="A195" t="s">
        <v>186</v>
      </c>
      <c r="B195" s="111">
        <v>23713</v>
      </c>
    </row>
    <row r="196" spans="1:2" hidden="1" x14ac:dyDescent="0.25">
      <c r="A196" t="s">
        <v>188</v>
      </c>
      <c r="B196" s="111">
        <v>23714</v>
      </c>
    </row>
    <row r="197" spans="1:2" hidden="1" x14ac:dyDescent="0.25">
      <c r="A197" t="s">
        <v>190</v>
      </c>
      <c r="B197" s="111">
        <v>23715</v>
      </c>
    </row>
    <row r="198" spans="1:2" hidden="1" x14ac:dyDescent="0.25">
      <c r="A198" t="s">
        <v>192</v>
      </c>
      <c r="B198" s="111">
        <v>23716</v>
      </c>
    </row>
    <row r="199" spans="1:2" hidden="1" x14ac:dyDescent="0.25">
      <c r="A199" t="s">
        <v>194</v>
      </c>
      <c r="B199" s="111">
        <v>23717</v>
      </c>
    </row>
    <row r="200" spans="1:2" hidden="1" x14ac:dyDescent="0.25">
      <c r="A200" t="s">
        <v>196</v>
      </c>
      <c r="B200" s="111">
        <v>23718</v>
      </c>
    </row>
    <row r="201" spans="1:2" hidden="1" x14ac:dyDescent="0.25">
      <c r="A201" t="s">
        <v>182</v>
      </c>
      <c r="B201" s="111">
        <v>23719</v>
      </c>
    </row>
    <row r="202" spans="1:2" hidden="1" x14ac:dyDescent="0.25">
      <c r="A202" t="s">
        <v>198</v>
      </c>
      <c r="B202" s="111">
        <v>23720</v>
      </c>
    </row>
    <row r="203" spans="1:2" hidden="1" x14ac:dyDescent="0.25">
      <c r="A203" t="s">
        <v>202</v>
      </c>
      <c r="B203" s="111">
        <v>23721</v>
      </c>
    </row>
    <row r="204" spans="1:2" hidden="1" x14ac:dyDescent="0.25">
      <c r="A204" t="s">
        <v>204</v>
      </c>
      <c r="B204" s="111">
        <v>23722</v>
      </c>
    </row>
    <row r="205" spans="1:2" hidden="1" x14ac:dyDescent="0.25">
      <c r="A205" t="s">
        <v>206</v>
      </c>
      <c r="B205" s="111">
        <v>23729</v>
      </c>
    </row>
    <row r="206" spans="1:2" hidden="1" x14ac:dyDescent="0.25">
      <c r="A206" t="s">
        <v>200</v>
      </c>
      <c r="B206" s="111">
        <v>23743</v>
      </c>
    </row>
    <row r="207" spans="1:2" hidden="1" x14ac:dyDescent="0.25">
      <c r="A207" t="s">
        <v>210</v>
      </c>
      <c r="B207" s="111">
        <v>23744</v>
      </c>
    </row>
    <row r="208" spans="1:2" hidden="1" x14ac:dyDescent="0.25">
      <c r="A208" t="s">
        <v>212</v>
      </c>
      <c r="B208" s="111">
        <v>23754</v>
      </c>
    </row>
    <row r="209" spans="1:2" hidden="1" x14ac:dyDescent="0.25">
      <c r="A209" t="s">
        <v>208</v>
      </c>
      <c r="B209" s="111">
        <v>23756</v>
      </c>
    </row>
    <row r="210" spans="1:2" hidden="1" x14ac:dyDescent="0.25">
      <c r="A210" t="s">
        <v>237</v>
      </c>
      <c r="B210" s="111">
        <v>23757</v>
      </c>
    </row>
    <row r="211" spans="1:2" hidden="1" x14ac:dyDescent="0.25">
      <c r="A211" t="s">
        <v>214</v>
      </c>
      <c r="B211" s="111">
        <v>23758</v>
      </c>
    </row>
    <row r="212" spans="1:2" hidden="1" x14ac:dyDescent="0.25">
      <c r="A212" t="s">
        <v>253</v>
      </c>
      <c r="B212" s="111">
        <v>23759</v>
      </c>
    </row>
    <row r="213" spans="1:2" hidden="1" x14ac:dyDescent="0.25">
      <c r="A213" t="s">
        <v>313</v>
      </c>
      <c r="B213" s="111">
        <v>23760</v>
      </c>
    </row>
    <row r="214" spans="1:2" hidden="1" x14ac:dyDescent="0.25">
      <c r="A214" t="s">
        <v>255</v>
      </c>
      <c r="B214" s="111">
        <v>23765</v>
      </c>
    </row>
    <row r="215" spans="1:2" hidden="1" x14ac:dyDescent="0.25">
      <c r="A215" t="s">
        <v>216</v>
      </c>
      <c r="B215" s="111">
        <v>23766</v>
      </c>
    </row>
    <row r="216" spans="1:2" hidden="1" x14ac:dyDescent="0.25">
      <c r="A216" t="s">
        <v>219</v>
      </c>
      <c r="B216" s="111">
        <v>23767</v>
      </c>
    </row>
    <row r="217" spans="1:2" hidden="1" x14ac:dyDescent="0.25">
      <c r="A217" t="s">
        <v>221</v>
      </c>
      <c r="B217" s="111">
        <v>23768</v>
      </c>
    </row>
    <row r="218" spans="1:2" hidden="1" x14ac:dyDescent="0.25">
      <c r="A218" t="s">
        <v>223</v>
      </c>
      <c r="B218" s="111">
        <v>23769</v>
      </c>
    </row>
    <row r="219" spans="1:2" hidden="1" x14ac:dyDescent="0.25">
      <c r="B219" s="111">
        <v>23770</v>
      </c>
    </row>
    <row r="220" spans="1:2" hidden="1" x14ac:dyDescent="0.25">
      <c r="B220" s="111">
        <v>23776</v>
      </c>
    </row>
    <row r="221" spans="1:2" hidden="1" x14ac:dyDescent="0.25">
      <c r="B221" s="111">
        <v>23777</v>
      </c>
    </row>
    <row r="222" spans="1:2" hidden="1" x14ac:dyDescent="0.25">
      <c r="B222" s="111">
        <v>23778</v>
      </c>
    </row>
    <row r="223" spans="1:2" hidden="1" x14ac:dyDescent="0.25">
      <c r="B223" s="111">
        <v>23779</v>
      </c>
    </row>
    <row r="224" spans="1:2" hidden="1" x14ac:dyDescent="0.25">
      <c r="B224" s="111">
        <v>23780</v>
      </c>
    </row>
    <row r="225" spans="2:2" hidden="1" x14ac:dyDescent="0.25">
      <c r="B225" s="111">
        <v>23781</v>
      </c>
    </row>
    <row r="226" spans="2:2" hidden="1" x14ac:dyDescent="0.25">
      <c r="B226" s="111">
        <v>23783</v>
      </c>
    </row>
    <row r="227" spans="2:2" hidden="1" x14ac:dyDescent="0.25">
      <c r="B227" s="111">
        <v>23786</v>
      </c>
    </row>
    <row r="228" spans="2:2" hidden="1" x14ac:dyDescent="0.25">
      <c r="B228" s="111">
        <v>23790</v>
      </c>
    </row>
    <row r="229" spans="2:2" hidden="1" x14ac:dyDescent="0.25">
      <c r="B229" s="111">
        <v>23791</v>
      </c>
    </row>
    <row r="230" spans="2:2" hidden="1" x14ac:dyDescent="0.25">
      <c r="B230" s="111">
        <v>23792</v>
      </c>
    </row>
    <row r="231" spans="2:2" hidden="1" x14ac:dyDescent="0.25">
      <c r="B231" s="111">
        <v>23793</v>
      </c>
    </row>
    <row r="232" spans="2:2" hidden="1" x14ac:dyDescent="0.25">
      <c r="B232" s="111">
        <v>23794</v>
      </c>
    </row>
    <row r="233" spans="2:2" hidden="1" x14ac:dyDescent="0.25">
      <c r="B233" s="111">
        <v>23796</v>
      </c>
    </row>
    <row r="234" spans="2:2" hidden="1" x14ac:dyDescent="0.25">
      <c r="B234" s="111">
        <v>23797</v>
      </c>
    </row>
    <row r="235" spans="2:2" hidden="1" x14ac:dyDescent="0.25">
      <c r="B235" s="111">
        <v>23798</v>
      </c>
    </row>
    <row r="236" spans="2:2" hidden="1" x14ac:dyDescent="0.25">
      <c r="B236" s="111">
        <v>23799</v>
      </c>
    </row>
    <row r="237" spans="2:2" hidden="1" x14ac:dyDescent="0.25">
      <c r="B237" s="111">
        <v>23800</v>
      </c>
    </row>
    <row r="238" spans="2:2" hidden="1" x14ac:dyDescent="0.25">
      <c r="B238" s="111">
        <v>23801</v>
      </c>
    </row>
    <row r="239" spans="2:2" hidden="1" x14ac:dyDescent="0.25">
      <c r="B239" s="111">
        <v>23802</v>
      </c>
    </row>
    <row r="240" spans="2:2" hidden="1" x14ac:dyDescent="0.25">
      <c r="B240" s="111">
        <v>23803</v>
      </c>
    </row>
    <row r="241" spans="2:2" hidden="1" x14ac:dyDescent="0.25">
      <c r="B241" s="111">
        <v>23805</v>
      </c>
    </row>
    <row r="242" spans="2:2" hidden="1" x14ac:dyDescent="0.25">
      <c r="B242" s="111">
        <v>23807</v>
      </c>
    </row>
    <row r="243" spans="2:2" hidden="1" x14ac:dyDescent="0.25">
      <c r="B243" s="111">
        <v>23808</v>
      </c>
    </row>
    <row r="244" spans="2:2" hidden="1" x14ac:dyDescent="0.25">
      <c r="B244" s="111">
        <v>23810</v>
      </c>
    </row>
    <row r="245" spans="2:2" hidden="1" x14ac:dyDescent="0.25">
      <c r="B245" s="111">
        <v>23811</v>
      </c>
    </row>
    <row r="246" spans="2:2" hidden="1" x14ac:dyDescent="0.25">
      <c r="B246" s="111">
        <v>23856</v>
      </c>
    </row>
    <row r="247" spans="2:2" hidden="1" x14ac:dyDescent="0.25">
      <c r="B247" s="111">
        <v>23857</v>
      </c>
    </row>
    <row r="248" spans="2:2" hidden="1" x14ac:dyDescent="0.25">
      <c r="B248" s="111">
        <v>23858</v>
      </c>
    </row>
    <row r="249" spans="2:2" hidden="1" x14ac:dyDescent="0.25">
      <c r="B249" s="111">
        <v>23895</v>
      </c>
    </row>
    <row r="250" spans="2:2" hidden="1" x14ac:dyDescent="0.25">
      <c r="B250" s="111">
        <v>23900</v>
      </c>
    </row>
    <row r="251" spans="2:2" hidden="1" x14ac:dyDescent="0.25">
      <c r="B251" s="111">
        <v>23901</v>
      </c>
    </row>
    <row r="252" spans="2:2" hidden="1" x14ac:dyDescent="0.25">
      <c r="B252" s="111">
        <v>23902</v>
      </c>
    </row>
    <row r="253" spans="2:2" hidden="1" x14ac:dyDescent="0.25">
      <c r="B253" s="111">
        <v>23903</v>
      </c>
    </row>
    <row r="254" spans="2:2" hidden="1" x14ac:dyDescent="0.25">
      <c r="B254" s="111">
        <v>23913</v>
      </c>
    </row>
    <row r="255" spans="2:2" hidden="1" x14ac:dyDescent="0.25">
      <c r="B255" s="111">
        <v>23914</v>
      </c>
    </row>
    <row r="256" spans="2:2" hidden="1" x14ac:dyDescent="0.25">
      <c r="B256" s="111">
        <v>23915</v>
      </c>
    </row>
    <row r="257" spans="2:2" hidden="1" x14ac:dyDescent="0.25">
      <c r="B257" s="111">
        <v>23982</v>
      </c>
    </row>
    <row r="258" spans="2:2" hidden="1" x14ac:dyDescent="0.25">
      <c r="B258" s="111">
        <v>23983</v>
      </c>
    </row>
    <row r="259" spans="2:2" hidden="1" x14ac:dyDescent="0.25">
      <c r="B259" s="111">
        <v>23985</v>
      </c>
    </row>
    <row r="260" spans="2:2" hidden="1" x14ac:dyDescent="0.25">
      <c r="B260" s="111">
        <v>23986</v>
      </c>
    </row>
    <row r="261" spans="2:2" hidden="1" x14ac:dyDescent="0.25">
      <c r="B261" s="111">
        <v>23987</v>
      </c>
    </row>
    <row r="262" spans="2:2" hidden="1" x14ac:dyDescent="0.25">
      <c r="B262" s="111">
        <v>23988</v>
      </c>
    </row>
    <row r="263" spans="2:2" hidden="1" x14ac:dyDescent="0.25">
      <c r="B263" s="111">
        <v>23990</v>
      </c>
    </row>
    <row r="264" spans="2:2" hidden="1" x14ac:dyDescent="0.25">
      <c r="B264" s="111">
        <v>24000</v>
      </c>
    </row>
    <row r="265" spans="2:2" hidden="1" x14ac:dyDescent="0.25">
      <c r="B265" s="111">
        <v>24008</v>
      </c>
    </row>
    <row r="266" spans="2:2" hidden="1" x14ac:dyDescent="0.25">
      <c r="B266" s="111">
        <v>24010</v>
      </c>
    </row>
    <row r="267" spans="2:2" hidden="1" x14ac:dyDescent="0.25">
      <c r="B267" s="111">
        <v>24011</v>
      </c>
    </row>
    <row r="268" spans="2:2" hidden="1" x14ac:dyDescent="0.25">
      <c r="B268" s="111">
        <v>24013</v>
      </c>
    </row>
    <row r="269" spans="2:2" hidden="1" x14ac:dyDescent="0.25">
      <c r="B269" s="111">
        <v>24014</v>
      </c>
    </row>
    <row r="270" spans="2:2" hidden="1" x14ac:dyDescent="0.25">
      <c r="B270" s="111">
        <v>24015</v>
      </c>
    </row>
    <row r="271" spans="2:2" hidden="1" x14ac:dyDescent="0.25">
      <c r="B271" s="111">
        <v>24016</v>
      </c>
    </row>
    <row r="272" spans="2:2" hidden="1" x14ac:dyDescent="0.25">
      <c r="B272" s="111">
        <v>24017</v>
      </c>
    </row>
    <row r="273" spans="2:2" hidden="1" x14ac:dyDescent="0.25">
      <c r="B273" s="111">
        <v>24018</v>
      </c>
    </row>
    <row r="274" spans="2:2" hidden="1" x14ac:dyDescent="0.25">
      <c r="B274" s="111">
        <v>24019</v>
      </c>
    </row>
    <row r="275" spans="2:2" hidden="1" x14ac:dyDescent="0.25">
      <c r="B275" s="111">
        <v>24020</v>
      </c>
    </row>
    <row r="276" spans="2:2" hidden="1" x14ac:dyDescent="0.25">
      <c r="B276" s="111">
        <v>24021</v>
      </c>
    </row>
    <row r="277" spans="2:2" hidden="1" x14ac:dyDescent="0.25">
      <c r="B277" s="111">
        <v>24023</v>
      </c>
    </row>
    <row r="278" spans="2:2" hidden="1" x14ac:dyDescent="0.25">
      <c r="B278" s="111">
        <v>24024</v>
      </c>
    </row>
    <row r="279" spans="2:2" hidden="1" x14ac:dyDescent="0.25">
      <c r="B279" s="111">
        <v>24026</v>
      </c>
    </row>
    <row r="280" spans="2:2" hidden="1" x14ac:dyDescent="0.25">
      <c r="B280" s="111">
        <v>24028</v>
      </c>
    </row>
    <row r="281" spans="2:2" hidden="1" x14ac:dyDescent="0.25">
      <c r="B281" s="111">
        <v>24039</v>
      </c>
    </row>
    <row r="282" spans="2:2" hidden="1" x14ac:dyDescent="0.25">
      <c r="B282" s="111">
        <v>24041</v>
      </c>
    </row>
    <row r="283" spans="2:2" hidden="1" x14ac:dyDescent="0.25">
      <c r="B283" s="111">
        <v>24042</v>
      </c>
    </row>
    <row r="284" spans="2:2" hidden="1" x14ac:dyDescent="0.25">
      <c r="B284" s="111">
        <v>24043</v>
      </c>
    </row>
    <row r="285" spans="2:2" hidden="1" x14ac:dyDescent="0.25">
      <c r="B285" s="111">
        <v>24044</v>
      </c>
    </row>
    <row r="286" spans="2:2" hidden="1" x14ac:dyDescent="0.25">
      <c r="B286" s="111">
        <v>24046</v>
      </c>
    </row>
    <row r="287" spans="2:2" hidden="1" x14ac:dyDescent="0.25">
      <c r="B287" s="111">
        <v>24047</v>
      </c>
    </row>
    <row r="288" spans="2:2" hidden="1" x14ac:dyDescent="0.25">
      <c r="B288" s="111">
        <v>24048</v>
      </c>
    </row>
    <row r="289" spans="2:2" hidden="1" x14ac:dyDescent="0.25">
      <c r="B289" s="111">
        <v>24049</v>
      </c>
    </row>
    <row r="290" spans="2:2" hidden="1" x14ac:dyDescent="0.25">
      <c r="B290" s="111">
        <v>24050</v>
      </c>
    </row>
    <row r="291" spans="2:2" hidden="1" x14ac:dyDescent="0.25">
      <c r="B291" s="111">
        <v>24051</v>
      </c>
    </row>
    <row r="292" spans="2:2" hidden="1" x14ac:dyDescent="0.25">
      <c r="B292" s="111">
        <v>24053</v>
      </c>
    </row>
    <row r="293" spans="2:2" hidden="1" x14ac:dyDescent="0.25">
      <c r="B293" s="111">
        <v>24054</v>
      </c>
    </row>
    <row r="294" spans="2:2" hidden="1" x14ac:dyDescent="0.25">
      <c r="B294" s="111">
        <v>24056</v>
      </c>
    </row>
    <row r="295" spans="2:2" hidden="1" x14ac:dyDescent="0.25">
      <c r="B295" s="111">
        <v>24057</v>
      </c>
    </row>
    <row r="296" spans="2:2" hidden="1" x14ac:dyDescent="0.25">
      <c r="B296" s="111">
        <v>24058</v>
      </c>
    </row>
    <row r="297" spans="2:2" hidden="1" x14ac:dyDescent="0.25">
      <c r="B297" s="111">
        <v>24059</v>
      </c>
    </row>
    <row r="298" spans="2:2" hidden="1" x14ac:dyDescent="0.25">
      <c r="B298" s="111">
        <v>24060</v>
      </c>
    </row>
    <row r="299" spans="2:2" hidden="1" x14ac:dyDescent="0.25">
      <c r="B299" s="111">
        <v>24062</v>
      </c>
    </row>
    <row r="300" spans="2:2" hidden="1" x14ac:dyDescent="0.25">
      <c r="B300" s="111">
        <v>24063</v>
      </c>
    </row>
    <row r="301" spans="2:2" hidden="1" x14ac:dyDescent="0.25">
      <c r="B301" s="111">
        <v>24065</v>
      </c>
    </row>
    <row r="302" spans="2:2" hidden="1" x14ac:dyDescent="0.25">
      <c r="B302" s="111">
        <v>24077</v>
      </c>
    </row>
    <row r="303" spans="2:2" hidden="1" x14ac:dyDescent="0.25">
      <c r="B303" s="111">
        <v>24078</v>
      </c>
    </row>
    <row r="304" spans="2:2" hidden="1" x14ac:dyDescent="0.25">
      <c r="B304" s="111">
        <v>24079</v>
      </c>
    </row>
    <row r="305" spans="2:2" hidden="1" x14ac:dyDescent="0.25">
      <c r="B305" s="111">
        <v>24080</v>
      </c>
    </row>
    <row r="306" spans="2:2" hidden="1" x14ac:dyDescent="0.25">
      <c r="B306" s="111">
        <v>24084</v>
      </c>
    </row>
    <row r="307" spans="2:2" hidden="1" x14ac:dyDescent="0.25">
      <c r="B307" s="111">
        <v>24094</v>
      </c>
    </row>
    <row r="308" spans="2:2" hidden="1" x14ac:dyDescent="0.25">
      <c r="B308" s="111">
        <v>24095</v>
      </c>
    </row>
    <row r="309" spans="2:2" hidden="1" x14ac:dyDescent="0.25">
      <c r="B309" s="111">
        <v>24096</v>
      </c>
    </row>
    <row r="310" spans="2:2" hidden="1" x14ac:dyDescent="0.25">
      <c r="B310" s="111">
        <v>24097</v>
      </c>
    </row>
    <row r="311" spans="2:2" hidden="1" x14ac:dyDescent="0.25">
      <c r="B311" s="111">
        <v>24098</v>
      </c>
    </row>
    <row r="312" spans="2:2" hidden="1" x14ac:dyDescent="0.25">
      <c r="B312" s="111">
        <v>24099</v>
      </c>
    </row>
    <row r="313" spans="2:2" hidden="1" x14ac:dyDescent="0.25">
      <c r="B313" s="111">
        <v>24100</v>
      </c>
    </row>
    <row r="314" spans="2:2" hidden="1" x14ac:dyDescent="0.25">
      <c r="B314" s="111">
        <v>24101</v>
      </c>
    </row>
    <row r="315" spans="2:2" hidden="1" x14ac:dyDescent="0.25">
      <c r="B315" s="111">
        <v>24102</v>
      </c>
    </row>
    <row r="316" spans="2:2" hidden="1" x14ac:dyDescent="0.25">
      <c r="B316" s="111">
        <v>24103</v>
      </c>
    </row>
    <row r="317" spans="2:2" hidden="1" x14ac:dyDescent="0.25">
      <c r="B317" s="111">
        <v>24104</v>
      </c>
    </row>
    <row r="318" spans="2:2" hidden="1" x14ac:dyDescent="0.25">
      <c r="B318" s="111">
        <v>24105</v>
      </c>
    </row>
    <row r="319" spans="2:2" hidden="1" x14ac:dyDescent="0.25">
      <c r="B319" s="111">
        <v>24106</v>
      </c>
    </row>
    <row r="320" spans="2:2" hidden="1" x14ac:dyDescent="0.25">
      <c r="B320" s="111">
        <v>24107</v>
      </c>
    </row>
    <row r="321" spans="2:2" hidden="1" x14ac:dyDescent="0.25">
      <c r="B321" s="111">
        <v>24108</v>
      </c>
    </row>
    <row r="322" spans="2:2" hidden="1" x14ac:dyDescent="0.25">
      <c r="B322" s="111">
        <v>24109</v>
      </c>
    </row>
    <row r="323" spans="2:2" hidden="1" x14ac:dyDescent="0.25">
      <c r="B323" s="111">
        <v>24110</v>
      </c>
    </row>
    <row r="324" spans="2:2" hidden="1" x14ac:dyDescent="0.25">
      <c r="B324" s="111">
        <v>24111</v>
      </c>
    </row>
    <row r="325" spans="2:2" hidden="1" x14ac:dyDescent="0.25">
      <c r="B325" s="111">
        <v>24112</v>
      </c>
    </row>
    <row r="326" spans="2:2" hidden="1" x14ac:dyDescent="0.25">
      <c r="B326" s="111">
        <v>24113</v>
      </c>
    </row>
    <row r="327" spans="2:2" hidden="1" x14ac:dyDescent="0.25">
      <c r="B327" s="111">
        <v>24114</v>
      </c>
    </row>
    <row r="328" spans="2:2" hidden="1" x14ac:dyDescent="0.25">
      <c r="B328" s="111">
        <v>24115</v>
      </c>
    </row>
    <row r="329" spans="2:2" hidden="1" x14ac:dyDescent="0.25">
      <c r="B329" s="111">
        <v>24116</v>
      </c>
    </row>
    <row r="330" spans="2:2" hidden="1" x14ac:dyDescent="0.25">
      <c r="B330" s="111">
        <v>24117</v>
      </c>
    </row>
    <row r="331" spans="2:2" hidden="1" x14ac:dyDescent="0.25">
      <c r="B331" s="111">
        <v>24118</v>
      </c>
    </row>
    <row r="332" spans="2:2" hidden="1" x14ac:dyDescent="0.25">
      <c r="B332" s="111">
        <v>24119</v>
      </c>
    </row>
    <row r="333" spans="2:2" hidden="1" x14ac:dyDescent="0.25">
      <c r="B333" s="111">
        <v>24120</v>
      </c>
    </row>
    <row r="334" spans="2:2" hidden="1" x14ac:dyDescent="0.25">
      <c r="B334" s="111">
        <v>24121</v>
      </c>
    </row>
    <row r="335" spans="2:2" hidden="1" x14ac:dyDescent="0.25">
      <c r="B335" s="111">
        <v>24122</v>
      </c>
    </row>
    <row r="336" spans="2:2" hidden="1" x14ac:dyDescent="0.25">
      <c r="B336" s="111">
        <v>24123</v>
      </c>
    </row>
    <row r="337" spans="2:2" hidden="1" x14ac:dyDescent="0.25">
      <c r="B337" s="111">
        <v>24124</v>
      </c>
    </row>
    <row r="338" spans="2:2" hidden="1" x14ac:dyDescent="0.25">
      <c r="B338" s="111">
        <v>24125</v>
      </c>
    </row>
    <row r="339" spans="2:2" hidden="1" x14ac:dyDescent="0.25">
      <c r="B339" s="111">
        <v>24126</v>
      </c>
    </row>
    <row r="340" spans="2:2" hidden="1" x14ac:dyDescent="0.25">
      <c r="B340" s="111">
        <v>24127</v>
      </c>
    </row>
    <row r="341" spans="2:2" hidden="1" x14ac:dyDescent="0.25">
      <c r="B341" s="111">
        <v>24128</v>
      </c>
    </row>
    <row r="342" spans="2:2" hidden="1" x14ac:dyDescent="0.25">
      <c r="B342" s="111">
        <v>24129</v>
      </c>
    </row>
    <row r="343" spans="2:2" hidden="1" x14ac:dyDescent="0.25">
      <c r="B343" s="111">
        <v>24130</v>
      </c>
    </row>
    <row r="344" spans="2:2" hidden="1" x14ac:dyDescent="0.25">
      <c r="B344" s="111">
        <v>24131</v>
      </c>
    </row>
    <row r="345" spans="2:2" hidden="1" x14ac:dyDescent="0.25">
      <c r="B345" s="111">
        <v>24132</v>
      </c>
    </row>
    <row r="346" spans="2:2" hidden="1" x14ac:dyDescent="0.25">
      <c r="B346" s="111">
        <v>24133</v>
      </c>
    </row>
    <row r="347" spans="2:2" hidden="1" x14ac:dyDescent="0.25">
      <c r="B347" s="111">
        <v>24134</v>
      </c>
    </row>
    <row r="348" spans="2:2" hidden="1" x14ac:dyDescent="0.25">
      <c r="B348" s="111">
        <v>24135</v>
      </c>
    </row>
    <row r="349" spans="2:2" hidden="1" x14ac:dyDescent="0.25">
      <c r="B349" s="111">
        <v>24136</v>
      </c>
    </row>
    <row r="350" spans="2:2" hidden="1" x14ac:dyDescent="0.25">
      <c r="B350" s="111">
        <v>24137</v>
      </c>
    </row>
    <row r="351" spans="2:2" hidden="1" x14ac:dyDescent="0.25">
      <c r="B351" s="111">
        <v>24138</v>
      </c>
    </row>
    <row r="352" spans="2:2" hidden="1" x14ac:dyDescent="0.25">
      <c r="B352" s="111">
        <v>24139</v>
      </c>
    </row>
    <row r="353" spans="2:2" hidden="1" x14ac:dyDescent="0.25">
      <c r="B353" s="111">
        <v>24225</v>
      </c>
    </row>
    <row r="354" spans="2:2" hidden="1" x14ac:dyDescent="0.25">
      <c r="B354" s="111">
        <v>24226</v>
      </c>
    </row>
    <row r="355" spans="2:2" hidden="1" x14ac:dyDescent="0.25">
      <c r="B355" s="111">
        <v>24227</v>
      </c>
    </row>
    <row r="356" spans="2:2" hidden="1" x14ac:dyDescent="0.25">
      <c r="B356" s="111">
        <v>24228</v>
      </c>
    </row>
    <row r="357" spans="2:2" hidden="1" x14ac:dyDescent="0.25">
      <c r="B357" s="111">
        <v>24229</v>
      </c>
    </row>
    <row r="358" spans="2:2" hidden="1" x14ac:dyDescent="0.25">
      <c r="B358" s="111">
        <v>24230</v>
      </c>
    </row>
    <row r="359" spans="2:2" hidden="1" x14ac:dyDescent="0.25">
      <c r="B359" s="111">
        <v>24231</v>
      </c>
    </row>
    <row r="360" spans="2:2" hidden="1" x14ac:dyDescent="0.25">
      <c r="B360" s="111">
        <v>24232</v>
      </c>
    </row>
    <row r="361" spans="2:2" hidden="1" x14ac:dyDescent="0.25">
      <c r="B361" s="111">
        <v>24233</v>
      </c>
    </row>
    <row r="362" spans="2:2" hidden="1" x14ac:dyDescent="0.25">
      <c r="B362" s="111">
        <v>24234</v>
      </c>
    </row>
    <row r="363" spans="2:2" hidden="1" x14ac:dyDescent="0.25">
      <c r="B363" s="111">
        <v>24235</v>
      </c>
    </row>
    <row r="364" spans="2:2" hidden="1" x14ac:dyDescent="0.25">
      <c r="B364" s="111">
        <v>24236</v>
      </c>
    </row>
    <row r="365" spans="2:2" hidden="1" x14ac:dyDescent="0.25">
      <c r="B365" s="111">
        <v>24237</v>
      </c>
    </row>
    <row r="366" spans="2:2" hidden="1" x14ac:dyDescent="0.25">
      <c r="B366" s="111">
        <v>24238</v>
      </c>
    </row>
    <row r="367" spans="2:2" hidden="1" x14ac:dyDescent="0.25">
      <c r="B367" s="111">
        <v>24239</v>
      </c>
    </row>
    <row r="368" spans="2:2" hidden="1" x14ac:dyDescent="0.25">
      <c r="B368" s="111">
        <v>24240</v>
      </c>
    </row>
    <row r="369" spans="2:2" hidden="1" x14ac:dyDescent="0.25">
      <c r="B369" s="111">
        <v>24241</v>
      </c>
    </row>
    <row r="370" spans="2:2" hidden="1" x14ac:dyDescent="0.25">
      <c r="B370" s="111">
        <v>24242</v>
      </c>
    </row>
    <row r="371" spans="2:2" hidden="1" x14ac:dyDescent="0.25">
      <c r="B371" s="111">
        <v>24243</v>
      </c>
    </row>
    <row r="372" spans="2:2" hidden="1" x14ac:dyDescent="0.25">
      <c r="B372" s="111">
        <v>24245</v>
      </c>
    </row>
    <row r="373" spans="2:2" hidden="1" x14ac:dyDescent="0.25">
      <c r="B373" s="111">
        <v>24246</v>
      </c>
    </row>
    <row r="374" spans="2:2" hidden="1" x14ac:dyDescent="0.25">
      <c r="B374" s="111">
        <v>24247</v>
      </c>
    </row>
    <row r="375" spans="2:2" hidden="1" x14ac:dyDescent="0.25">
      <c r="B375" s="111">
        <v>24249</v>
      </c>
    </row>
    <row r="376" spans="2:2" hidden="1" x14ac:dyDescent="0.25">
      <c r="B376" s="111">
        <v>24250</v>
      </c>
    </row>
    <row r="377" spans="2:2" hidden="1" x14ac:dyDescent="0.25">
      <c r="B377" s="111">
        <v>24251</v>
      </c>
    </row>
    <row r="378" spans="2:2" hidden="1" x14ac:dyDescent="0.25">
      <c r="B378" s="111">
        <v>24252</v>
      </c>
    </row>
    <row r="379" spans="2:2" hidden="1" x14ac:dyDescent="0.25">
      <c r="B379" s="111">
        <v>24253</v>
      </c>
    </row>
    <row r="380" spans="2:2" hidden="1" x14ac:dyDescent="0.25">
      <c r="B380" s="111">
        <v>24254</v>
      </c>
    </row>
    <row r="381" spans="2:2" hidden="1" x14ac:dyDescent="0.25">
      <c r="B381" s="111">
        <v>24255</v>
      </c>
    </row>
    <row r="382" spans="2:2" hidden="1" x14ac:dyDescent="0.25">
      <c r="B382" s="111">
        <v>24257</v>
      </c>
    </row>
    <row r="383" spans="2:2" hidden="1" x14ac:dyDescent="0.25">
      <c r="B383" s="111">
        <v>24258</v>
      </c>
    </row>
    <row r="384" spans="2:2" hidden="1" x14ac:dyDescent="0.25">
      <c r="B384" s="111">
        <v>24259</v>
      </c>
    </row>
    <row r="385" spans="2:2" hidden="1" x14ac:dyDescent="0.25">
      <c r="B385" s="111">
        <v>24260</v>
      </c>
    </row>
    <row r="386" spans="2:2" hidden="1" x14ac:dyDescent="0.25">
      <c r="B386" s="111">
        <v>24261</v>
      </c>
    </row>
    <row r="387" spans="2:2" hidden="1" x14ac:dyDescent="0.25">
      <c r="B387" s="111"/>
    </row>
    <row r="388" spans="2:2" hidden="1" x14ac:dyDescent="0.25">
      <c r="B388" s="111"/>
    </row>
    <row r="389" spans="2:2" hidden="1" x14ac:dyDescent="0.25">
      <c r="B389" s="111"/>
    </row>
    <row r="390" spans="2:2" hidden="1" x14ac:dyDescent="0.25">
      <c r="B390" s="111"/>
    </row>
    <row r="391" spans="2:2" hidden="1" x14ac:dyDescent="0.25">
      <c r="B391" s="111"/>
    </row>
    <row r="392" spans="2:2" hidden="1" x14ac:dyDescent="0.25">
      <c r="B392" s="111"/>
    </row>
    <row r="393" spans="2:2" hidden="1" x14ac:dyDescent="0.25">
      <c r="B393" s="111"/>
    </row>
    <row r="394" spans="2:2" hidden="1" x14ac:dyDescent="0.25">
      <c r="B394" s="111"/>
    </row>
    <row r="395" spans="2:2" hidden="1" x14ac:dyDescent="0.25">
      <c r="B395" s="111"/>
    </row>
    <row r="396" spans="2:2" hidden="1" x14ac:dyDescent="0.25">
      <c r="B396" s="111"/>
    </row>
    <row r="397" spans="2:2" hidden="1" x14ac:dyDescent="0.25">
      <c r="B397" s="111"/>
    </row>
    <row r="398" spans="2:2" hidden="1" x14ac:dyDescent="0.25">
      <c r="B398" s="111"/>
    </row>
    <row r="399" spans="2:2" hidden="1" x14ac:dyDescent="0.25">
      <c r="B399" s="111"/>
    </row>
    <row r="400" spans="2:2" hidden="1" x14ac:dyDescent="0.25">
      <c r="B400" s="111"/>
    </row>
    <row r="401" spans="2:2" hidden="1" x14ac:dyDescent="0.25">
      <c r="B401" s="111"/>
    </row>
    <row r="402" spans="2:2" hidden="1" x14ac:dyDescent="0.25">
      <c r="B402" s="111"/>
    </row>
    <row r="403" spans="2:2" hidden="1" x14ac:dyDescent="0.25">
      <c r="B403" s="111"/>
    </row>
    <row r="404" spans="2:2" hidden="1" x14ac:dyDescent="0.25">
      <c r="B404" s="111"/>
    </row>
    <row r="405" spans="2:2" hidden="1" x14ac:dyDescent="0.25"/>
    <row r="406" spans="2:2" hidden="1" x14ac:dyDescent="0.25"/>
    <row r="407" spans="2:2" hidden="1" x14ac:dyDescent="0.25"/>
    <row r="408" spans="2:2" hidden="1" x14ac:dyDescent="0.25"/>
    <row r="409" spans="2:2" hidden="1" x14ac:dyDescent="0.25"/>
    <row r="410" spans="2:2" hidden="1" x14ac:dyDescent="0.25"/>
    <row r="411" spans="2:2" hidden="1" x14ac:dyDescent="0.25"/>
    <row r="412" spans="2:2" hidden="1" x14ac:dyDescent="0.25"/>
    <row r="413" spans="2:2" hidden="1" x14ac:dyDescent="0.25"/>
    <row r="414" spans="2:2" hidden="1" x14ac:dyDescent="0.25"/>
    <row r="415" spans="2:2" hidden="1" x14ac:dyDescent="0.25"/>
    <row r="416" spans="2:2"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19" sqref="B19"/>
    </sheetView>
  </sheetViews>
  <sheetFormatPr defaultRowHeight="13.2" x14ac:dyDescent="0.25"/>
  <cols>
    <col min="1" max="1" width="10.88671875" bestFit="1" customWidth="1"/>
    <col min="2" max="2" width="54.44140625" bestFit="1" customWidth="1"/>
    <col min="3" max="3" width="10.44140625" hidden="1" customWidth="1"/>
    <col min="6" max="6" width="28.33203125" bestFit="1" customWidth="1"/>
  </cols>
  <sheetData>
    <row r="2" spans="1:7" x14ac:dyDescent="0.25">
      <c r="A2" t="s">
        <v>64</v>
      </c>
      <c r="B2" t="s">
        <v>58</v>
      </c>
      <c r="C2" t="s">
        <v>64</v>
      </c>
      <c r="E2" t="s">
        <v>59</v>
      </c>
    </row>
    <row r="3" spans="1:7" x14ac:dyDescent="0.25">
      <c r="A3" t="s">
        <v>67</v>
      </c>
      <c r="B3" t="s">
        <v>66</v>
      </c>
      <c r="C3" t="s">
        <v>67</v>
      </c>
      <c r="E3" s="111">
        <v>23512</v>
      </c>
      <c r="F3" s="112" t="s">
        <v>380</v>
      </c>
      <c r="G3" s="113" t="s">
        <v>381</v>
      </c>
    </row>
    <row r="4" spans="1:7" x14ac:dyDescent="0.25">
      <c r="A4" t="s">
        <v>69</v>
      </c>
      <c r="B4" t="s">
        <v>68</v>
      </c>
      <c r="C4" t="s">
        <v>69</v>
      </c>
      <c r="E4" s="111">
        <v>23513</v>
      </c>
      <c r="F4" s="112" t="s">
        <v>382</v>
      </c>
      <c r="G4" s="113" t="s">
        <v>381</v>
      </c>
    </row>
    <row r="5" spans="1:7" x14ac:dyDescent="0.25">
      <c r="A5" t="s">
        <v>71</v>
      </c>
      <c r="B5" t="s">
        <v>70</v>
      </c>
      <c r="C5" t="s">
        <v>71</v>
      </c>
      <c r="E5" s="111">
        <v>23514</v>
      </c>
      <c r="F5" s="112" t="s">
        <v>383</v>
      </c>
      <c r="G5" s="113" t="s">
        <v>384</v>
      </c>
    </row>
    <row r="6" spans="1:7" x14ac:dyDescent="0.25">
      <c r="A6" t="s">
        <v>225</v>
      </c>
      <c r="B6" t="s">
        <v>224</v>
      </c>
      <c r="C6" t="s">
        <v>225</v>
      </c>
      <c r="E6" s="111">
        <v>23515</v>
      </c>
      <c r="F6" s="112" t="s">
        <v>385</v>
      </c>
      <c r="G6" s="113" t="s">
        <v>381</v>
      </c>
    </row>
    <row r="7" spans="1:7" x14ac:dyDescent="0.25">
      <c r="A7" t="s">
        <v>227</v>
      </c>
      <c r="B7" t="s">
        <v>226</v>
      </c>
      <c r="C7" t="s">
        <v>227</v>
      </c>
      <c r="E7" s="111">
        <v>23516</v>
      </c>
      <c r="F7" s="112" t="s">
        <v>386</v>
      </c>
      <c r="G7" s="113" t="s">
        <v>381</v>
      </c>
    </row>
    <row r="8" spans="1:7" x14ac:dyDescent="0.25">
      <c r="A8" t="s">
        <v>309</v>
      </c>
      <c r="B8" t="s">
        <v>308</v>
      </c>
      <c r="C8" t="s">
        <v>309</v>
      </c>
      <c r="E8" s="111">
        <v>23517</v>
      </c>
      <c r="F8" s="112" t="s">
        <v>387</v>
      </c>
      <c r="G8" s="113" t="s">
        <v>381</v>
      </c>
    </row>
    <row r="9" spans="1:7" x14ac:dyDescent="0.25">
      <c r="A9" t="s">
        <v>157</v>
      </c>
      <c r="B9" t="s">
        <v>379</v>
      </c>
      <c r="C9" t="s">
        <v>157</v>
      </c>
      <c r="E9" s="111">
        <v>23518</v>
      </c>
      <c r="F9" s="112" t="s">
        <v>388</v>
      </c>
      <c r="G9" s="113" t="s">
        <v>381</v>
      </c>
    </row>
    <row r="10" spans="1:7" x14ac:dyDescent="0.25">
      <c r="A10" t="s">
        <v>73</v>
      </c>
      <c r="B10" t="s">
        <v>72</v>
      </c>
      <c r="C10" t="s">
        <v>73</v>
      </c>
      <c r="E10" s="111">
        <v>23519</v>
      </c>
      <c r="F10" s="112" t="s">
        <v>389</v>
      </c>
      <c r="G10" s="113" t="s">
        <v>381</v>
      </c>
    </row>
    <row r="11" spans="1:7" x14ac:dyDescent="0.25">
      <c r="A11" t="s">
        <v>229</v>
      </c>
      <c r="B11" t="s">
        <v>228</v>
      </c>
      <c r="C11" t="s">
        <v>229</v>
      </c>
      <c r="E11" s="111">
        <v>23520</v>
      </c>
      <c r="F11" s="112" t="s">
        <v>390</v>
      </c>
      <c r="G11" s="113" t="s">
        <v>381</v>
      </c>
    </row>
    <row r="12" spans="1:7" x14ac:dyDescent="0.25">
      <c r="A12" t="s">
        <v>231</v>
      </c>
      <c r="B12" t="s">
        <v>230</v>
      </c>
      <c r="C12" t="s">
        <v>231</v>
      </c>
      <c r="E12" s="111">
        <v>23522</v>
      </c>
      <c r="F12" s="112" t="s">
        <v>391</v>
      </c>
      <c r="G12" s="113" t="s">
        <v>392</v>
      </c>
    </row>
    <row r="13" spans="1:7" x14ac:dyDescent="0.25">
      <c r="A13" t="s">
        <v>75</v>
      </c>
      <c r="B13" t="s">
        <v>74</v>
      </c>
      <c r="C13" t="s">
        <v>75</v>
      </c>
      <c r="E13" s="111">
        <v>23523</v>
      </c>
      <c r="F13" s="112" t="s">
        <v>393</v>
      </c>
      <c r="G13" s="113" t="s">
        <v>381</v>
      </c>
    </row>
    <row r="14" spans="1:7" x14ac:dyDescent="0.25">
      <c r="A14" t="s">
        <v>77</v>
      </c>
      <c r="B14" t="s">
        <v>76</v>
      </c>
      <c r="C14" t="s">
        <v>77</v>
      </c>
      <c r="E14" s="111">
        <v>23524</v>
      </c>
      <c r="F14" s="112" t="s">
        <v>394</v>
      </c>
      <c r="G14" s="113" t="s">
        <v>381</v>
      </c>
    </row>
    <row r="15" spans="1:7" x14ac:dyDescent="0.25">
      <c r="A15" t="s">
        <v>233</v>
      </c>
      <c r="B15" t="s">
        <v>232</v>
      </c>
      <c r="C15" t="s">
        <v>233</v>
      </c>
      <c r="E15" s="111">
        <v>23526</v>
      </c>
      <c r="F15" s="112" t="s">
        <v>395</v>
      </c>
      <c r="G15" s="113" t="s">
        <v>396</v>
      </c>
    </row>
    <row r="16" spans="1:7" x14ac:dyDescent="0.25">
      <c r="A16" t="s">
        <v>79</v>
      </c>
      <c r="B16" t="s">
        <v>78</v>
      </c>
      <c r="C16" t="s">
        <v>79</v>
      </c>
      <c r="E16" s="111">
        <v>23527</v>
      </c>
      <c r="F16" s="112" t="s">
        <v>397</v>
      </c>
      <c r="G16" s="113" t="s">
        <v>398</v>
      </c>
    </row>
    <row r="17" spans="1:7" x14ac:dyDescent="0.25">
      <c r="A17" t="s">
        <v>315</v>
      </c>
      <c r="B17" t="s">
        <v>314</v>
      </c>
      <c r="C17" t="s">
        <v>315</v>
      </c>
      <c r="E17" s="111">
        <v>23528</v>
      </c>
      <c r="F17" s="112" t="s">
        <v>399</v>
      </c>
      <c r="G17" s="113" t="s">
        <v>400</v>
      </c>
    </row>
    <row r="18" spans="1:7" x14ac:dyDescent="0.25">
      <c r="A18" t="s">
        <v>311</v>
      </c>
      <c r="B18" t="s">
        <v>310</v>
      </c>
      <c r="C18" t="s">
        <v>311</v>
      </c>
      <c r="E18" s="111">
        <v>23530</v>
      </c>
      <c r="F18" s="112" t="s">
        <v>401</v>
      </c>
      <c r="G18" s="113" t="s">
        <v>402</v>
      </c>
    </row>
    <row r="19" spans="1:7" x14ac:dyDescent="0.25">
      <c r="A19" t="s">
        <v>235</v>
      </c>
      <c r="B19" t="s">
        <v>234</v>
      </c>
      <c r="C19" t="s">
        <v>235</v>
      </c>
      <c r="E19" s="111">
        <v>23531</v>
      </c>
      <c r="F19" s="112" t="s">
        <v>403</v>
      </c>
      <c r="G19" s="113" t="s">
        <v>402</v>
      </c>
    </row>
    <row r="20" spans="1:7" x14ac:dyDescent="0.25">
      <c r="A20" t="s">
        <v>81</v>
      </c>
      <c r="B20" t="s">
        <v>80</v>
      </c>
      <c r="C20" t="s">
        <v>81</v>
      </c>
      <c r="E20" s="111">
        <v>23533</v>
      </c>
      <c r="F20" s="112" t="s">
        <v>404</v>
      </c>
      <c r="G20" s="113" t="s">
        <v>381</v>
      </c>
    </row>
    <row r="21" spans="1:7" x14ac:dyDescent="0.25">
      <c r="A21" t="s">
        <v>83</v>
      </c>
      <c r="B21" t="s">
        <v>82</v>
      </c>
      <c r="C21" t="s">
        <v>83</v>
      </c>
      <c r="E21" s="111">
        <v>23534</v>
      </c>
      <c r="F21" s="64" t="s">
        <v>405</v>
      </c>
      <c r="G21" s="113" t="s">
        <v>381</v>
      </c>
    </row>
    <row r="22" spans="1:7" x14ac:dyDescent="0.25">
      <c r="A22" t="s">
        <v>239</v>
      </c>
      <c r="B22" t="s">
        <v>238</v>
      </c>
      <c r="C22" t="s">
        <v>239</v>
      </c>
      <c r="E22" s="111">
        <v>23535</v>
      </c>
      <c r="F22" s="64" t="s">
        <v>406</v>
      </c>
      <c r="G22" s="113" t="s">
        <v>381</v>
      </c>
    </row>
    <row r="23" spans="1:7" x14ac:dyDescent="0.25">
      <c r="A23" t="s">
        <v>241</v>
      </c>
      <c r="B23" t="s">
        <v>240</v>
      </c>
      <c r="C23" t="s">
        <v>241</v>
      </c>
      <c r="E23" s="111">
        <v>23538</v>
      </c>
      <c r="F23" s="64" t="s">
        <v>407</v>
      </c>
      <c r="G23" s="113" t="s">
        <v>381</v>
      </c>
    </row>
    <row r="24" spans="1:7" x14ac:dyDescent="0.25">
      <c r="A24" t="s">
        <v>85</v>
      </c>
      <c r="B24" t="s">
        <v>84</v>
      </c>
      <c r="C24" t="s">
        <v>85</v>
      </c>
      <c r="E24" s="111">
        <v>23540</v>
      </c>
      <c r="F24" s="64" t="s">
        <v>408</v>
      </c>
      <c r="G24" s="113" t="s">
        <v>381</v>
      </c>
    </row>
    <row r="25" spans="1:7" x14ac:dyDescent="0.25">
      <c r="A25" t="s">
        <v>243</v>
      </c>
      <c r="B25" t="s">
        <v>242</v>
      </c>
      <c r="C25" t="s">
        <v>243</v>
      </c>
      <c r="E25" s="111">
        <v>23541</v>
      </c>
      <c r="F25" s="64" t="s">
        <v>409</v>
      </c>
      <c r="G25" s="113" t="s">
        <v>381</v>
      </c>
    </row>
    <row r="26" spans="1:7" x14ac:dyDescent="0.25">
      <c r="A26" t="s">
        <v>377</v>
      </c>
      <c r="B26" t="s">
        <v>217</v>
      </c>
      <c r="C26" t="s">
        <v>377</v>
      </c>
      <c r="E26" s="111">
        <v>23543</v>
      </c>
      <c r="F26" s="64" t="s">
        <v>410</v>
      </c>
      <c r="G26" s="113" t="s">
        <v>411</v>
      </c>
    </row>
    <row r="27" spans="1:7" x14ac:dyDescent="0.25">
      <c r="A27" t="s">
        <v>89</v>
      </c>
      <c r="B27" t="s">
        <v>88</v>
      </c>
      <c r="C27" t="s">
        <v>89</v>
      </c>
      <c r="E27" s="111">
        <v>23545</v>
      </c>
      <c r="F27" s="64" t="s">
        <v>412</v>
      </c>
      <c r="G27" s="113" t="s">
        <v>392</v>
      </c>
    </row>
    <row r="28" spans="1:7" x14ac:dyDescent="0.25">
      <c r="A28" t="s">
        <v>93</v>
      </c>
      <c r="B28" t="s">
        <v>92</v>
      </c>
      <c r="C28" t="s">
        <v>93</v>
      </c>
      <c r="E28" s="111">
        <v>23546</v>
      </c>
      <c r="F28" s="64" t="s">
        <v>413</v>
      </c>
      <c r="G28" s="113" t="s">
        <v>392</v>
      </c>
    </row>
    <row r="29" spans="1:7" x14ac:dyDescent="0.25">
      <c r="A29" t="s">
        <v>91</v>
      </c>
      <c r="B29" t="s">
        <v>90</v>
      </c>
      <c r="C29" t="s">
        <v>91</v>
      </c>
      <c r="E29" s="111">
        <v>23547</v>
      </c>
      <c r="F29" s="64" t="s">
        <v>414</v>
      </c>
      <c r="G29" s="113" t="s">
        <v>392</v>
      </c>
    </row>
    <row r="30" spans="1:7" x14ac:dyDescent="0.25">
      <c r="A30" t="s">
        <v>87</v>
      </c>
      <c r="B30" t="s">
        <v>86</v>
      </c>
      <c r="C30" t="s">
        <v>87</v>
      </c>
      <c r="E30" s="111">
        <v>23548</v>
      </c>
      <c r="F30" s="64" t="s">
        <v>415</v>
      </c>
      <c r="G30" s="113" t="s">
        <v>392</v>
      </c>
    </row>
    <row r="31" spans="1:7" x14ac:dyDescent="0.25">
      <c r="A31" t="s">
        <v>95</v>
      </c>
      <c r="B31" t="s">
        <v>94</v>
      </c>
      <c r="C31" t="s">
        <v>95</v>
      </c>
      <c r="E31" s="111">
        <v>23550</v>
      </c>
      <c r="F31" s="64" t="s">
        <v>416</v>
      </c>
      <c r="G31" s="113" t="s">
        <v>392</v>
      </c>
    </row>
    <row r="32" spans="1:7" x14ac:dyDescent="0.25">
      <c r="A32" t="s">
        <v>717</v>
      </c>
      <c r="B32" t="s">
        <v>718</v>
      </c>
      <c r="C32" t="s">
        <v>245</v>
      </c>
      <c r="E32" s="111">
        <v>23551</v>
      </c>
      <c r="F32" s="64" t="s">
        <v>417</v>
      </c>
      <c r="G32" s="113" t="s">
        <v>392</v>
      </c>
    </row>
    <row r="33" spans="1:7" x14ac:dyDescent="0.25">
      <c r="A33" t="s">
        <v>245</v>
      </c>
      <c r="B33" t="s">
        <v>244</v>
      </c>
      <c r="C33" t="s">
        <v>111</v>
      </c>
      <c r="E33" s="111">
        <v>23552</v>
      </c>
      <c r="F33" s="64" t="s">
        <v>418</v>
      </c>
      <c r="G33" s="113" t="s">
        <v>392</v>
      </c>
    </row>
    <row r="34" spans="1:7" x14ac:dyDescent="0.25">
      <c r="A34" t="s">
        <v>111</v>
      </c>
      <c r="B34" t="s">
        <v>110</v>
      </c>
      <c r="C34" t="s">
        <v>144</v>
      </c>
      <c r="E34" s="111">
        <v>23553</v>
      </c>
      <c r="F34" s="64" t="s">
        <v>419</v>
      </c>
      <c r="G34" s="113" t="s">
        <v>392</v>
      </c>
    </row>
    <row r="35" spans="1:7" x14ac:dyDescent="0.25">
      <c r="A35" t="s">
        <v>144</v>
      </c>
      <c r="B35" t="s">
        <v>143</v>
      </c>
      <c r="C35" t="s">
        <v>97</v>
      </c>
      <c r="E35" s="111">
        <v>23555</v>
      </c>
      <c r="F35" s="64" t="s">
        <v>420</v>
      </c>
      <c r="G35" s="113" t="s">
        <v>392</v>
      </c>
    </row>
    <row r="36" spans="1:7" x14ac:dyDescent="0.25">
      <c r="A36" t="s">
        <v>97</v>
      </c>
      <c r="B36" t="s">
        <v>96</v>
      </c>
      <c r="C36" t="s">
        <v>247</v>
      </c>
      <c r="E36" s="111">
        <v>23557</v>
      </c>
      <c r="F36" s="64" t="s">
        <v>421</v>
      </c>
      <c r="G36" s="113" t="s">
        <v>411</v>
      </c>
    </row>
    <row r="37" spans="1:7" x14ac:dyDescent="0.25">
      <c r="A37" t="s">
        <v>247</v>
      </c>
      <c r="B37" t="s">
        <v>246</v>
      </c>
      <c r="C37" t="s">
        <v>99</v>
      </c>
      <c r="E37" s="111">
        <v>23558</v>
      </c>
      <c r="F37" s="64" t="s">
        <v>422</v>
      </c>
      <c r="G37" s="113" t="s">
        <v>411</v>
      </c>
    </row>
    <row r="38" spans="1:7" x14ac:dyDescent="0.25">
      <c r="A38" t="s">
        <v>99</v>
      </c>
      <c r="B38" t="s">
        <v>98</v>
      </c>
      <c r="C38" t="s">
        <v>101</v>
      </c>
      <c r="E38" s="111">
        <v>23559</v>
      </c>
      <c r="F38" s="64" t="s">
        <v>423</v>
      </c>
      <c r="G38" s="113" t="s">
        <v>411</v>
      </c>
    </row>
    <row r="39" spans="1:7" x14ac:dyDescent="0.25">
      <c r="A39" t="s">
        <v>101</v>
      </c>
      <c r="B39" t="s">
        <v>100</v>
      </c>
      <c r="C39" t="s">
        <v>109</v>
      </c>
      <c r="E39" s="111">
        <v>23560</v>
      </c>
      <c r="F39" s="64" t="s">
        <v>424</v>
      </c>
      <c r="G39" s="113" t="s">
        <v>411</v>
      </c>
    </row>
    <row r="40" spans="1:7" x14ac:dyDescent="0.25">
      <c r="A40" t="s">
        <v>109</v>
      </c>
      <c r="B40" t="s">
        <v>108</v>
      </c>
      <c r="C40" t="s">
        <v>103</v>
      </c>
      <c r="E40" s="111">
        <v>23561</v>
      </c>
      <c r="F40" s="64" t="s">
        <v>425</v>
      </c>
      <c r="G40" s="113" t="s">
        <v>411</v>
      </c>
    </row>
    <row r="41" spans="1:7" x14ac:dyDescent="0.25">
      <c r="A41" t="s">
        <v>103</v>
      </c>
      <c r="B41" t="s">
        <v>102</v>
      </c>
      <c r="C41" t="s">
        <v>249</v>
      </c>
      <c r="E41" s="111">
        <v>23562</v>
      </c>
      <c r="F41" s="64" t="s">
        <v>426</v>
      </c>
      <c r="G41" s="113" t="s">
        <v>411</v>
      </c>
    </row>
    <row r="42" spans="1:7" x14ac:dyDescent="0.25">
      <c r="A42" t="s">
        <v>249</v>
      </c>
      <c r="B42" t="s">
        <v>248</v>
      </c>
      <c r="C42" t="s">
        <v>251</v>
      </c>
      <c r="E42" s="111">
        <v>23563</v>
      </c>
      <c r="F42" s="64" t="s">
        <v>427</v>
      </c>
      <c r="G42" s="113" t="s">
        <v>411</v>
      </c>
    </row>
    <row r="43" spans="1:7" x14ac:dyDescent="0.25">
      <c r="A43" t="s">
        <v>723</v>
      </c>
      <c r="B43" t="s">
        <v>722</v>
      </c>
      <c r="C43" t="s">
        <v>105</v>
      </c>
      <c r="E43" s="111">
        <v>23564</v>
      </c>
      <c r="F43" s="64" t="s">
        <v>428</v>
      </c>
      <c r="G43" s="113" t="s">
        <v>411</v>
      </c>
    </row>
    <row r="44" spans="1:7" x14ac:dyDescent="0.25">
      <c r="A44" t="s">
        <v>251</v>
      </c>
      <c r="B44" t="s">
        <v>250</v>
      </c>
      <c r="C44" t="s">
        <v>107</v>
      </c>
      <c r="E44" s="111">
        <v>23565</v>
      </c>
      <c r="F44" s="64" t="s">
        <v>429</v>
      </c>
      <c r="G44" s="113" t="s">
        <v>411</v>
      </c>
    </row>
    <row r="45" spans="1:7" x14ac:dyDescent="0.25">
      <c r="A45" t="s">
        <v>105</v>
      </c>
      <c r="B45" t="s">
        <v>104</v>
      </c>
      <c r="C45" t="s">
        <v>257</v>
      </c>
      <c r="E45" s="111">
        <v>23566</v>
      </c>
      <c r="F45" s="64" t="s">
        <v>430</v>
      </c>
      <c r="G45" s="113" t="s">
        <v>411</v>
      </c>
    </row>
    <row r="46" spans="1:7" x14ac:dyDescent="0.25">
      <c r="A46" t="s">
        <v>107</v>
      </c>
      <c r="B46" t="s">
        <v>106</v>
      </c>
      <c r="C46" t="s">
        <v>259</v>
      </c>
      <c r="E46" s="111">
        <v>23567</v>
      </c>
      <c r="F46" s="64" t="s">
        <v>431</v>
      </c>
      <c r="G46" s="113" t="s">
        <v>432</v>
      </c>
    </row>
    <row r="47" spans="1:7" x14ac:dyDescent="0.25">
      <c r="A47" t="s">
        <v>257</v>
      </c>
      <c r="B47" t="s">
        <v>256</v>
      </c>
      <c r="C47" t="s">
        <v>263</v>
      </c>
      <c r="E47" s="111">
        <v>23571</v>
      </c>
      <c r="F47" s="64" t="s">
        <v>433</v>
      </c>
      <c r="G47" s="113" t="s">
        <v>398</v>
      </c>
    </row>
    <row r="48" spans="1:7" x14ac:dyDescent="0.25">
      <c r="A48" t="s">
        <v>259</v>
      </c>
      <c r="B48" t="s">
        <v>258</v>
      </c>
      <c r="C48" t="s">
        <v>261</v>
      </c>
      <c r="E48" s="111">
        <v>23572</v>
      </c>
      <c r="F48" s="64" t="s">
        <v>434</v>
      </c>
      <c r="G48" s="113" t="s">
        <v>398</v>
      </c>
    </row>
    <row r="49" spans="1:7" x14ac:dyDescent="0.25">
      <c r="A49" t="s">
        <v>263</v>
      </c>
      <c r="B49" t="s">
        <v>262</v>
      </c>
      <c r="C49" t="s">
        <v>265</v>
      </c>
      <c r="E49" s="111">
        <v>23573</v>
      </c>
      <c r="F49" s="64" t="s">
        <v>435</v>
      </c>
      <c r="G49" s="113" t="s">
        <v>398</v>
      </c>
    </row>
    <row r="50" spans="1:7" x14ac:dyDescent="0.25">
      <c r="A50" t="s">
        <v>261</v>
      </c>
      <c r="B50" t="s">
        <v>260</v>
      </c>
      <c r="C50" t="s">
        <v>113</v>
      </c>
      <c r="E50" s="111">
        <v>23574</v>
      </c>
      <c r="F50" s="64" t="s">
        <v>436</v>
      </c>
      <c r="G50" s="113" t="s">
        <v>398</v>
      </c>
    </row>
    <row r="51" spans="1:7" x14ac:dyDescent="0.25">
      <c r="A51" t="s">
        <v>265</v>
      </c>
      <c r="B51" t="s">
        <v>264</v>
      </c>
      <c r="C51" t="s">
        <v>150</v>
      </c>
      <c r="E51" s="111">
        <v>23575</v>
      </c>
      <c r="F51" s="64" t="s">
        <v>437</v>
      </c>
      <c r="G51" s="113" t="s">
        <v>400</v>
      </c>
    </row>
    <row r="52" spans="1:7" x14ac:dyDescent="0.25">
      <c r="A52" t="s">
        <v>113</v>
      </c>
      <c r="B52" t="s">
        <v>112</v>
      </c>
      <c r="C52" t="s">
        <v>267</v>
      </c>
      <c r="E52" s="111">
        <v>23579</v>
      </c>
      <c r="F52" s="64" t="s">
        <v>438</v>
      </c>
      <c r="G52" s="113" t="s">
        <v>400</v>
      </c>
    </row>
    <row r="53" spans="1:7" x14ac:dyDescent="0.25">
      <c r="A53" t="s">
        <v>150</v>
      </c>
      <c r="B53" t="s">
        <v>149</v>
      </c>
      <c r="C53" t="s">
        <v>271</v>
      </c>
      <c r="E53" s="111">
        <v>23580</v>
      </c>
      <c r="F53" s="64" t="s">
        <v>439</v>
      </c>
      <c r="G53" s="113" t="s">
        <v>400</v>
      </c>
    </row>
    <row r="54" spans="1:7" x14ac:dyDescent="0.25">
      <c r="A54" t="s">
        <v>267</v>
      </c>
      <c r="B54" t="s">
        <v>266</v>
      </c>
      <c r="C54" t="s">
        <v>115</v>
      </c>
      <c r="E54" s="111">
        <v>23582</v>
      </c>
      <c r="F54" s="64" t="s">
        <v>440</v>
      </c>
      <c r="G54" s="113" t="s">
        <v>400</v>
      </c>
    </row>
    <row r="55" spans="1:7" x14ac:dyDescent="0.25">
      <c r="A55" t="s">
        <v>271</v>
      </c>
      <c r="B55" t="s">
        <v>270</v>
      </c>
      <c r="C55" t="s">
        <v>117</v>
      </c>
      <c r="E55" s="111">
        <v>23583</v>
      </c>
      <c r="F55" s="64" t="s">
        <v>441</v>
      </c>
      <c r="G55" s="113" t="s">
        <v>400</v>
      </c>
    </row>
    <row r="56" spans="1:7" x14ac:dyDescent="0.25">
      <c r="A56" t="s">
        <v>115</v>
      </c>
      <c r="B56" t="s">
        <v>114</v>
      </c>
      <c r="C56" t="s">
        <v>269</v>
      </c>
      <c r="E56" s="111">
        <v>23584</v>
      </c>
      <c r="F56" s="64" t="s">
        <v>442</v>
      </c>
      <c r="G56" s="113" t="s">
        <v>400</v>
      </c>
    </row>
    <row r="57" spans="1:7" x14ac:dyDescent="0.25">
      <c r="A57" t="s">
        <v>117</v>
      </c>
      <c r="B57" t="s">
        <v>116</v>
      </c>
      <c r="C57" t="s">
        <v>273</v>
      </c>
      <c r="E57" s="111">
        <v>23585</v>
      </c>
      <c r="F57" s="64" t="s">
        <v>443</v>
      </c>
      <c r="G57" s="113" t="s">
        <v>400</v>
      </c>
    </row>
    <row r="58" spans="1:7" x14ac:dyDescent="0.25">
      <c r="A58" t="s">
        <v>269</v>
      </c>
      <c r="B58" t="s">
        <v>268</v>
      </c>
      <c r="C58" t="s">
        <v>318</v>
      </c>
      <c r="E58" s="111">
        <v>23586</v>
      </c>
      <c r="F58" s="64" t="s">
        <v>444</v>
      </c>
      <c r="G58" s="113" t="s">
        <v>396</v>
      </c>
    </row>
    <row r="59" spans="1:7" x14ac:dyDescent="0.25">
      <c r="A59" t="s">
        <v>273</v>
      </c>
      <c r="B59" t="s">
        <v>272</v>
      </c>
      <c r="C59" t="s">
        <v>119</v>
      </c>
      <c r="E59" s="111">
        <v>23587</v>
      </c>
      <c r="F59" s="64" t="s">
        <v>445</v>
      </c>
      <c r="G59" s="113" t="s">
        <v>396</v>
      </c>
    </row>
    <row r="60" spans="1:7" x14ac:dyDescent="0.25">
      <c r="A60" t="s">
        <v>318</v>
      </c>
      <c r="B60" t="s">
        <v>317</v>
      </c>
      <c r="C60" t="s">
        <v>121</v>
      </c>
      <c r="E60" s="111">
        <v>23588</v>
      </c>
      <c r="F60" s="64" t="s">
        <v>446</v>
      </c>
      <c r="G60" s="113" t="s">
        <v>396</v>
      </c>
    </row>
    <row r="61" spans="1:7" x14ac:dyDescent="0.25">
      <c r="A61" t="s">
        <v>119</v>
      </c>
      <c r="B61" t="s">
        <v>118</v>
      </c>
      <c r="C61" t="s">
        <v>123</v>
      </c>
      <c r="E61" s="111">
        <v>23589</v>
      </c>
      <c r="F61" s="64" t="s">
        <v>447</v>
      </c>
      <c r="G61" s="113" t="s">
        <v>396</v>
      </c>
    </row>
    <row r="62" spans="1:7" x14ac:dyDescent="0.25">
      <c r="A62" t="s">
        <v>121</v>
      </c>
      <c r="B62" t="s">
        <v>120</v>
      </c>
      <c r="C62" t="s">
        <v>125</v>
      </c>
      <c r="E62" s="111">
        <v>23590</v>
      </c>
      <c r="F62" s="64" t="s">
        <v>448</v>
      </c>
      <c r="G62" s="113" t="s">
        <v>396</v>
      </c>
    </row>
    <row r="63" spans="1:7" x14ac:dyDescent="0.25">
      <c r="A63" t="s">
        <v>123</v>
      </c>
      <c r="B63" t="s">
        <v>122</v>
      </c>
      <c r="C63" t="s">
        <v>127</v>
      </c>
      <c r="E63" s="111">
        <v>23591</v>
      </c>
      <c r="F63" s="64" t="s">
        <v>449</v>
      </c>
      <c r="G63" s="113" t="s">
        <v>396</v>
      </c>
    </row>
    <row r="64" spans="1:7" x14ac:dyDescent="0.25">
      <c r="A64" t="s">
        <v>125</v>
      </c>
      <c r="B64" t="s">
        <v>124</v>
      </c>
      <c r="C64" t="s">
        <v>129</v>
      </c>
      <c r="E64" s="111">
        <v>23592</v>
      </c>
      <c r="F64" s="64" t="s">
        <v>450</v>
      </c>
      <c r="G64" s="113" t="s">
        <v>396</v>
      </c>
    </row>
    <row r="65" spans="1:7" x14ac:dyDescent="0.25">
      <c r="A65" t="s">
        <v>127</v>
      </c>
      <c r="B65" t="s">
        <v>126</v>
      </c>
      <c r="C65" t="s">
        <v>275</v>
      </c>
      <c r="E65" s="111">
        <v>23593</v>
      </c>
      <c r="F65" s="64" t="s">
        <v>451</v>
      </c>
      <c r="G65" s="113" t="s">
        <v>396</v>
      </c>
    </row>
    <row r="66" spans="1:7" x14ac:dyDescent="0.25">
      <c r="A66" t="s">
        <v>129</v>
      </c>
      <c r="B66" t="s">
        <v>128</v>
      </c>
      <c r="C66" t="s">
        <v>347</v>
      </c>
      <c r="E66" s="111">
        <v>23595</v>
      </c>
      <c r="F66" s="64" t="s">
        <v>452</v>
      </c>
      <c r="G66" s="113" t="s">
        <v>396</v>
      </c>
    </row>
    <row r="67" spans="1:7" x14ac:dyDescent="0.25">
      <c r="A67" t="s">
        <v>275</v>
      </c>
      <c r="B67" t="s">
        <v>274</v>
      </c>
      <c r="C67" t="s">
        <v>351</v>
      </c>
      <c r="E67" s="111">
        <v>23598</v>
      </c>
      <c r="F67" s="64" t="s">
        <v>453</v>
      </c>
      <c r="G67" s="113" t="s">
        <v>400</v>
      </c>
    </row>
    <row r="68" spans="1:7" x14ac:dyDescent="0.25">
      <c r="A68" t="s">
        <v>347</v>
      </c>
      <c r="B68" t="s">
        <v>341</v>
      </c>
      <c r="C68" t="s">
        <v>373</v>
      </c>
      <c r="E68" s="111">
        <v>23600</v>
      </c>
      <c r="F68" s="64" t="s">
        <v>454</v>
      </c>
      <c r="G68" s="113" t="s">
        <v>455</v>
      </c>
    </row>
    <row r="69" spans="1:7" x14ac:dyDescent="0.25">
      <c r="A69" t="s">
        <v>351</v>
      </c>
      <c r="B69" t="s">
        <v>345</v>
      </c>
      <c r="C69" t="s">
        <v>375</v>
      </c>
      <c r="E69" s="111">
        <v>23601</v>
      </c>
      <c r="F69" s="64" t="s">
        <v>456</v>
      </c>
      <c r="G69" s="113" t="s">
        <v>392</v>
      </c>
    </row>
    <row r="70" spans="1:7" x14ac:dyDescent="0.25">
      <c r="A70" t="s">
        <v>373</v>
      </c>
      <c r="B70" t="s">
        <v>367</v>
      </c>
      <c r="C70" t="s">
        <v>374</v>
      </c>
      <c r="E70" s="111">
        <v>23603</v>
      </c>
      <c r="F70" s="64" t="s">
        <v>457</v>
      </c>
      <c r="G70" s="113" t="s">
        <v>384</v>
      </c>
    </row>
    <row r="71" spans="1:7" x14ac:dyDescent="0.25">
      <c r="A71" t="s">
        <v>375</v>
      </c>
      <c r="B71" t="s">
        <v>369</v>
      </c>
      <c r="C71" t="s">
        <v>350</v>
      </c>
      <c r="E71" s="111">
        <v>23604</v>
      </c>
      <c r="F71" s="64" t="s">
        <v>458</v>
      </c>
      <c r="G71" s="113" t="s">
        <v>384</v>
      </c>
    </row>
    <row r="72" spans="1:7" x14ac:dyDescent="0.25">
      <c r="A72" t="s">
        <v>374</v>
      </c>
      <c r="B72" t="s">
        <v>368</v>
      </c>
      <c r="C72" t="s">
        <v>349</v>
      </c>
      <c r="E72" s="111">
        <v>23606</v>
      </c>
      <c r="F72" s="64" t="s">
        <v>459</v>
      </c>
      <c r="G72" s="113" t="s">
        <v>400</v>
      </c>
    </row>
    <row r="73" spans="1:7" x14ac:dyDescent="0.25">
      <c r="A73" t="s">
        <v>350</v>
      </c>
      <c r="B73" t="s">
        <v>344</v>
      </c>
      <c r="C73" t="s">
        <v>376</v>
      </c>
      <c r="E73" s="111">
        <v>23607</v>
      </c>
      <c r="F73" s="64" t="s">
        <v>460</v>
      </c>
      <c r="G73" s="113" t="s">
        <v>396</v>
      </c>
    </row>
    <row r="74" spans="1:7" x14ac:dyDescent="0.25">
      <c r="A74" t="s">
        <v>349</v>
      </c>
      <c r="B74" t="s">
        <v>343</v>
      </c>
      <c r="C74" t="s">
        <v>348</v>
      </c>
      <c r="E74" s="111">
        <v>23608</v>
      </c>
      <c r="F74" s="64" t="s">
        <v>461</v>
      </c>
      <c r="G74" s="113" t="s">
        <v>396</v>
      </c>
    </row>
    <row r="75" spans="1:7" x14ac:dyDescent="0.25">
      <c r="A75" t="s">
        <v>376</v>
      </c>
      <c r="B75" t="s">
        <v>370</v>
      </c>
      <c r="C75" t="s">
        <v>372</v>
      </c>
      <c r="E75" s="111">
        <v>23609</v>
      </c>
      <c r="F75" s="64" t="s">
        <v>462</v>
      </c>
      <c r="G75" s="113" t="s">
        <v>396</v>
      </c>
    </row>
    <row r="76" spans="1:7" x14ac:dyDescent="0.25">
      <c r="A76" t="s">
        <v>348</v>
      </c>
      <c r="B76" t="s">
        <v>342</v>
      </c>
      <c r="C76" t="s">
        <v>371</v>
      </c>
      <c r="E76" s="111">
        <v>23610</v>
      </c>
      <c r="F76" s="64" t="s">
        <v>463</v>
      </c>
      <c r="G76" s="113" t="s">
        <v>396</v>
      </c>
    </row>
    <row r="77" spans="1:7" x14ac:dyDescent="0.25">
      <c r="A77" t="s">
        <v>372</v>
      </c>
      <c r="B77" t="s">
        <v>366</v>
      </c>
      <c r="C77" t="s">
        <v>352</v>
      </c>
      <c r="E77" s="111">
        <v>23611</v>
      </c>
      <c r="F77" s="64" t="s">
        <v>464</v>
      </c>
      <c r="G77" s="113" t="s">
        <v>396</v>
      </c>
    </row>
    <row r="78" spans="1:7" x14ac:dyDescent="0.25">
      <c r="A78" t="s">
        <v>371</v>
      </c>
      <c r="B78" t="s">
        <v>365</v>
      </c>
      <c r="C78" t="s">
        <v>330</v>
      </c>
      <c r="E78" s="111">
        <v>23612</v>
      </c>
      <c r="F78" s="64" t="s">
        <v>465</v>
      </c>
      <c r="G78" s="113" t="s">
        <v>396</v>
      </c>
    </row>
    <row r="79" spans="1:7" x14ac:dyDescent="0.25">
      <c r="A79" t="s">
        <v>352</v>
      </c>
      <c r="B79" t="s">
        <v>346</v>
      </c>
      <c r="C79" t="s">
        <v>338</v>
      </c>
      <c r="E79" s="111">
        <v>23613</v>
      </c>
      <c r="F79" s="64" t="s">
        <v>466</v>
      </c>
      <c r="G79" s="113" t="s">
        <v>400</v>
      </c>
    </row>
    <row r="80" spans="1:7" x14ac:dyDescent="0.25">
      <c r="A80" t="s">
        <v>330</v>
      </c>
      <c r="B80" t="s">
        <v>329</v>
      </c>
      <c r="C80" t="s">
        <v>361</v>
      </c>
      <c r="E80" s="111">
        <v>23614</v>
      </c>
      <c r="F80" s="64" t="s">
        <v>467</v>
      </c>
      <c r="G80" s="113" t="s">
        <v>392</v>
      </c>
    </row>
    <row r="81" spans="1:7" x14ac:dyDescent="0.25">
      <c r="A81" t="s">
        <v>338</v>
      </c>
      <c r="B81" t="s">
        <v>337</v>
      </c>
      <c r="C81" t="s">
        <v>363</v>
      </c>
      <c r="E81" s="111">
        <v>23616</v>
      </c>
      <c r="F81" s="64" t="s">
        <v>468</v>
      </c>
      <c r="G81" s="113" t="s">
        <v>392</v>
      </c>
    </row>
    <row r="82" spans="1:7" x14ac:dyDescent="0.25">
      <c r="A82" t="s">
        <v>361</v>
      </c>
      <c r="B82" t="s">
        <v>355</v>
      </c>
      <c r="C82" t="s">
        <v>362</v>
      </c>
      <c r="E82" s="111">
        <v>23619</v>
      </c>
      <c r="F82" s="64" t="s">
        <v>469</v>
      </c>
      <c r="G82" s="113" t="s">
        <v>384</v>
      </c>
    </row>
    <row r="83" spans="1:7" x14ac:dyDescent="0.25">
      <c r="A83" t="s">
        <v>363</v>
      </c>
      <c r="B83" t="s">
        <v>357</v>
      </c>
      <c r="C83" t="s">
        <v>336</v>
      </c>
      <c r="E83" s="111">
        <v>23620</v>
      </c>
      <c r="F83" s="64" t="s">
        <v>470</v>
      </c>
      <c r="G83" s="113" t="s">
        <v>381</v>
      </c>
    </row>
    <row r="84" spans="1:7" x14ac:dyDescent="0.25">
      <c r="A84" t="s">
        <v>362</v>
      </c>
      <c r="B84" t="s">
        <v>356</v>
      </c>
      <c r="C84" t="s">
        <v>334</v>
      </c>
      <c r="E84" s="111">
        <v>23621</v>
      </c>
      <c r="F84" s="64" t="s">
        <v>471</v>
      </c>
      <c r="G84" s="113" t="s">
        <v>400</v>
      </c>
    </row>
    <row r="85" spans="1:7" x14ac:dyDescent="0.25">
      <c r="A85" t="s">
        <v>336</v>
      </c>
      <c r="B85" t="s">
        <v>335</v>
      </c>
      <c r="C85" t="s">
        <v>364</v>
      </c>
      <c r="E85" s="111">
        <v>23622</v>
      </c>
      <c r="F85" s="64" t="s">
        <v>472</v>
      </c>
      <c r="G85" s="113" t="s">
        <v>400</v>
      </c>
    </row>
    <row r="86" spans="1:7" x14ac:dyDescent="0.25">
      <c r="A86" t="s">
        <v>334</v>
      </c>
      <c r="B86" t="s">
        <v>333</v>
      </c>
      <c r="C86" t="s">
        <v>332</v>
      </c>
      <c r="E86" s="111">
        <v>23625</v>
      </c>
      <c r="F86" s="64" t="s">
        <v>473</v>
      </c>
      <c r="G86" s="113" t="s">
        <v>400</v>
      </c>
    </row>
    <row r="87" spans="1:7" x14ac:dyDescent="0.25">
      <c r="A87" t="s">
        <v>364</v>
      </c>
      <c r="B87" t="s">
        <v>358</v>
      </c>
      <c r="C87" t="s">
        <v>360</v>
      </c>
      <c r="E87" s="111">
        <v>23626</v>
      </c>
      <c r="F87" s="64" t="s">
        <v>474</v>
      </c>
      <c r="G87" s="113" t="s">
        <v>400</v>
      </c>
    </row>
    <row r="88" spans="1:7" x14ac:dyDescent="0.25">
      <c r="A88" t="s">
        <v>332</v>
      </c>
      <c r="B88" t="s">
        <v>331</v>
      </c>
      <c r="C88" t="s">
        <v>359</v>
      </c>
      <c r="E88" s="111">
        <v>23628</v>
      </c>
      <c r="F88" s="64" t="s">
        <v>475</v>
      </c>
      <c r="G88" s="113" t="s">
        <v>455</v>
      </c>
    </row>
    <row r="89" spans="1:7" x14ac:dyDescent="0.25">
      <c r="A89" t="s">
        <v>360</v>
      </c>
      <c r="B89" t="s">
        <v>354</v>
      </c>
      <c r="C89" t="s">
        <v>340</v>
      </c>
      <c r="E89" s="111">
        <v>23629</v>
      </c>
      <c r="F89" s="64" t="s">
        <v>476</v>
      </c>
      <c r="G89" s="113" t="s">
        <v>400</v>
      </c>
    </row>
    <row r="90" spans="1:7" x14ac:dyDescent="0.25">
      <c r="A90" t="s">
        <v>359</v>
      </c>
      <c r="B90" t="s">
        <v>353</v>
      </c>
      <c r="C90" t="s">
        <v>326</v>
      </c>
      <c r="E90" s="111">
        <v>23632</v>
      </c>
      <c r="F90" s="64" t="s">
        <v>477</v>
      </c>
      <c r="G90" s="113" t="s">
        <v>396</v>
      </c>
    </row>
    <row r="91" spans="1:7" x14ac:dyDescent="0.25">
      <c r="A91" t="s">
        <v>340</v>
      </c>
      <c r="B91" t="s">
        <v>339</v>
      </c>
      <c r="C91" t="s">
        <v>328</v>
      </c>
      <c r="E91" s="111">
        <v>23639</v>
      </c>
      <c r="F91" s="64" t="s">
        <v>478</v>
      </c>
      <c r="G91" s="113" t="s">
        <v>396</v>
      </c>
    </row>
    <row r="92" spans="1:7" x14ac:dyDescent="0.25">
      <c r="A92" t="s">
        <v>326</v>
      </c>
      <c r="B92" t="s">
        <v>325</v>
      </c>
      <c r="C92" t="s">
        <v>131</v>
      </c>
      <c r="E92" s="111">
        <v>23640</v>
      </c>
      <c r="F92" s="64" t="s">
        <v>479</v>
      </c>
      <c r="G92" s="113" t="s">
        <v>396</v>
      </c>
    </row>
    <row r="93" spans="1:7" x14ac:dyDescent="0.25">
      <c r="A93" t="s">
        <v>328</v>
      </c>
      <c r="B93" t="s">
        <v>327</v>
      </c>
      <c r="C93" t="s">
        <v>133</v>
      </c>
      <c r="E93" s="111">
        <v>23641</v>
      </c>
      <c r="F93" s="64" t="s">
        <v>480</v>
      </c>
      <c r="G93" s="113" t="s">
        <v>396</v>
      </c>
    </row>
    <row r="94" spans="1:7" x14ac:dyDescent="0.25">
      <c r="A94" t="s">
        <v>131</v>
      </c>
      <c r="B94" t="s">
        <v>130</v>
      </c>
      <c r="C94" t="s">
        <v>135</v>
      </c>
      <c r="E94" s="111">
        <v>23642</v>
      </c>
      <c r="F94" s="64" t="s">
        <v>481</v>
      </c>
      <c r="G94" s="113" t="s">
        <v>396</v>
      </c>
    </row>
    <row r="95" spans="1:7" x14ac:dyDescent="0.25">
      <c r="A95" t="s">
        <v>133</v>
      </c>
      <c r="B95" t="s">
        <v>132</v>
      </c>
      <c r="C95" t="s">
        <v>137</v>
      </c>
      <c r="E95" s="111">
        <v>23644</v>
      </c>
      <c r="F95" s="64" t="s">
        <v>482</v>
      </c>
      <c r="G95" s="113" t="s">
        <v>455</v>
      </c>
    </row>
    <row r="96" spans="1:7" x14ac:dyDescent="0.25">
      <c r="A96" t="s">
        <v>135</v>
      </c>
      <c r="B96" t="s">
        <v>134</v>
      </c>
      <c r="C96" t="s">
        <v>277</v>
      </c>
      <c r="E96" s="111">
        <v>23645</v>
      </c>
      <c r="F96" s="64" t="s">
        <v>483</v>
      </c>
      <c r="G96" s="113" t="s">
        <v>398</v>
      </c>
    </row>
    <row r="97" spans="1:7" x14ac:dyDescent="0.25">
      <c r="A97" t="s">
        <v>137</v>
      </c>
      <c r="B97" t="s">
        <v>136</v>
      </c>
      <c r="C97" t="s">
        <v>139</v>
      </c>
      <c r="E97" s="111">
        <v>23646</v>
      </c>
      <c r="F97" s="64" t="s">
        <v>484</v>
      </c>
      <c r="G97" s="113" t="s">
        <v>411</v>
      </c>
    </row>
    <row r="98" spans="1:7" x14ac:dyDescent="0.25">
      <c r="A98" t="s">
        <v>277</v>
      </c>
      <c r="B98" t="s">
        <v>276</v>
      </c>
      <c r="C98" t="s">
        <v>279</v>
      </c>
      <c r="E98" s="111">
        <v>23647</v>
      </c>
      <c r="F98" s="64" t="s">
        <v>485</v>
      </c>
      <c r="G98" s="113" t="s">
        <v>392</v>
      </c>
    </row>
    <row r="99" spans="1:7" x14ac:dyDescent="0.25">
      <c r="A99" t="s">
        <v>139</v>
      </c>
      <c r="B99" t="s">
        <v>138</v>
      </c>
      <c r="C99" t="s">
        <v>281</v>
      </c>
      <c r="E99" s="111">
        <v>23650</v>
      </c>
      <c r="F99" s="64" t="s">
        <v>486</v>
      </c>
      <c r="G99" s="113" t="s">
        <v>392</v>
      </c>
    </row>
    <row r="100" spans="1:7" x14ac:dyDescent="0.25">
      <c r="A100" t="s">
        <v>279</v>
      </c>
      <c r="B100" t="s">
        <v>278</v>
      </c>
      <c r="C100" t="s">
        <v>378</v>
      </c>
      <c r="E100" s="111">
        <v>23651</v>
      </c>
      <c r="F100" s="64" t="s">
        <v>487</v>
      </c>
      <c r="G100" s="113" t="s">
        <v>5</v>
      </c>
    </row>
    <row r="101" spans="1:7" x14ac:dyDescent="0.25">
      <c r="A101" t="s">
        <v>281</v>
      </c>
      <c r="B101" t="s">
        <v>280</v>
      </c>
      <c r="C101" t="s">
        <v>142</v>
      </c>
      <c r="E101" s="111">
        <v>23652</v>
      </c>
      <c r="F101" s="64" t="s">
        <v>488</v>
      </c>
      <c r="G101" s="113" t="s">
        <v>384</v>
      </c>
    </row>
    <row r="102" spans="1:7" x14ac:dyDescent="0.25">
      <c r="A102" t="s">
        <v>378</v>
      </c>
      <c r="B102" t="s">
        <v>140</v>
      </c>
      <c r="C102" t="s">
        <v>283</v>
      </c>
      <c r="E102" s="111">
        <v>23653</v>
      </c>
      <c r="F102" s="64" t="s">
        <v>489</v>
      </c>
      <c r="G102" s="113" t="s">
        <v>402</v>
      </c>
    </row>
    <row r="103" spans="1:7" x14ac:dyDescent="0.25">
      <c r="A103" t="s">
        <v>142</v>
      </c>
      <c r="B103" t="s">
        <v>141</v>
      </c>
      <c r="C103" t="s">
        <v>146</v>
      </c>
      <c r="E103" s="111">
        <v>23654</v>
      </c>
      <c r="F103" s="64" t="s">
        <v>490</v>
      </c>
      <c r="G103" s="113" t="s">
        <v>396</v>
      </c>
    </row>
    <row r="104" spans="1:7" x14ac:dyDescent="0.25">
      <c r="A104" t="s">
        <v>283</v>
      </c>
      <c r="B104" t="s">
        <v>282</v>
      </c>
      <c r="C104" t="s">
        <v>148</v>
      </c>
      <c r="E104" s="111">
        <v>23655</v>
      </c>
      <c r="F104" s="64" t="s">
        <v>491</v>
      </c>
      <c r="G104" s="113" t="s">
        <v>492</v>
      </c>
    </row>
    <row r="105" spans="1:7" x14ac:dyDescent="0.25">
      <c r="A105" t="s">
        <v>146</v>
      </c>
      <c r="B105" t="s">
        <v>145</v>
      </c>
      <c r="C105" t="s">
        <v>285</v>
      </c>
      <c r="E105" s="111">
        <v>23656</v>
      </c>
      <c r="F105" s="64" t="s">
        <v>493</v>
      </c>
      <c r="G105" s="113" t="s">
        <v>392</v>
      </c>
    </row>
    <row r="106" spans="1:7" x14ac:dyDescent="0.25">
      <c r="A106" t="s">
        <v>148</v>
      </c>
      <c r="B106" t="s">
        <v>147</v>
      </c>
      <c r="C106" t="s">
        <v>287</v>
      </c>
      <c r="E106" s="111">
        <v>23657</v>
      </c>
      <c r="F106" s="64" t="s">
        <v>494</v>
      </c>
      <c r="G106" s="113" t="s">
        <v>381</v>
      </c>
    </row>
    <row r="107" spans="1:7" x14ac:dyDescent="0.25">
      <c r="A107" t="s">
        <v>285</v>
      </c>
      <c r="B107" t="s">
        <v>284</v>
      </c>
      <c r="C107" t="s">
        <v>289</v>
      </c>
      <c r="E107" s="111">
        <v>23659</v>
      </c>
      <c r="F107" s="64" t="s">
        <v>495</v>
      </c>
      <c r="G107" s="113" t="s">
        <v>402</v>
      </c>
    </row>
    <row r="108" spans="1:7" x14ac:dyDescent="0.25">
      <c r="A108" t="s">
        <v>287</v>
      </c>
      <c r="B108" t="s">
        <v>286</v>
      </c>
      <c r="C108" t="s">
        <v>159</v>
      </c>
      <c r="E108" s="111">
        <v>23660</v>
      </c>
      <c r="F108" s="64" t="s">
        <v>496</v>
      </c>
      <c r="G108" s="113" t="s">
        <v>381</v>
      </c>
    </row>
    <row r="109" spans="1:7" x14ac:dyDescent="0.25">
      <c r="A109" t="s">
        <v>289</v>
      </c>
      <c r="B109" t="s">
        <v>288</v>
      </c>
      <c r="C109" t="s">
        <v>161</v>
      </c>
      <c r="E109" s="111">
        <v>23663</v>
      </c>
      <c r="F109" s="64" t="s">
        <v>497</v>
      </c>
      <c r="G109" s="113" t="s">
        <v>381</v>
      </c>
    </row>
    <row r="110" spans="1:7" x14ac:dyDescent="0.25">
      <c r="A110" t="s">
        <v>159</v>
      </c>
      <c r="B110" t="s">
        <v>158</v>
      </c>
      <c r="C110" t="s">
        <v>163</v>
      </c>
      <c r="E110" s="111">
        <v>23687</v>
      </c>
      <c r="F110" s="64" t="s">
        <v>498</v>
      </c>
      <c r="G110" s="113" t="s">
        <v>402</v>
      </c>
    </row>
    <row r="111" spans="1:7" x14ac:dyDescent="0.25">
      <c r="A111" t="s">
        <v>161</v>
      </c>
      <c r="B111" t="s">
        <v>160</v>
      </c>
      <c r="C111" t="s">
        <v>152</v>
      </c>
      <c r="E111" s="111">
        <v>23688</v>
      </c>
      <c r="F111" s="64" t="s">
        <v>499</v>
      </c>
      <c r="G111" s="113" t="s">
        <v>392</v>
      </c>
    </row>
    <row r="112" spans="1:7" x14ac:dyDescent="0.25">
      <c r="A112" t="s">
        <v>163</v>
      </c>
      <c r="B112" t="s">
        <v>162</v>
      </c>
      <c r="C112" t="s">
        <v>154</v>
      </c>
      <c r="E112" s="111">
        <v>23689</v>
      </c>
      <c r="F112" s="64" t="s">
        <v>500</v>
      </c>
      <c r="G112" s="113" t="s">
        <v>392</v>
      </c>
    </row>
    <row r="113" spans="1:7" x14ac:dyDescent="0.25">
      <c r="A113" t="s">
        <v>152</v>
      </c>
      <c r="B113" t="s">
        <v>151</v>
      </c>
      <c r="C113" t="s">
        <v>156</v>
      </c>
      <c r="E113" s="111">
        <v>23690</v>
      </c>
      <c r="F113" s="64" t="s">
        <v>501</v>
      </c>
      <c r="G113" s="113" t="s">
        <v>392</v>
      </c>
    </row>
    <row r="114" spans="1:7" x14ac:dyDescent="0.25">
      <c r="A114" t="s">
        <v>154</v>
      </c>
      <c r="B114" t="s">
        <v>153</v>
      </c>
      <c r="C114" t="s">
        <v>165</v>
      </c>
      <c r="E114" s="111">
        <v>23691</v>
      </c>
      <c r="F114" s="64" t="s">
        <v>502</v>
      </c>
      <c r="G114" s="113" t="s">
        <v>392</v>
      </c>
    </row>
    <row r="115" spans="1:7" x14ac:dyDescent="0.25">
      <c r="A115" t="s">
        <v>156</v>
      </c>
      <c r="B115" t="s">
        <v>155</v>
      </c>
      <c r="C115" t="s">
        <v>291</v>
      </c>
      <c r="E115" s="111">
        <v>23692</v>
      </c>
      <c r="F115" s="64" t="s">
        <v>503</v>
      </c>
      <c r="G115" s="113" t="s">
        <v>392</v>
      </c>
    </row>
    <row r="116" spans="1:7" x14ac:dyDescent="0.25">
      <c r="A116" t="s">
        <v>165</v>
      </c>
      <c r="B116" t="s">
        <v>164</v>
      </c>
      <c r="C116" t="s">
        <v>293</v>
      </c>
      <c r="E116" s="111">
        <v>23693</v>
      </c>
      <c r="F116" s="64" t="s">
        <v>504</v>
      </c>
      <c r="G116" s="113" t="s">
        <v>392</v>
      </c>
    </row>
    <row r="117" spans="1:7" x14ac:dyDescent="0.25">
      <c r="A117" t="s">
        <v>291</v>
      </c>
      <c r="B117" t="s">
        <v>290</v>
      </c>
      <c r="C117" t="s">
        <v>295</v>
      </c>
      <c r="E117" s="111">
        <v>23694</v>
      </c>
      <c r="F117" s="64" t="s">
        <v>505</v>
      </c>
      <c r="G117" s="113" t="s">
        <v>392</v>
      </c>
    </row>
    <row r="118" spans="1:7" x14ac:dyDescent="0.25">
      <c r="A118" t="s">
        <v>293</v>
      </c>
      <c r="B118" t="s">
        <v>292</v>
      </c>
      <c r="C118" t="s">
        <v>169</v>
      </c>
      <c r="E118" s="111">
        <v>23695</v>
      </c>
      <c r="F118" s="64" t="s">
        <v>506</v>
      </c>
      <c r="G118" s="113" t="s">
        <v>392</v>
      </c>
    </row>
    <row r="119" spans="1:7" x14ac:dyDescent="0.25">
      <c r="A119" t="s">
        <v>295</v>
      </c>
      <c r="B119" t="s">
        <v>294</v>
      </c>
      <c r="C119" t="s">
        <v>167</v>
      </c>
      <c r="E119" s="111">
        <v>23696</v>
      </c>
      <c r="F119" s="64" t="s">
        <v>507</v>
      </c>
      <c r="G119" s="113" t="s">
        <v>392</v>
      </c>
    </row>
    <row r="120" spans="1:7" x14ac:dyDescent="0.25">
      <c r="A120" t="s">
        <v>169</v>
      </c>
      <c r="B120" t="s">
        <v>168</v>
      </c>
      <c r="C120" t="s">
        <v>297</v>
      </c>
      <c r="E120" s="111">
        <v>23697</v>
      </c>
      <c r="F120" s="64" t="s">
        <v>508</v>
      </c>
      <c r="G120" s="113" t="s">
        <v>392</v>
      </c>
    </row>
    <row r="121" spans="1:7" x14ac:dyDescent="0.25">
      <c r="A121" t="s">
        <v>167</v>
      </c>
      <c r="B121" t="s">
        <v>166</v>
      </c>
      <c r="C121" t="s">
        <v>299</v>
      </c>
      <c r="E121" s="111">
        <v>23698</v>
      </c>
      <c r="F121" s="64" t="s">
        <v>509</v>
      </c>
      <c r="G121" s="113" t="s">
        <v>392</v>
      </c>
    </row>
    <row r="122" spans="1:7" x14ac:dyDescent="0.25">
      <c r="A122" t="s">
        <v>297</v>
      </c>
      <c r="B122" t="s">
        <v>296</v>
      </c>
      <c r="C122" t="s">
        <v>171</v>
      </c>
      <c r="E122" s="111">
        <v>23699</v>
      </c>
      <c r="F122" s="64" t="s">
        <v>510</v>
      </c>
      <c r="G122" s="113" t="s">
        <v>392</v>
      </c>
    </row>
    <row r="123" spans="1:7" x14ac:dyDescent="0.25">
      <c r="A123" t="s">
        <v>299</v>
      </c>
      <c r="B123" t="s">
        <v>298</v>
      </c>
      <c r="C123" t="s">
        <v>173</v>
      </c>
      <c r="E123" s="111">
        <v>23700</v>
      </c>
      <c r="F123" s="64" t="s">
        <v>511</v>
      </c>
      <c r="G123" s="113" t="s">
        <v>392</v>
      </c>
    </row>
    <row r="124" spans="1:7" x14ac:dyDescent="0.25">
      <c r="A124" t="s">
        <v>171</v>
      </c>
      <c r="B124" t="s">
        <v>170</v>
      </c>
      <c r="C124" t="s">
        <v>303</v>
      </c>
      <c r="E124" s="111">
        <v>23701</v>
      </c>
      <c r="F124" s="64" t="s">
        <v>512</v>
      </c>
      <c r="G124" s="113" t="s">
        <v>392</v>
      </c>
    </row>
    <row r="125" spans="1:7" x14ac:dyDescent="0.25">
      <c r="A125" t="s">
        <v>173</v>
      </c>
      <c r="B125" t="s">
        <v>172</v>
      </c>
      <c r="C125" t="s">
        <v>307</v>
      </c>
      <c r="E125" s="111">
        <v>23702</v>
      </c>
      <c r="F125" s="64" t="s">
        <v>513</v>
      </c>
      <c r="G125" s="113" t="s">
        <v>392</v>
      </c>
    </row>
    <row r="126" spans="1:7" x14ac:dyDescent="0.25">
      <c r="A126" t="s">
        <v>303</v>
      </c>
      <c r="B126" t="s">
        <v>302</v>
      </c>
      <c r="C126" t="s">
        <v>176</v>
      </c>
      <c r="E126" s="111">
        <v>23703</v>
      </c>
      <c r="F126" s="64" t="s">
        <v>514</v>
      </c>
      <c r="G126" s="113" t="s">
        <v>392</v>
      </c>
    </row>
    <row r="127" spans="1:7" x14ac:dyDescent="0.25">
      <c r="A127" t="s">
        <v>307</v>
      </c>
      <c r="B127" t="s">
        <v>306</v>
      </c>
      <c r="C127" t="s">
        <v>174</v>
      </c>
      <c r="E127" s="111">
        <v>23704</v>
      </c>
      <c r="F127" s="64" t="s">
        <v>515</v>
      </c>
      <c r="G127" s="113" t="s">
        <v>392</v>
      </c>
    </row>
    <row r="128" spans="1:7" x14ac:dyDescent="0.25">
      <c r="A128" t="s">
        <v>176</v>
      </c>
      <c r="B128" t="s">
        <v>175</v>
      </c>
      <c r="C128" t="s">
        <v>174</v>
      </c>
      <c r="E128" s="111">
        <v>23705</v>
      </c>
      <c r="F128" s="64" t="s">
        <v>516</v>
      </c>
      <c r="G128" s="113" t="s">
        <v>392</v>
      </c>
    </row>
    <row r="129" spans="1:7" x14ac:dyDescent="0.25">
      <c r="A129" t="s">
        <v>174</v>
      </c>
      <c r="B129" t="s">
        <v>316</v>
      </c>
      <c r="C129" t="s">
        <v>305</v>
      </c>
      <c r="E129" s="111">
        <v>23706</v>
      </c>
      <c r="F129" s="64" t="s">
        <v>517</v>
      </c>
      <c r="G129" s="113" t="s">
        <v>392</v>
      </c>
    </row>
    <row r="130" spans="1:7" x14ac:dyDescent="0.25">
      <c r="A130" t="s">
        <v>305</v>
      </c>
      <c r="B130" t="s">
        <v>304</v>
      </c>
      <c r="C130" t="s">
        <v>301</v>
      </c>
      <c r="E130" s="111">
        <v>23707</v>
      </c>
      <c r="F130" s="64" t="s">
        <v>518</v>
      </c>
      <c r="G130" s="113" t="s">
        <v>392</v>
      </c>
    </row>
    <row r="131" spans="1:7" x14ac:dyDescent="0.25">
      <c r="A131" t="s">
        <v>301</v>
      </c>
      <c r="B131" t="s">
        <v>300</v>
      </c>
      <c r="C131" t="s">
        <v>178</v>
      </c>
      <c r="E131" s="111">
        <v>23708</v>
      </c>
      <c r="F131" s="64" t="s">
        <v>519</v>
      </c>
      <c r="G131" s="113" t="s">
        <v>392</v>
      </c>
    </row>
    <row r="132" spans="1:7" x14ac:dyDescent="0.25">
      <c r="A132" t="s">
        <v>178</v>
      </c>
      <c r="B132" t="s">
        <v>177</v>
      </c>
      <c r="C132" t="s">
        <v>180</v>
      </c>
      <c r="E132" s="111">
        <v>23709</v>
      </c>
      <c r="F132" s="64" t="s">
        <v>520</v>
      </c>
      <c r="G132" s="113" t="s">
        <v>392</v>
      </c>
    </row>
    <row r="133" spans="1:7" x14ac:dyDescent="0.25">
      <c r="A133" t="s">
        <v>180</v>
      </c>
      <c r="B133" t="s">
        <v>179</v>
      </c>
      <c r="C133" t="s">
        <v>184</v>
      </c>
      <c r="E133" s="111">
        <v>23710</v>
      </c>
      <c r="F133" s="64" t="s">
        <v>521</v>
      </c>
      <c r="G133" s="113" t="s">
        <v>392</v>
      </c>
    </row>
    <row r="134" spans="1:7" x14ac:dyDescent="0.25">
      <c r="A134" t="s">
        <v>184</v>
      </c>
      <c r="B134" t="s">
        <v>183</v>
      </c>
      <c r="C134" t="s">
        <v>186</v>
      </c>
      <c r="E134" s="111">
        <v>23711</v>
      </c>
      <c r="F134" s="64" t="s">
        <v>522</v>
      </c>
      <c r="G134" s="113" t="s">
        <v>392</v>
      </c>
    </row>
    <row r="135" spans="1:7" x14ac:dyDescent="0.25">
      <c r="A135" t="s">
        <v>186</v>
      </c>
      <c r="B135" t="s">
        <v>185</v>
      </c>
      <c r="C135" t="s">
        <v>188</v>
      </c>
      <c r="E135" s="111">
        <v>23712</v>
      </c>
      <c r="F135" s="64" t="s">
        <v>523</v>
      </c>
      <c r="G135" s="113" t="s">
        <v>392</v>
      </c>
    </row>
    <row r="136" spans="1:7" x14ac:dyDescent="0.25">
      <c r="A136" t="s">
        <v>188</v>
      </c>
      <c r="B136" t="s">
        <v>187</v>
      </c>
      <c r="C136" t="s">
        <v>190</v>
      </c>
      <c r="E136" s="111">
        <v>23713</v>
      </c>
      <c r="F136" s="64" t="s">
        <v>524</v>
      </c>
      <c r="G136" s="113" t="s">
        <v>392</v>
      </c>
    </row>
    <row r="137" spans="1:7" x14ac:dyDescent="0.25">
      <c r="A137" t="s">
        <v>190</v>
      </c>
      <c r="B137" t="s">
        <v>189</v>
      </c>
      <c r="C137" t="s">
        <v>192</v>
      </c>
      <c r="E137" s="111">
        <v>23714</v>
      </c>
      <c r="F137" s="64" t="s">
        <v>525</v>
      </c>
      <c r="G137" s="113" t="s">
        <v>392</v>
      </c>
    </row>
    <row r="138" spans="1:7" x14ac:dyDescent="0.25">
      <c r="A138" t="s">
        <v>192</v>
      </c>
      <c r="B138" t="s">
        <v>191</v>
      </c>
      <c r="C138" t="s">
        <v>194</v>
      </c>
      <c r="E138" s="111">
        <v>23715</v>
      </c>
      <c r="F138" s="64" t="s">
        <v>526</v>
      </c>
      <c r="G138" s="113" t="s">
        <v>392</v>
      </c>
    </row>
    <row r="139" spans="1:7" x14ac:dyDescent="0.25">
      <c r="A139" t="s">
        <v>194</v>
      </c>
      <c r="B139" t="s">
        <v>193</v>
      </c>
      <c r="C139" t="s">
        <v>196</v>
      </c>
      <c r="E139" s="111">
        <v>23716</v>
      </c>
      <c r="F139" s="64" t="s">
        <v>527</v>
      </c>
      <c r="G139" s="113" t="s">
        <v>392</v>
      </c>
    </row>
    <row r="140" spans="1:7" x14ac:dyDescent="0.25">
      <c r="A140" t="s">
        <v>196</v>
      </c>
      <c r="B140" t="s">
        <v>195</v>
      </c>
      <c r="C140" t="s">
        <v>182</v>
      </c>
      <c r="E140" s="111">
        <v>23717</v>
      </c>
      <c r="F140" s="64" t="s">
        <v>528</v>
      </c>
      <c r="G140" s="113" t="s">
        <v>392</v>
      </c>
    </row>
    <row r="141" spans="1:7" x14ac:dyDescent="0.25">
      <c r="A141" t="s">
        <v>182</v>
      </c>
      <c r="B141" t="s">
        <v>181</v>
      </c>
      <c r="C141" t="s">
        <v>198</v>
      </c>
      <c r="E141" s="111">
        <v>23718</v>
      </c>
      <c r="F141" s="64" t="s">
        <v>529</v>
      </c>
      <c r="G141" s="113" t="s">
        <v>392</v>
      </c>
    </row>
    <row r="142" spans="1:7" x14ac:dyDescent="0.25">
      <c r="A142" t="s">
        <v>198</v>
      </c>
      <c r="B142" t="s">
        <v>197</v>
      </c>
      <c r="C142" t="s">
        <v>202</v>
      </c>
      <c r="E142" s="111">
        <v>23719</v>
      </c>
      <c r="F142" s="64" t="s">
        <v>530</v>
      </c>
      <c r="G142" s="113" t="s">
        <v>392</v>
      </c>
    </row>
    <row r="143" spans="1:7" x14ac:dyDescent="0.25">
      <c r="A143" t="s">
        <v>202</v>
      </c>
      <c r="B143" t="s">
        <v>201</v>
      </c>
      <c r="C143" t="s">
        <v>204</v>
      </c>
      <c r="E143" s="111">
        <v>23720</v>
      </c>
      <c r="F143" s="64" t="s">
        <v>531</v>
      </c>
      <c r="G143" s="113" t="s">
        <v>392</v>
      </c>
    </row>
    <row r="144" spans="1:7" x14ac:dyDescent="0.25">
      <c r="A144" t="s">
        <v>204</v>
      </c>
      <c r="B144" t="s">
        <v>203</v>
      </c>
      <c r="C144" t="s">
        <v>206</v>
      </c>
      <c r="E144" s="111">
        <v>23721</v>
      </c>
      <c r="F144" s="64" t="s">
        <v>532</v>
      </c>
      <c r="G144" s="113" t="s">
        <v>392</v>
      </c>
    </row>
    <row r="145" spans="1:7" x14ac:dyDescent="0.25">
      <c r="A145" t="s">
        <v>206</v>
      </c>
      <c r="B145" t="s">
        <v>205</v>
      </c>
      <c r="C145" t="s">
        <v>200</v>
      </c>
      <c r="E145" s="111">
        <v>23722</v>
      </c>
      <c r="F145" s="64" t="s">
        <v>533</v>
      </c>
      <c r="G145" s="113" t="s">
        <v>392</v>
      </c>
    </row>
    <row r="146" spans="1:7" x14ac:dyDescent="0.25">
      <c r="A146" t="s">
        <v>200</v>
      </c>
      <c r="B146" t="s">
        <v>199</v>
      </c>
      <c r="C146" t="s">
        <v>210</v>
      </c>
      <c r="E146" s="111">
        <v>23729</v>
      </c>
      <c r="F146" s="64" t="s">
        <v>534</v>
      </c>
      <c r="G146" s="113" t="s">
        <v>381</v>
      </c>
    </row>
    <row r="147" spans="1:7" x14ac:dyDescent="0.25">
      <c r="A147" t="s">
        <v>210</v>
      </c>
      <c r="B147" t="s">
        <v>209</v>
      </c>
      <c r="C147" t="s">
        <v>212</v>
      </c>
      <c r="E147" s="111">
        <v>23743</v>
      </c>
      <c r="F147" s="64" t="s">
        <v>535</v>
      </c>
      <c r="G147" s="113" t="s">
        <v>432</v>
      </c>
    </row>
    <row r="148" spans="1:7" x14ac:dyDescent="0.25">
      <c r="A148" t="s">
        <v>212</v>
      </c>
      <c r="B148" t="s">
        <v>211</v>
      </c>
      <c r="C148" t="s">
        <v>208</v>
      </c>
      <c r="E148" s="111">
        <v>23744</v>
      </c>
      <c r="F148" s="64" t="s">
        <v>536</v>
      </c>
      <c r="G148" s="113" t="s">
        <v>400</v>
      </c>
    </row>
    <row r="149" spans="1:7" x14ac:dyDescent="0.25">
      <c r="A149" t="s">
        <v>208</v>
      </c>
      <c r="B149" t="s">
        <v>207</v>
      </c>
      <c r="C149" t="s">
        <v>237</v>
      </c>
      <c r="E149" s="111">
        <v>23754</v>
      </c>
      <c r="F149" s="64" t="s">
        <v>537</v>
      </c>
      <c r="G149" s="113" t="s">
        <v>396</v>
      </c>
    </row>
    <row r="150" spans="1:7" x14ac:dyDescent="0.25">
      <c r="A150" t="s">
        <v>237</v>
      </c>
      <c r="B150" t="s">
        <v>236</v>
      </c>
      <c r="C150" t="s">
        <v>214</v>
      </c>
      <c r="E150" s="111">
        <v>23756</v>
      </c>
      <c r="F150" s="64" t="s">
        <v>538</v>
      </c>
      <c r="G150" s="113" t="s">
        <v>398</v>
      </c>
    </row>
    <row r="151" spans="1:7" x14ac:dyDescent="0.25">
      <c r="A151" t="s">
        <v>214</v>
      </c>
      <c r="B151" t="s">
        <v>213</v>
      </c>
      <c r="C151" t="s">
        <v>253</v>
      </c>
      <c r="E151" s="111">
        <v>23757</v>
      </c>
      <c r="F151" s="64" t="s">
        <v>539</v>
      </c>
      <c r="G151" s="113" t="s">
        <v>398</v>
      </c>
    </row>
    <row r="152" spans="1:7" x14ac:dyDescent="0.25">
      <c r="A152" t="s">
        <v>253</v>
      </c>
      <c r="B152" t="s">
        <v>252</v>
      </c>
      <c r="C152" t="s">
        <v>313</v>
      </c>
      <c r="E152" s="111">
        <v>23758</v>
      </c>
      <c r="F152" s="64" t="s">
        <v>540</v>
      </c>
      <c r="G152" s="113" t="s">
        <v>398</v>
      </c>
    </row>
    <row r="153" spans="1:7" x14ac:dyDescent="0.25">
      <c r="A153" t="s">
        <v>313</v>
      </c>
      <c r="B153" t="s">
        <v>312</v>
      </c>
      <c r="C153" t="s">
        <v>255</v>
      </c>
      <c r="E153" s="111">
        <v>23759</v>
      </c>
      <c r="F153" s="64" t="s">
        <v>541</v>
      </c>
      <c r="G153" s="113" t="s">
        <v>398</v>
      </c>
    </row>
    <row r="154" spans="1:7" x14ac:dyDescent="0.25">
      <c r="A154" t="s">
        <v>255</v>
      </c>
      <c r="B154" t="s">
        <v>254</v>
      </c>
      <c r="C154" t="s">
        <v>216</v>
      </c>
      <c r="E154" s="111">
        <v>23760</v>
      </c>
      <c r="F154" s="64" t="s">
        <v>542</v>
      </c>
      <c r="G154" s="113" t="s">
        <v>411</v>
      </c>
    </row>
    <row r="155" spans="1:7" x14ac:dyDescent="0.25">
      <c r="A155" t="s">
        <v>216</v>
      </c>
      <c r="B155" t="s">
        <v>215</v>
      </c>
      <c r="C155" t="s">
        <v>219</v>
      </c>
      <c r="E155" s="111">
        <v>23765</v>
      </c>
      <c r="F155" s="64" t="s">
        <v>543</v>
      </c>
      <c r="G155" s="113" t="s">
        <v>396</v>
      </c>
    </row>
    <row r="156" spans="1:7" x14ac:dyDescent="0.25">
      <c r="A156" t="s">
        <v>219</v>
      </c>
      <c r="B156" t="s">
        <v>218</v>
      </c>
      <c r="C156" t="s">
        <v>221</v>
      </c>
      <c r="E156" s="111">
        <v>23766</v>
      </c>
      <c r="F156" s="64" t="s">
        <v>544</v>
      </c>
      <c r="G156" s="113" t="s">
        <v>400</v>
      </c>
    </row>
    <row r="157" spans="1:7" x14ac:dyDescent="0.25">
      <c r="A157" t="s">
        <v>221</v>
      </c>
      <c r="B157" t="s">
        <v>220</v>
      </c>
      <c r="C157" t="s">
        <v>223</v>
      </c>
      <c r="E157" s="111">
        <v>23767</v>
      </c>
      <c r="F157" s="64" t="s">
        <v>545</v>
      </c>
      <c r="G157" s="113" t="s">
        <v>400</v>
      </c>
    </row>
    <row r="158" spans="1:7" x14ac:dyDescent="0.25">
      <c r="A158" t="s">
        <v>223</v>
      </c>
      <c r="B158" t="s">
        <v>222</v>
      </c>
      <c r="E158" s="111">
        <v>23768</v>
      </c>
      <c r="F158" s="64" t="s">
        <v>546</v>
      </c>
      <c r="G158" s="113" t="s">
        <v>400</v>
      </c>
    </row>
    <row r="159" spans="1:7" x14ac:dyDescent="0.25">
      <c r="E159" s="111">
        <v>23769</v>
      </c>
      <c r="F159" s="64" t="s">
        <v>547</v>
      </c>
      <c r="G159" s="113" t="s">
        <v>396</v>
      </c>
    </row>
    <row r="160" spans="1:7" x14ac:dyDescent="0.25">
      <c r="E160" s="111">
        <v>23770</v>
      </c>
      <c r="F160" s="64" t="s">
        <v>548</v>
      </c>
      <c r="G160" s="113" t="s">
        <v>381</v>
      </c>
    </row>
    <row r="161" spans="5:7" x14ac:dyDescent="0.25">
      <c r="E161" s="111">
        <v>23776</v>
      </c>
      <c r="F161" s="64" t="s">
        <v>549</v>
      </c>
      <c r="G161" s="113" t="s">
        <v>402</v>
      </c>
    </row>
    <row r="162" spans="5:7" x14ac:dyDescent="0.25">
      <c r="E162" s="111">
        <v>23777</v>
      </c>
      <c r="F162" s="64" t="s">
        <v>550</v>
      </c>
      <c r="G162" s="113" t="s">
        <v>432</v>
      </c>
    </row>
    <row r="163" spans="5:7" x14ac:dyDescent="0.25">
      <c r="E163" s="111">
        <v>23778</v>
      </c>
      <c r="F163" s="64" t="s">
        <v>551</v>
      </c>
      <c r="G163" s="113" t="s">
        <v>432</v>
      </c>
    </row>
    <row r="164" spans="5:7" x14ac:dyDescent="0.25">
      <c r="E164" s="111">
        <v>23779</v>
      </c>
      <c r="F164" s="64" t="s">
        <v>552</v>
      </c>
      <c r="G164" s="113" t="s">
        <v>411</v>
      </c>
    </row>
    <row r="165" spans="5:7" x14ac:dyDescent="0.25">
      <c r="E165" s="111">
        <v>23780</v>
      </c>
      <c r="F165" s="64" t="s">
        <v>553</v>
      </c>
      <c r="G165" s="113" t="s">
        <v>432</v>
      </c>
    </row>
    <row r="166" spans="5:7" x14ac:dyDescent="0.25">
      <c r="E166" s="111">
        <v>23781</v>
      </c>
      <c r="F166" s="64" t="s">
        <v>554</v>
      </c>
      <c r="G166" s="113" t="s">
        <v>411</v>
      </c>
    </row>
    <row r="167" spans="5:7" x14ac:dyDescent="0.25">
      <c r="E167" s="111">
        <v>23783</v>
      </c>
      <c r="F167" s="64" t="s">
        <v>555</v>
      </c>
      <c r="G167" s="113" t="s">
        <v>400</v>
      </c>
    </row>
    <row r="168" spans="5:7" x14ac:dyDescent="0.25">
      <c r="E168" s="111">
        <v>23786</v>
      </c>
      <c r="F168" s="64" t="s">
        <v>556</v>
      </c>
      <c r="G168" s="113" t="s">
        <v>381</v>
      </c>
    </row>
    <row r="169" spans="5:7" x14ac:dyDescent="0.25">
      <c r="E169" s="111">
        <v>23790</v>
      </c>
      <c r="F169" s="64" t="s">
        <v>557</v>
      </c>
      <c r="G169" s="113" t="s">
        <v>400</v>
      </c>
    </row>
    <row r="170" spans="5:7" x14ac:dyDescent="0.25">
      <c r="E170" s="111">
        <v>23791</v>
      </c>
      <c r="F170" s="64" t="s">
        <v>558</v>
      </c>
      <c r="G170" s="113" t="s">
        <v>411</v>
      </c>
    </row>
    <row r="171" spans="5:7" x14ac:dyDescent="0.25">
      <c r="E171" s="111">
        <v>23792</v>
      </c>
      <c r="F171" s="64" t="s">
        <v>559</v>
      </c>
      <c r="G171" s="113" t="s">
        <v>455</v>
      </c>
    </row>
    <row r="172" spans="5:7" x14ac:dyDescent="0.25">
      <c r="E172" s="111">
        <v>23793</v>
      </c>
      <c r="F172" s="64" t="s">
        <v>560</v>
      </c>
      <c r="G172" s="113" t="s">
        <v>455</v>
      </c>
    </row>
    <row r="173" spans="5:7" x14ac:dyDescent="0.25">
      <c r="E173" s="111">
        <v>23794</v>
      </c>
      <c r="F173" s="64" t="s">
        <v>561</v>
      </c>
      <c r="G173" s="113" t="s">
        <v>392</v>
      </c>
    </row>
    <row r="174" spans="5:7" x14ac:dyDescent="0.25">
      <c r="E174" s="111">
        <v>23796</v>
      </c>
      <c r="F174" s="64" t="s">
        <v>562</v>
      </c>
      <c r="G174" s="113" t="s">
        <v>398</v>
      </c>
    </row>
    <row r="175" spans="5:7" x14ac:dyDescent="0.25">
      <c r="E175" s="111">
        <v>23797</v>
      </c>
      <c r="F175" s="64" t="s">
        <v>563</v>
      </c>
      <c r="G175" s="113" t="s">
        <v>400</v>
      </c>
    </row>
    <row r="176" spans="5:7" x14ac:dyDescent="0.25">
      <c r="E176" s="111">
        <v>23798</v>
      </c>
      <c r="F176" s="64" t="s">
        <v>564</v>
      </c>
      <c r="G176" s="113" t="s">
        <v>398</v>
      </c>
    </row>
    <row r="177" spans="5:7" x14ac:dyDescent="0.25">
      <c r="E177" s="111">
        <v>23799</v>
      </c>
      <c r="F177" s="64" t="s">
        <v>565</v>
      </c>
      <c r="G177" s="113" t="s">
        <v>398</v>
      </c>
    </row>
    <row r="178" spans="5:7" x14ac:dyDescent="0.25">
      <c r="E178" s="111">
        <v>23800</v>
      </c>
      <c r="F178" s="64" t="s">
        <v>566</v>
      </c>
      <c r="G178" s="113" t="s">
        <v>400</v>
      </c>
    </row>
    <row r="179" spans="5:7" x14ac:dyDescent="0.25">
      <c r="E179" s="111">
        <v>23801</v>
      </c>
      <c r="F179" s="64" t="s">
        <v>567</v>
      </c>
      <c r="G179" s="113" t="s">
        <v>398</v>
      </c>
    </row>
    <row r="180" spans="5:7" x14ac:dyDescent="0.25">
      <c r="E180" s="111">
        <v>23802</v>
      </c>
      <c r="F180" s="64" t="s">
        <v>568</v>
      </c>
      <c r="G180" s="113" t="s">
        <v>398</v>
      </c>
    </row>
    <row r="181" spans="5:7" x14ac:dyDescent="0.25">
      <c r="E181" s="111">
        <v>23803</v>
      </c>
      <c r="F181" s="64" t="s">
        <v>569</v>
      </c>
      <c r="G181" s="113" t="s">
        <v>432</v>
      </c>
    </row>
    <row r="182" spans="5:7" x14ac:dyDescent="0.25">
      <c r="E182" s="111">
        <v>23805</v>
      </c>
      <c r="F182" s="64" t="s">
        <v>570</v>
      </c>
      <c r="G182" s="113" t="s">
        <v>432</v>
      </c>
    </row>
    <row r="183" spans="5:7" x14ac:dyDescent="0.25">
      <c r="E183" s="111">
        <v>23807</v>
      </c>
      <c r="F183" s="64" t="s">
        <v>571</v>
      </c>
      <c r="G183" s="113" t="s">
        <v>398</v>
      </c>
    </row>
    <row r="184" spans="5:7" x14ac:dyDescent="0.25">
      <c r="E184" s="111">
        <v>23808</v>
      </c>
      <c r="F184" s="64" t="s">
        <v>572</v>
      </c>
      <c r="G184" s="113" t="s">
        <v>411</v>
      </c>
    </row>
    <row r="185" spans="5:7" x14ac:dyDescent="0.25">
      <c r="E185" s="111">
        <v>23810</v>
      </c>
      <c r="F185" s="64" t="s">
        <v>573</v>
      </c>
      <c r="G185" s="113" t="s">
        <v>381</v>
      </c>
    </row>
    <row r="186" spans="5:7" x14ac:dyDescent="0.25">
      <c r="E186" s="111">
        <v>23811</v>
      </c>
      <c r="F186" s="64" t="s">
        <v>574</v>
      </c>
      <c r="G186" s="113" t="s">
        <v>411</v>
      </c>
    </row>
    <row r="187" spans="5:7" x14ac:dyDescent="0.25">
      <c r="E187" s="111">
        <v>23856</v>
      </c>
      <c r="F187" s="64" t="s">
        <v>575</v>
      </c>
      <c r="G187" s="113" t="s">
        <v>400</v>
      </c>
    </row>
    <row r="188" spans="5:7" x14ac:dyDescent="0.25">
      <c r="E188" s="111">
        <v>23857</v>
      </c>
      <c r="F188" s="64" t="s">
        <v>576</v>
      </c>
      <c r="G188" s="113" t="s">
        <v>432</v>
      </c>
    </row>
    <row r="189" spans="5:7" x14ac:dyDescent="0.25">
      <c r="E189" s="111">
        <v>23858</v>
      </c>
      <c r="F189" s="64" t="s">
        <v>577</v>
      </c>
      <c r="G189" s="113" t="s">
        <v>398</v>
      </c>
    </row>
    <row r="190" spans="5:7" x14ac:dyDescent="0.25">
      <c r="E190" s="111">
        <v>23895</v>
      </c>
      <c r="F190" s="64" t="s">
        <v>578</v>
      </c>
      <c r="G190" s="113" t="s">
        <v>411</v>
      </c>
    </row>
    <row r="191" spans="5:7" x14ac:dyDescent="0.25">
      <c r="E191" s="111">
        <v>23900</v>
      </c>
      <c r="F191" s="64" t="s">
        <v>579</v>
      </c>
      <c r="G191" s="113" t="s">
        <v>398</v>
      </c>
    </row>
    <row r="192" spans="5:7" x14ac:dyDescent="0.25">
      <c r="E192" s="111">
        <v>23901</v>
      </c>
      <c r="F192" s="64" t="s">
        <v>580</v>
      </c>
      <c r="G192" s="113" t="s">
        <v>411</v>
      </c>
    </row>
    <row r="193" spans="5:7" x14ac:dyDescent="0.25">
      <c r="E193" s="111">
        <v>23902</v>
      </c>
      <c r="F193" s="64" t="s">
        <v>581</v>
      </c>
      <c r="G193" s="113" t="s">
        <v>455</v>
      </c>
    </row>
    <row r="194" spans="5:7" x14ac:dyDescent="0.25">
      <c r="E194" s="111">
        <v>23903</v>
      </c>
      <c r="F194" s="64" t="s">
        <v>582</v>
      </c>
      <c r="G194" s="113" t="s">
        <v>411</v>
      </c>
    </row>
    <row r="195" spans="5:7" x14ac:dyDescent="0.25">
      <c r="E195" s="111">
        <v>23913</v>
      </c>
      <c r="F195" s="64" t="s">
        <v>583</v>
      </c>
      <c r="G195" s="113" t="s">
        <v>455</v>
      </c>
    </row>
    <row r="196" spans="5:7" x14ac:dyDescent="0.25">
      <c r="E196" s="111">
        <v>23914</v>
      </c>
      <c r="F196" s="64" t="s">
        <v>584</v>
      </c>
      <c r="G196" s="113" t="s">
        <v>384</v>
      </c>
    </row>
    <row r="197" spans="5:7" x14ac:dyDescent="0.25">
      <c r="E197" s="111">
        <v>23915</v>
      </c>
      <c r="F197" s="64" t="s">
        <v>585</v>
      </c>
      <c r="G197" s="113" t="s">
        <v>455</v>
      </c>
    </row>
    <row r="198" spans="5:7" x14ac:dyDescent="0.25">
      <c r="E198" s="111">
        <v>23982</v>
      </c>
      <c r="F198" s="64" t="s">
        <v>586</v>
      </c>
      <c r="G198" s="113" t="s">
        <v>411</v>
      </c>
    </row>
    <row r="199" spans="5:7" x14ac:dyDescent="0.25">
      <c r="E199" s="111">
        <v>23983</v>
      </c>
      <c r="F199" s="64" t="s">
        <v>587</v>
      </c>
      <c r="G199" s="113" t="s">
        <v>432</v>
      </c>
    </row>
    <row r="200" spans="5:7" x14ac:dyDescent="0.25">
      <c r="E200" s="111">
        <v>23985</v>
      </c>
      <c r="F200" s="64" t="s">
        <v>588</v>
      </c>
      <c r="G200" s="113" t="s">
        <v>400</v>
      </c>
    </row>
    <row r="201" spans="5:7" x14ac:dyDescent="0.25">
      <c r="E201" s="111">
        <v>23986</v>
      </c>
      <c r="F201" s="64" t="s">
        <v>589</v>
      </c>
      <c r="G201" s="113" t="s">
        <v>400</v>
      </c>
    </row>
    <row r="202" spans="5:7" x14ac:dyDescent="0.25">
      <c r="E202" s="111">
        <v>23987</v>
      </c>
      <c r="F202" s="64" t="s">
        <v>590</v>
      </c>
      <c r="G202" s="113" t="s">
        <v>400</v>
      </c>
    </row>
    <row r="203" spans="5:7" x14ac:dyDescent="0.25">
      <c r="E203" s="111">
        <v>23988</v>
      </c>
      <c r="F203" s="64" t="s">
        <v>591</v>
      </c>
      <c r="G203" s="113" t="s">
        <v>398</v>
      </c>
    </row>
    <row r="204" spans="5:7" x14ac:dyDescent="0.25">
      <c r="E204" s="111">
        <v>23990</v>
      </c>
      <c r="F204" s="64" t="s">
        <v>592</v>
      </c>
      <c r="G204" s="113" t="s">
        <v>400</v>
      </c>
    </row>
    <row r="205" spans="5:7" x14ac:dyDescent="0.25">
      <c r="E205" s="111">
        <v>24000</v>
      </c>
      <c r="F205" s="64" t="s">
        <v>593</v>
      </c>
      <c r="G205" s="113" t="s">
        <v>396</v>
      </c>
    </row>
    <row r="206" spans="5:7" x14ac:dyDescent="0.25">
      <c r="E206" s="111">
        <v>24008</v>
      </c>
      <c r="F206" s="64" t="s">
        <v>594</v>
      </c>
      <c r="G206" s="113" t="s">
        <v>432</v>
      </c>
    </row>
    <row r="207" spans="5:7" x14ac:dyDescent="0.25">
      <c r="E207" s="111">
        <v>24010</v>
      </c>
      <c r="F207" s="64" t="s">
        <v>595</v>
      </c>
      <c r="G207" s="113" t="s">
        <v>411</v>
      </c>
    </row>
    <row r="208" spans="5:7" x14ac:dyDescent="0.25">
      <c r="E208" s="111">
        <v>24011</v>
      </c>
      <c r="F208" s="64" t="s">
        <v>596</v>
      </c>
      <c r="G208" s="113" t="s">
        <v>398</v>
      </c>
    </row>
    <row r="209" spans="5:7" x14ac:dyDescent="0.25">
      <c r="E209" s="111">
        <v>24013</v>
      </c>
      <c r="F209" s="64" t="s">
        <v>597</v>
      </c>
      <c r="G209" s="113" t="s">
        <v>398</v>
      </c>
    </row>
    <row r="210" spans="5:7" x14ac:dyDescent="0.25">
      <c r="E210" s="111">
        <v>24014</v>
      </c>
      <c r="F210" s="64" t="s">
        <v>598</v>
      </c>
      <c r="G210" s="113" t="s">
        <v>400</v>
      </c>
    </row>
    <row r="211" spans="5:7" x14ac:dyDescent="0.25">
      <c r="E211" s="111">
        <v>24015</v>
      </c>
      <c r="F211" s="64" t="s">
        <v>599</v>
      </c>
      <c r="G211" s="113" t="s">
        <v>411</v>
      </c>
    </row>
    <row r="212" spans="5:7" x14ac:dyDescent="0.25">
      <c r="E212" s="111">
        <v>24016</v>
      </c>
      <c r="F212" s="64" t="s">
        <v>600</v>
      </c>
      <c r="G212" s="113" t="s">
        <v>432</v>
      </c>
    </row>
    <row r="213" spans="5:7" x14ac:dyDescent="0.25">
      <c r="E213" s="111">
        <v>24017</v>
      </c>
      <c r="F213" s="64" t="s">
        <v>601</v>
      </c>
      <c r="G213" s="113" t="s">
        <v>400</v>
      </c>
    </row>
    <row r="214" spans="5:7" x14ac:dyDescent="0.25">
      <c r="E214" s="111">
        <v>24018</v>
      </c>
      <c r="F214" s="64" t="s">
        <v>602</v>
      </c>
      <c r="G214" s="113" t="s">
        <v>398</v>
      </c>
    </row>
    <row r="215" spans="5:7" x14ac:dyDescent="0.25">
      <c r="E215" s="111">
        <v>24019</v>
      </c>
      <c r="F215" s="64" t="s">
        <v>603</v>
      </c>
      <c r="G215" s="113" t="s">
        <v>402</v>
      </c>
    </row>
    <row r="216" spans="5:7" x14ac:dyDescent="0.25">
      <c r="E216" s="111">
        <v>24020</v>
      </c>
      <c r="F216" s="64" t="s">
        <v>604</v>
      </c>
      <c r="G216" s="113" t="s">
        <v>398</v>
      </c>
    </row>
    <row r="217" spans="5:7" x14ac:dyDescent="0.25">
      <c r="E217" s="111">
        <v>24021</v>
      </c>
      <c r="F217" s="64" t="s">
        <v>605</v>
      </c>
      <c r="G217" s="113" t="s">
        <v>432</v>
      </c>
    </row>
    <row r="218" spans="5:7" x14ac:dyDescent="0.25">
      <c r="E218" s="111">
        <v>24023</v>
      </c>
      <c r="F218" s="64" t="s">
        <v>606</v>
      </c>
      <c r="G218" s="113" t="s">
        <v>432</v>
      </c>
    </row>
    <row r="219" spans="5:7" x14ac:dyDescent="0.25">
      <c r="E219" s="111">
        <v>24024</v>
      </c>
      <c r="F219" s="64" t="s">
        <v>607</v>
      </c>
      <c r="G219" s="113" t="s">
        <v>384</v>
      </c>
    </row>
    <row r="220" spans="5:7" x14ac:dyDescent="0.25">
      <c r="E220" s="111">
        <v>24026</v>
      </c>
      <c r="F220" s="64" t="s">
        <v>608</v>
      </c>
      <c r="G220" s="113" t="s">
        <v>411</v>
      </c>
    </row>
    <row r="221" spans="5:7" x14ac:dyDescent="0.25">
      <c r="E221" s="111">
        <v>24028</v>
      </c>
      <c r="F221" s="64" t="s">
        <v>609</v>
      </c>
      <c r="G221" s="113" t="s">
        <v>398</v>
      </c>
    </row>
    <row r="222" spans="5:7" x14ac:dyDescent="0.25">
      <c r="E222" s="111">
        <v>24039</v>
      </c>
      <c r="F222" s="64" t="s">
        <v>610</v>
      </c>
      <c r="G222" s="113" t="s">
        <v>411</v>
      </c>
    </row>
    <row r="223" spans="5:7" x14ac:dyDescent="0.25">
      <c r="E223" s="111">
        <v>24041</v>
      </c>
      <c r="F223" s="64" t="s">
        <v>611</v>
      </c>
      <c r="G223" s="113" t="s">
        <v>400</v>
      </c>
    </row>
    <row r="224" spans="5:7" x14ac:dyDescent="0.25">
      <c r="E224" s="111">
        <v>24042</v>
      </c>
      <c r="F224" s="64" t="s">
        <v>612</v>
      </c>
      <c r="G224" s="113" t="s">
        <v>400</v>
      </c>
    </row>
    <row r="225" spans="5:7" x14ac:dyDescent="0.25">
      <c r="E225" s="111">
        <v>24043</v>
      </c>
      <c r="F225" s="64" t="s">
        <v>613</v>
      </c>
      <c r="G225" s="113" t="s">
        <v>400</v>
      </c>
    </row>
    <row r="226" spans="5:7" x14ac:dyDescent="0.25">
      <c r="E226" s="111">
        <v>24044</v>
      </c>
      <c r="F226" s="64" t="s">
        <v>614</v>
      </c>
      <c r="G226" s="113" t="s">
        <v>432</v>
      </c>
    </row>
    <row r="227" spans="5:7" x14ac:dyDescent="0.25">
      <c r="E227" s="111">
        <v>24046</v>
      </c>
      <c r="F227" s="64" t="s">
        <v>615</v>
      </c>
      <c r="G227" s="113" t="s">
        <v>411</v>
      </c>
    </row>
    <row r="228" spans="5:7" x14ac:dyDescent="0.25">
      <c r="E228" s="111">
        <v>24047</v>
      </c>
      <c r="F228" s="64" t="s">
        <v>616</v>
      </c>
      <c r="G228" s="113" t="s">
        <v>432</v>
      </c>
    </row>
    <row r="229" spans="5:7" x14ac:dyDescent="0.25">
      <c r="E229" s="111">
        <v>24048</v>
      </c>
      <c r="F229" s="64" t="s">
        <v>617</v>
      </c>
      <c r="G229" s="113" t="s">
        <v>432</v>
      </c>
    </row>
    <row r="230" spans="5:7" x14ac:dyDescent="0.25">
      <c r="E230" s="111">
        <v>24049</v>
      </c>
      <c r="F230" s="64" t="s">
        <v>618</v>
      </c>
      <c r="G230" s="113" t="s">
        <v>432</v>
      </c>
    </row>
    <row r="231" spans="5:7" x14ac:dyDescent="0.25">
      <c r="E231" s="111">
        <v>24050</v>
      </c>
      <c r="F231" s="64" t="s">
        <v>619</v>
      </c>
      <c r="G231" s="113" t="s">
        <v>398</v>
      </c>
    </row>
    <row r="232" spans="5:7" x14ac:dyDescent="0.25">
      <c r="E232" s="111">
        <v>24051</v>
      </c>
      <c r="F232" s="64" t="s">
        <v>620</v>
      </c>
      <c r="G232" s="113" t="s">
        <v>398</v>
      </c>
    </row>
    <row r="233" spans="5:7" x14ac:dyDescent="0.25">
      <c r="E233" s="111">
        <v>24053</v>
      </c>
      <c r="F233" s="64" t="s">
        <v>621</v>
      </c>
      <c r="G233" s="113" t="s">
        <v>455</v>
      </c>
    </row>
    <row r="234" spans="5:7" x14ac:dyDescent="0.25">
      <c r="E234" s="111">
        <v>24054</v>
      </c>
      <c r="F234" s="64" t="s">
        <v>622</v>
      </c>
      <c r="G234" s="113" t="s">
        <v>455</v>
      </c>
    </row>
    <row r="235" spans="5:7" x14ac:dyDescent="0.25">
      <c r="E235" s="111">
        <v>24056</v>
      </c>
      <c r="F235" s="64" t="s">
        <v>623</v>
      </c>
      <c r="G235" s="113" t="s">
        <v>432</v>
      </c>
    </row>
    <row r="236" spans="5:7" x14ac:dyDescent="0.25">
      <c r="E236" s="111">
        <v>24057</v>
      </c>
      <c r="F236" s="64" t="s">
        <v>624</v>
      </c>
      <c r="G236" s="113" t="s">
        <v>432</v>
      </c>
    </row>
    <row r="237" spans="5:7" x14ac:dyDescent="0.25">
      <c r="E237" s="111">
        <v>24058</v>
      </c>
      <c r="F237" s="64" t="s">
        <v>625</v>
      </c>
      <c r="G237" s="113" t="s">
        <v>398</v>
      </c>
    </row>
    <row r="238" spans="5:7" x14ac:dyDescent="0.25">
      <c r="E238" s="111">
        <v>24059</v>
      </c>
      <c r="F238" s="64" t="s">
        <v>626</v>
      </c>
      <c r="G238" s="113" t="s">
        <v>398</v>
      </c>
    </row>
    <row r="239" spans="5:7" x14ac:dyDescent="0.25">
      <c r="E239" s="111">
        <v>24060</v>
      </c>
      <c r="F239" s="64" t="s">
        <v>627</v>
      </c>
      <c r="G239" s="113" t="s">
        <v>400</v>
      </c>
    </row>
    <row r="240" spans="5:7" x14ac:dyDescent="0.25">
      <c r="E240" s="111">
        <v>24062</v>
      </c>
      <c r="F240" s="64" t="s">
        <v>628</v>
      </c>
      <c r="G240" s="113" t="s">
        <v>629</v>
      </c>
    </row>
    <row r="241" spans="5:7" x14ac:dyDescent="0.25">
      <c r="E241" s="111">
        <v>24063</v>
      </c>
      <c r="F241" s="64" t="s">
        <v>630</v>
      </c>
      <c r="G241" s="113" t="s">
        <v>55</v>
      </c>
    </row>
    <row r="242" spans="5:7" x14ac:dyDescent="0.25">
      <c r="E242" s="111">
        <v>24065</v>
      </c>
      <c r="F242" s="64" t="s">
        <v>631</v>
      </c>
      <c r="G242" s="113" t="s">
        <v>4</v>
      </c>
    </row>
    <row r="243" spans="5:7" x14ac:dyDescent="0.25">
      <c r="E243" s="111">
        <v>24077</v>
      </c>
      <c r="F243" s="64" t="s">
        <v>632</v>
      </c>
      <c r="G243" s="113" t="s">
        <v>381</v>
      </c>
    </row>
    <row r="244" spans="5:7" x14ac:dyDescent="0.25">
      <c r="E244" s="111">
        <v>24078</v>
      </c>
      <c r="F244" s="64" t="s">
        <v>633</v>
      </c>
      <c r="G244" s="113" t="s">
        <v>381</v>
      </c>
    </row>
    <row r="245" spans="5:7" x14ac:dyDescent="0.25">
      <c r="E245" s="111">
        <v>24079</v>
      </c>
      <c r="F245" s="64" t="s">
        <v>634</v>
      </c>
      <c r="G245" s="113" t="s">
        <v>381</v>
      </c>
    </row>
    <row r="246" spans="5:7" x14ac:dyDescent="0.25">
      <c r="E246" s="111">
        <v>24080</v>
      </c>
      <c r="F246" s="64" t="s">
        <v>635</v>
      </c>
      <c r="G246" s="113" t="s">
        <v>381</v>
      </c>
    </row>
    <row r="247" spans="5:7" x14ac:dyDescent="0.25">
      <c r="E247" s="111">
        <v>24084</v>
      </c>
      <c r="F247" s="64" t="s">
        <v>636</v>
      </c>
      <c r="G247" s="113" t="s">
        <v>381</v>
      </c>
    </row>
    <row r="248" spans="5:7" x14ac:dyDescent="0.25">
      <c r="E248" s="111">
        <v>24094</v>
      </c>
      <c r="F248" s="64" t="s">
        <v>637</v>
      </c>
      <c r="G248" s="113" t="s">
        <v>381</v>
      </c>
    </row>
    <row r="249" spans="5:7" x14ac:dyDescent="0.25">
      <c r="E249" s="111">
        <v>24095</v>
      </c>
      <c r="F249" s="64" t="s">
        <v>638</v>
      </c>
      <c r="G249" s="113" t="s">
        <v>381</v>
      </c>
    </row>
    <row r="250" spans="5:7" x14ac:dyDescent="0.25">
      <c r="E250" s="111">
        <v>24096</v>
      </c>
      <c r="F250" s="64" t="s">
        <v>639</v>
      </c>
      <c r="G250" s="113" t="s">
        <v>381</v>
      </c>
    </row>
    <row r="251" spans="5:7" x14ac:dyDescent="0.25">
      <c r="E251" s="111">
        <v>24097</v>
      </c>
      <c r="F251" s="64" t="s">
        <v>640</v>
      </c>
      <c r="G251" s="113" t="s">
        <v>381</v>
      </c>
    </row>
    <row r="252" spans="5:7" x14ac:dyDescent="0.25">
      <c r="E252" s="111">
        <v>24098</v>
      </c>
      <c r="F252" s="64" t="s">
        <v>641</v>
      </c>
      <c r="G252" s="113" t="s">
        <v>381</v>
      </c>
    </row>
    <row r="253" spans="5:7" x14ac:dyDescent="0.25">
      <c r="E253" s="111">
        <v>24099</v>
      </c>
      <c r="F253" s="64" t="s">
        <v>642</v>
      </c>
      <c r="G253" s="113" t="s">
        <v>381</v>
      </c>
    </row>
    <row r="254" spans="5:7" x14ac:dyDescent="0.25">
      <c r="E254" s="111">
        <v>24100</v>
      </c>
      <c r="F254" s="64" t="s">
        <v>643</v>
      </c>
      <c r="G254" s="113" t="s">
        <v>381</v>
      </c>
    </row>
    <row r="255" spans="5:7" x14ac:dyDescent="0.25">
      <c r="E255" s="111">
        <v>24101</v>
      </c>
      <c r="F255" s="64" t="s">
        <v>644</v>
      </c>
      <c r="G255" s="113" t="s">
        <v>381</v>
      </c>
    </row>
    <row r="256" spans="5:7" x14ac:dyDescent="0.25">
      <c r="E256" s="111">
        <v>24102</v>
      </c>
      <c r="F256" s="64" t="s">
        <v>645</v>
      </c>
      <c r="G256" s="113" t="s">
        <v>381</v>
      </c>
    </row>
    <row r="257" spans="5:7" x14ac:dyDescent="0.25">
      <c r="E257" s="111">
        <v>24103</v>
      </c>
      <c r="F257" s="64" t="s">
        <v>646</v>
      </c>
      <c r="G257" s="113" t="s">
        <v>381</v>
      </c>
    </row>
    <row r="258" spans="5:7" x14ac:dyDescent="0.25">
      <c r="E258" s="111">
        <v>24104</v>
      </c>
      <c r="F258" s="64" t="s">
        <v>647</v>
      </c>
      <c r="G258" s="113" t="s">
        <v>381</v>
      </c>
    </row>
    <row r="259" spans="5:7" x14ac:dyDescent="0.25">
      <c r="E259" s="111">
        <v>24105</v>
      </c>
      <c r="F259" s="64" t="s">
        <v>648</v>
      </c>
      <c r="G259" s="113" t="s">
        <v>381</v>
      </c>
    </row>
    <row r="260" spans="5:7" x14ac:dyDescent="0.25">
      <c r="E260" s="111">
        <v>24106</v>
      </c>
      <c r="F260" s="64" t="s">
        <v>649</v>
      </c>
      <c r="G260" s="113" t="s">
        <v>381</v>
      </c>
    </row>
    <row r="261" spans="5:7" x14ac:dyDescent="0.25">
      <c r="E261" s="111">
        <v>24107</v>
      </c>
      <c r="F261" s="64" t="s">
        <v>650</v>
      </c>
      <c r="G261" s="113" t="s">
        <v>381</v>
      </c>
    </row>
    <row r="262" spans="5:7" x14ac:dyDescent="0.25">
      <c r="E262" s="111">
        <v>24108</v>
      </c>
      <c r="F262" s="64" t="s">
        <v>651</v>
      </c>
      <c r="G262" s="113" t="s">
        <v>381</v>
      </c>
    </row>
    <row r="263" spans="5:7" x14ac:dyDescent="0.25">
      <c r="E263" s="111">
        <v>24109</v>
      </c>
      <c r="F263" s="64" t="s">
        <v>652</v>
      </c>
      <c r="G263" s="113" t="s">
        <v>381</v>
      </c>
    </row>
    <row r="264" spans="5:7" x14ac:dyDescent="0.25">
      <c r="E264" s="111">
        <v>24110</v>
      </c>
      <c r="F264" s="64" t="s">
        <v>653</v>
      </c>
      <c r="G264" s="113" t="s">
        <v>381</v>
      </c>
    </row>
    <row r="265" spans="5:7" x14ac:dyDescent="0.25">
      <c r="E265" s="111">
        <v>24111</v>
      </c>
      <c r="F265" s="64" t="s">
        <v>654</v>
      </c>
      <c r="G265" s="113" t="s">
        <v>381</v>
      </c>
    </row>
    <row r="266" spans="5:7" x14ac:dyDescent="0.25">
      <c r="E266" s="111">
        <v>24112</v>
      </c>
      <c r="F266" s="64" t="s">
        <v>655</v>
      </c>
      <c r="G266" s="113" t="s">
        <v>381</v>
      </c>
    </row>
    <row r="267" spans="5:7" x14ac:dyDescent="0.25">
      <c r="E267" s="111">
        <v>24113</v>
      </c>
      <c r="F267" s="64" t="s">
        <v>656</v>
      </c>
      <c r="G267" s="113" t="s">
        <v>381</v>
      </c>
    </row>
    <row r="268" spans="5:7" x14ac:dyDescent="0.25">
      <c r="E268" s="111">
        <v>24114</v>
      </c>
      <c r="F268" s="64" t="s">
        <v>657</v>
      </c>
      <c r="G268" s="113" t="s">
        <v>381</v>
      </c>
    </row>
    <row r="269" spans="5:7" x14ac:dyDescent="0.25">
      <c r="E269" s="111">
        <v>24115</v>
      </c>
      <c r="F269" s="64" t="s">
        <v>658</v>
      </c>
      <c r="G269" s="113" t="s">
        <v>381</v>
      </c>
    </row>
    <row r="270" spans="5:7" x14ac:dyDescent="0.25">
      <c r="E270" s="111">
        <v>24116</v>
      </c>
      <c r="F270" s="64" t="s">
        <v>659</v>
      </c>
      <c r="G270" s="113" t="s">
        <v>381</v>
      </c>
    </row>
    <row r="271" spans="5:7" x14ac:dyDescent="0.25">
      <c r="E271" s="111">
        <v>24117</v>
      </c>
      <c r="F271" s="64" t="s">
        <v>660</v>
      </c>
      <c r="G271" s="113" t="s">
        <v>381</v>
      </c>
    </row>
    <row r="272" spans="5:7" x14ac:dyDescent="0.25">
      <c r="E272" s="111">
        <v>24118</v>
      </c>
      <c r="F272" s="64" t="s">
        <v>661</v>
      </c>
      <c r="G272" s="113" t="s">
        <v>381</v>
      </c>
    </row>
    <row r="273" spans="5:7" x14ac:dyDescent="0.25">
      <c r="E273" s="111">
        <v>24119</v>
      </c>
      <c r="F273" s="64" t="s">
        <v>662</v>
      </c>
      <c r="G273" s="113" t="s">
        <v>381</v>
      </c>
    </row>
    <row r="274" spans="5:7" x14ac:dyDescent="0.25">
      <c r="E274" s="111">
        <v>24120</v>
      </c>
      <c r="F274" s="64" t="s">
        <v>663</v>
      </c>
      <c r="G274" s="113" t="s">
        <v>381</v>
      </c>
    </row>
    <row r="275" spans="5:7" x14ac:dyDescent="0.25">
      <c r="E275" s="111">
        <v>24121</v>
      </c>
      <c r="F275" s="64" t="s">
        <v>664</v>
      </c>
      <c r="G275" s="113" t="s">
        <v>381</v>
      </c>
    </row>
    <row r="276" spans="5:7" x14ac:dyDescent="0.25">
      <c r="E276" s="111">
        <v>24122</v>
      </c>
      <c r="F276" s="64" t="s">
        <v>665</v>
      </c>
      <c r="G276" s="113" t="s">
        <v>381</v>
      </c>
    </row>
    <row r="277" spans="5:7" x14ac:dyDescent="0.25">
      <c r="E277" s="111">
        <v>24123</v>
      </c>
      <c r="F277" s="64" t="s">
        <v>666</v>
      </c>
      <c r="G277" s="113" t="s">
        <v>381</v>
      </c>
    </row>
    <row r="278" spans="5:7" x14ac:dyDescent="0.25">
      <c r="E278" s="111">
        <v>24124</v>
      </c>
      <c r="F278" s="64" t="s">
        <v>667</v>
      </c>
      <c r="G278" s="113" t="s">
        <v>381</v>
      </c>
    </row>
    <row r="279" spans="5:7" x14ac:dyDescent="0.25">
      <c r="E279" s="111">
        <v>24125</v>
      </c>
      <c r="F279" s="64" t="s">
        <v>668</v>
      </c>
      <c r="G279" s="113" t="s">
        <v>381</v>
      </c>
    </row>
    <row r="280" spans="5:7" x14ac:dyDescent="0.25">
      <c r="E280" s="111">
        <v>24126</v>
      </c>
      <c r="F280" s="64" t="s">
        <v>669</v>
      </c>
      <c r="G280" s="113" t="s">
        <v>381</v>
      </c>
    </row>
    <row r="281" spans="5:7" x14ac:dyDescent="0.25">
      <c r="E281" s="111">
        <v>24127</v>
      </c>
      <c r="F281" s="64" t="s">
        <v>670</v>
      </c>
      <c r="G281" s="113" t="s">
        <v>381</v>
      </c>
    </row>
    <row r="282" spans="5:7" x14ac:dyDescent="0.25">
      <c r="E282" s="111">
        <v>24128</v>
      </c>
      <c r="F282" s="64" t="s">
        <v>671</v>
      </c>
      <c r="G282" s="113" t="s">
        <v>381</v>
      </c>
    </row>
    <row r="283" spans="5:7" x14ac:dyDescent="0.25">
      <c r="E283" s="111">
        <v>24129</v>
      </c>
      <c r="F283" s="64" t="s">
        <v>672</v>
      </c>
      <c r="G283" s="113" t="s">
        <v>381</v>
      </c>
    </row>
    <row r="284" spans="5:7" x14ac:dyDescent="0.25">
      <c r="E284" s="111">
        <v>24130</v>
      </c>
      <c r="F284" s="64" t="s">
        <v>673</v>
      </c>
      <c r="G284" s="113" t="s">
        <v>381</v>
      </c>
    </row>
    <row r="285" spans="5:7" x14ac:dyDescent="0.25">
      <c r="E285" s="111">
        <v>24131</v>
      </c>
      <c r="F285" s="64" t="s">
        <v>674</v>
      </c>
      <c r="G285" s="113" t="s">
        <v>381</v>
      </c>
    </row>
    <row r="286" spans="5:7" x14ac:dyDescent="0.25">
      <c r="E286" s="111">
        <v>24132</v>
      </c>
      <c r="F286" s="64" t="s">
        <v>675</v>
      </c>
      <c r="G286" s="113" t="s">
        <v>381</v>
      </c>
    </row>
    <row r="287" spans="5:7" x14ac:dyDescent="0.25">
      <c r="E287" s="111">
        <v>24133</v>
      </c>
      <c r="F287" s="64" t="s">
        <v>676</v>
      </c>
      <c r="G287" s="113" t="s">
        <v>381</v>
      </c>
    </row>
    <row r="288" spans="5:7" x14ac:dyDescent="0.25">
      <c r="E288" s="111">
        <v>24134</v>
      </c>
      <c r="F288" s="64" t="s">
        <v>677</v>
      </c>
      <c r="G288" s="113" t="s">
        <v>381</v>
      </c>
    </row>
    <row r="289" spans="5:7" x14ac:dyDescent="0.25">
      <c r="E289" s="111">
        <v>24135</v>
      </c>
      <c r="F289" s="64" t="s">
        <v>678</v>
      </c>
      <c r="G289" s="113" t="s">
        <v>381</v>
      </c>
    </row>
    <row r="290" spans="5:7" x14ac:dyDescent="0.25">
      <c r="E290" s="111">
        <v>24136</v>
      </c>
      <c r="F290" s="64" t="s">
        <v>679</v>
      </c>
      <c r="G290" s="113" t="s">
        <v>381</v>
      </c>
    </row>
    <row r="291" spans="5:7" x14ac:dyDescent="0.25">
      <c r="E291" s="111">
        <v>24137</v>
      </c>
      <c r="F291" s="64" t="s">
        <v>680</v>
      </c>
      <c r="G291" s="113" t="s">
        <v>381</v>
      </c>
    </row>
    <row r="292" spans="5:7" x14ac:dyDescent="0.25">
      <c r="E292" s="111">
        <v>24138</v>
      </c>
      <c r="F292" s="64" t="s">
        <v>681</v>
      </c>
      <c r="G292" s="113" t="s">
        <v>381</v>
      </c>
    </row>
    <row r="293" spans="5:7" x14ac:dyDescent="0.25">
      <c r="E293" s="111">
        <v>24139</v>
      </c>
      <c r="F293" s="64" t="s">
        <v>682</v>
      </c>
      <c r="G293" s="113" t="s">
        <v>402</v>
      </c>
    </row>
    <row r="294" spans="5:7" x14ac:dyDescent="0.25">
      <c r="E294" s="111">
        <v>24225</v>
      </c>
      <c r="F294" s="64" t="s">
        <v>683</v>
      </c>
      <c r="G294" s="113" t="s">
        <v>381</v>
      </c>
    </row>
    <row r="295" spans="5:7" x14ac:dyDescent="0.25">
      <c r="E295" s="111">
        <v>24226</v>
      </c>
      <c r="F295" s="64" t="s">
        <v>684</v>
      </c>
      <c r="G295" s="113" t="s">
        <v>381</v>
      </c>
    </row>
    <row r="296" spans="5:7" x14ac:dyDescent="0.25">
      <c r="E296" s="111">
        <v>24227</v>
      </c>
      <c r="F296" s="64" t="s">
        <v>685</v>
      </c>
      <c r="G296" s="113" t="s">
        <v>381</v>
      </c>
    </row>
    <row r="297" spans="5:7" x14ac:dyDescent="0.25">
      <c r="E297" s="111">
        <v>24228</v>
      </c>
      <c r="F297" s="64" t="s">
        <v>686</v>
      </c>
      <c r="G297" s="113" t="s">
        <v>381</v>
      </c>
    </row>
    <row r="298" spans="5:7" x14ac:dyDescent="0.25">
      <c r="E298" s="111">
        <v>24229</v>
      </c>
      <c r="F298" s="64" t="s">
        <v>687</v>
      </c>
      <c r="G298" s="113" t="s">
        <v>381</v>
      </c>
    </row>
    <row r="299" spans="5:7" x14ac:dyDescent="0.25">
      <c r="E299" s="111">
        <v>24230</v>
      </c>
      <c r="F299" s="64" t="s">
        <v>688</v>
      </c>
      <c r="G299" s="113" t="s">
        <v>381</v>
      </c>
    </row>
    <row r="300" spans="5:7" x14ac:dyDescent="0.25">
      <c r="E300" s="111">
        <v>24231</v>
      </c>
      <c r="F300" s="64" t="s">
        <v>689</v>
      </c>
      <c r="G300" s="113" t="s">
        <v>381</v>
      </c>
    </row>
    <row r="301" spans="5:7" x14ac:dyDescent="0.25">
      <c r="E301" s="111">
        <v>24232</v>
      </c>
      <c r="F301" s="64" t="s">
        <v>690</v>
      </c>
      <c r="G301" s="113" t="s">
        <v>381</v>
      </c>
    </row>
    <row r="302" spans="5:7" x14ac:dyDescent="0.25">
      <c r="E302" s="111">
        <v>24233</v>
      </c>
      <c r="F302" s="64" t="s">
        <v>691</v>
      </c>
      <c r="G302" s="113" t="s">
        <v>381</v>
      </c>
    </row>
    <row r="303" spans="5:7" x14ac:dyDescent="0.25">
      <c r="E303" s="111">
        <v>24234</v>
      </c>
      <c r="F303" s="64" t="s">
        <v>692</v>
      </c>
      <c r="G303" s="113" t="s">
        <v>381</v>
      </c>
    </row>
    <row r="304" spans="5:7" x14ac:dyDescent="0.25">
      <c r="E304" s="111">
        <v>24235</v>
      </c>
      <c r="F304" s="64" t="s">
        <v>693</v>
      </c>
      <c r="G304" s="113" t="s">
        <v>381</v>
      </c>
    </row>
    <row r="305" spans="5:7" x14ac:dyDescent="0.25">
      <c r="E305" s="111">
        <v>24236</v>
      </c>
      <c r="F305" s="64" t="s">
        <v>694</v>
      </c>
      <c r="G305" s="113" t="s">
        <v>381</v>
      </c>
    </row>
    <row r="306" spans="5:7" x14ac:dyDescent="0.25">
      <c r="E306" s="111">
        <v>24237</v>
      </c>
      <c r="F306" s="64" t="s">
        <v>695</v>
      </c>
      <c r="G306" s="113" t="s">
        <v>381</v>
      </c>
    </row>
    <row r="307" spans="5:7" x14ac:dyDescent="0.25">
      <c r="E307" s="111">
        <v>24238</v>
      </c>
      <c r="F307" s="64" t="s">
        <v>696</v>
      </c>
      <c r="G307" s="113" t="s">
        <v>381</v>
      </c>
    </row>
    <row r="308" spans="5:7" x14ac:dyDescent="0.25">
      <c r="E308" s="111">
        <v>24239</v>
      </c>
      <c r="F308" s="64" t="s">
        <v>697</v>
      </c>
      <c r="G308" s="113" t="s">
        <v>381</v>
      </c>
    </row>
    <row r="309" spans="5:7" x14ac:dyDescent="0.25">
      <c r="E309" s="111">
        <v>24240</v>
      </c>
      <c r="F309" s="64" t="s">
        <v>698</v>
      </c>
      <c r="G309" s="113" t="s">
        <v>381</v>
      </c>
    </row>
    <row r="310" spans="5:7" x14ac:dyDescent="0.25">
      <c r="E310" s="111">
        <v>24241</v>
      </c>
      <c r="F310" s="64" t="s">
        <v>699</v>
      </c>
      <c r="G310" s="113" t="s">
        <v>381</v>
      </c>
    </row>
    <row r="311" spans="5:7" x14ac:dyDescent="0.25">
      <c r="E311" s="111">
        <v>24242</v>
      </c>
      <c r="F311" s="64" t="s">
        <v>700</v>
      </c>
      <c r="G311" s="113" t="s">
        <v>381</v>
      </c>
    </row>
    <row r="312" spans="5:7" x14ac:dyDescent="0.25">
      <c r="E312" s="111">
        <v>24243</v>
      </c>
      <c r="F312" s="64" t="s">
        <v>701</v>
      </c>
      <c r="G312" s="113" t="s">
        <v>381</v>
      </c>
    </row>
    <row r="313" spans="5:7" x14ac:dyDescent="0.25">
      <c r="E313" s="111">
        <v>24245</v>
      </c>
      <c r="F313" s="64" t="s">
        <v>702</v>
      </c>
      <c r="G313" s="113" t="s">
        <v>381</v>
      </c>
    </row>
    <row r="314" spans="5:7" x14ac:dyDescent="0.25">
      <c r="E314" s="111">
        <v>24246</v>
      </c>
      <c r="F314" s="64" t="s">
        <v>703</v>
      </c>
      <c r="G314" s="113" t="s">
        <v>381</v>
      </c>
    </row>
    <row r="315" spans="5:7" x14ac:dyDescent="0.25">
      <c r="E315" s="111">
        <v>24247</v>
      </c>
      <c r="F315" s="64" t="s">
        <v>704</v>
      </c>
      <c r="G315" s="113" t="s">
        <v>381</v>
      </c>
    </row>
    <row r="316" spans="5:7" x14ac:dyDescent="0.25">
      <c r="E316" s="111">
        <v>24249</v>
      </c>
      <c r="F316" s="64" t="s">
        <v>705</v>
      </c>
      <c r="G316" s="113" t="s">
        <v>381</v>
      </c>
    </row>
    <row r="317" spans="5:7" x14ac:dyDescent="0.25">
      <c r="E317" s="111">
        <v>24250</v>
      </c>
      <c r="F317" s="64" t="s">
        <v>706</v>
      </c>
      <c r="G317" s="113" t="s">
        <v>381</v>
      </c>
    </row>
    <row r="318" spans="5:7" x14ac:dyDescent="0.25">
      <c r="E318" s="111">
        <v>24251</v>
      </c>
      <c r="F318" s="64" t="s">
        <v>707</v>
      </c>
      <c r="G318" s="113" t="s">
        <v>381</v>
      </c>
    </row>
    <row r="319" spans="5:7" x14ac:dyDescent="0.25">
      <c r="E319" s="111">
        <v>24252</v>
      </c>
      <c r="F319" s="64" t="s">
        <v>708</v>
      </c>
      <c r="G319" s="113" t="s">
        <v>381</v>
      </c>
    </row>
    <row r="320" spans="5:7" x14ac:dyDescent="0.25">
      <c r="E320" s="111">
        <v>24253</v>
      </c>
      <c r="F320" s="64" t="s">
        <v>709</v>
      </c>
      <c r="G320" s="113" t="s">
        <v>381</v>
      </c>
    </row>
    <row r="321" spans="5:7" x14ac:dyDescent="0.25">
      <c r="E321" s="111">
        <v>24254</v>
      </c>
      <c r="F321" s="64" t="s">
        <v>710</v>
      </c>
      <c r="G321" s="113" t="s">
        <v>381</v>
      </c>
    </row>
    <row r="322" spans="5:7" x14ac:dyDescent="0.25">
      <c r="E322" s="111">
        <v>24255</v>
      </c>
      <c r="F322" s="64" t="s">
        <v>711</v>
      </c>
      <c r="G322" s="113" t="s">
        <v>381</v>
      </c>
    </row>
    <row r="323" spans="5:7" x14ac:dyDescent="0.25">
      <c r="E323" s="111">
        <v>24257</v>
      </c>
      <c r="F323" s="64" t="s">
        <v>712</v>
      </c>
      <c r="G323" s="113" t="s">
        <v>381</v>
      </c>
    </row>
    <row r="324" spans="5:7" x14ac:dyDescent="0.25">
      <c r="E324" s="111">
        <v>24258</v>
      </c>
      <c r="F324" s="64" t="s">
        <v>713</v>
      </c>
      <c r="G324" s="113" t="s">
        <v>381</v>
      </c>
    </row>
    <row r="325" spans="5:7" x14ac:dyDescent="0.25">
      <c r="E325" s="111">
        <v>24259</v>
      </c>
      <c r="F325" s="64" t="s">
        <v>714</v>
      </c>
      <c r="G325" s="113" t="s">
        <v>381</v>
      </c>
    </row>
    <row r="326" spans="5:7" x14ac:dyDescent="0.25">
      <c r="E326" s="111">
        <v>24260</v>
      </c>
      <c r="F326" s="64" t="s">
        <v>715</v>
      </c>
      <c r="G326" s="113" t="s">
        <v>381</v>
      </c>
    </row>
    <row r="327" spans="5:7" x14ac:dyDescent="0.25">
      <c r="E327" s="111">
        <v>24261</v>
      </c>
      <c r="F327" s="64" t="s">
        <v>716</v>
      </c>
      <c r="G327" s="113" t="s">
        <v>381</v>
      </c>
    </row>
    <row r="328" spans="5:7" x14ac:dyDescent="0.25">
      <c r="E328" s="111"/>
      <c r="F328" s="64"/>
      <c r="G328" s="113"/>
    </row>
    <row r="329" spans="5:7" x14ac:dyDescent="0.25">
      <c r="E329" s="111"/>
      <c r="F329" s="64"/>
      <c r="G329" s="113"/>
    </row>
    <row r="330" spans="5:7" x14ac:dyDescent="0.25">
      <c r="E330" s="111"/>
      <c r="F330" s="64"/>
      <c r="G330" s="113"/>
    </row>
    <row r="331" spans="5:7" x14ac:dyDescent="0.25">
      <c r="E331" s="111"/>
      <c r="F331" s="64"/>
      <c r="G331" s="113"/>
    </row>
    <row r="332" spans="5:7" x14ac:dyDescent="0.25">
      <c r="E332" s="111"/>
      <c r="F332" s="64"/>
      <c r="G332" s="113"/>
    </row>
    <row r="333" spans="5:7" x14ac:dyDescent="0.25">
      <c r="E333" s="111"/>
      <c r="F333" s="64"/>
      <c r="G333" s="113"/>
    </row>
    <row r="334" spans="5:7" x14ac:dyDescent="0.25">
      <c r="E334" s="111"/>
      <c r="F334" s="64"/>
      <c r="G334" s="113"/>
    </row>
    <row r="335" spans="5:7" x14ac:dyDescent="0.25">
      <c r="E335" s="111"/>
      <c r="F335" s="64"/>
      <c r="G335" s="113"/>
    </row>
    <row r="336" spans="5:7" x14ac:dyDescent="0.25">
      <c r="E336" s="111"/>
      <c r="F336" s="64"/>
      <c r="G336" s="113"/>
    </row>
    <row r="337" spans="5:7" x14ac:dyDescent="0.25">
      <c r="E337" s="111"/>
      <c r="F337" s="64"/>
      <c r="G337" s="113"/>
    </row>
    <row r="338" spans="5:7" x14ac:dyDescent="0.25">
      <c r="E338" s="111"/>
      <c r="F338" s="64"/>
      <c r="G338" s="113"/>
    </row>
    <row r="339" spans="5:7" x14ac:dyDescent="0.25">
      <c r="E339" s="111"/>
      <c r="F339" s="64"/>
      <c r="G339" s="113"/>
    </row>
    <row r="340" spans="5:7" x14ac:dyDescent="0.25">
      <c r="E340" s="111"/>
      <c r="F340" s="64"/>
      <c r="G340" s="113"/>
    </row>
    <row r="341" spans="5:7" x14ac:dyDescent="0.25">
      <c r="E341" s="111"/>
      <c r="F341" s="64"/>
      <c r="G341" s="113"/>
    </row>
    <row r="342" spans="5:7" x14ac:dyDescent="0.25">
      <c r="E342" s="111"/>
      <c r="F342" s="64"/>
      <c r="G342" s="113"/>
    </row>
    <row r="343" spans="5:7" x14ac:dyDescent="0.25">
      <c r="E343" s="111"/>
      <c r="F343" s="64"/>
      <c r="G343" s="113"/>
    </row>
    <row r="344" spans="5:7" x14ac:dyDescent="0.25">
      <c r="E344" s="111"/>
      <c r="F344" s="64"/>
      <c r="G344" s="113"/>
    </row>
    <row r="345" spans="5:7" x14ac:dyDescent="0.25">
      <c r="E345" s="111"/>
      <c r="F345" s="64"/>
      <c r="G345" s="11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9</v>
      </c>
    </row>
    <row r="2" spans="1:10" x14ac:dyDescent="0.25">
      <c r="D2" s="1"/>
      <c r="E2" s="2" t="s">
        <v>10</v>
      </c>
    </row>
    <row r="5" spans="1:10" s="6" customFormat="1" x14ac:dyDescent="0.25"/>
    <row r="6" spans="1:10" ht="15.6" x14ac:dyDescent="0.3">
      <c r="A6" s="14"/>
      <c r="B6" s="14"/>
      <c r="C6" s="14"/>
      <c r="D6" s="14"/>
      <c r="E6" s="14" t="s">
        <v>7</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20</v>
      </c>
      <c r="B10" s="6"/>
      <c r="C10" s="19"/>
      <c r="D10" s="19"/>
      <c r="E10" s="13"/>
      <c r="F10" s="6"/>
      <c r="H10" s="9"/>
      <c r="I10" s="9"/>
    </row>
    <row r="12" spans="1:10" x14ac:dyDescent="0.25">
      <c r="A12" s="6" t="s">
        <v>21</v>
      </c>
      <c r="B12" s="19"/>
      <c r="F12" s="6" t="s">
        <v>11</v>
      </c>
      <c r="G12" s="6"/>
      <c r="H12" s="6"/>
      <c r="I12" s="6"/>
      <c r="J12" s="6"/>
    </row>
    <row r="15" spans="1:10" x14ac:dyDescent="0.25">
      <c r="A15" s="7"/>
      <c r="B15" s="3" t="s">
        <v>12</v>
      </c>
      <c r="C15" s="3" t="s">
        <v>1</v>
      </c>
      <c r="D15" s="16"/>
      <c r="E15" s="17"/>
      <c r="F15" s="10" t="s">
        <v>22</v>
      </c>
      <c r="G15" s="17"/>
      <c r="H15" s="18"/>
    </row>
    <row r="16" spans="1:10" x14ac:dyDescent="0.25">
      <c r="A16" s="4" t="s">
        <v>8</v>
      </c>
      <c r="B16" s="4" t="s">
        <v>0</v>
      </c>
      <c r="C16" s="4" t="s">
        <v>6</v>
      </c>
      <c r="D16" s="5" t="s">
        <v>2</v>
      </c>
      <c r="E16" s="5" t="s">
        <v>3</v>
      </c>
      <c r="F16" s="5" t="s">
        <v>23</v>
      </c>
      <c r="G16" s="5" t="s">
        <v>4</v>
      </c>
      <c r="H16" s="5" t="s">
        <v>5</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14</v>
      </c>
    </row>
    <row r="36" spans="1:9" x14ac:dyDescent="0.25">
      <c r="A36" t="s">
        <v>13</v>
      </c>
    </row>
    <row r="37" spans="1:9" x14ac:dyDescent="0.25">
      <c r="A37" t="s">
        <v>24</v>
      </c>
    </row>
    <row r="40" spans="1:9" x14ac:dyDescent="0.25">
      <c r="A40" t="s">
        <v>15</v>
      </c>
      <c r="C40" s="13"/>
      <c r="D40" s="13"/>
      <c r="E40" s="13"/>
      <c r="G40" t="s">
        <v>18</v>
      </c>
      <c r="H40" s="13"/>
      <c r="I40" s="13"/>
    </row>
    <row r="41" spans="1:9" x14ac:dyDescent="0.25">
      <c r="A41" t="s">
        <v>17</v>
      </c>
      <c r="C41" s="13"/>
      <c r="D41" s="13"/>
      <c r="E41" s="13"/>
      <c r="F41" s="13"/>
    </row>
    <row r="42" spans="1:9" x14ac:dyDescent="0.25">
      <c r="A42" t="s">
        <v>16</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2001-07-26T13:23:43Z</cp:lastPrinted>
  <dcterms:created xsi:type="dcterms:W3CDTF">1998-06-26T18:10:39Z</dcterms:created>
  <dcterms:modified xsi:type="dcterms:W3CDTF">2023-09-10T11:08:38Z</dcterms:modified>
</cp:coreProperties>
</file>