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3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drawings/drawing4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5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drawings/drawing6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drawings/drawing7.xml" ContentType="application/vnd.openxmlformats-officedocument.drawing+xml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drawings/drawing8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9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8328" tabRatio="810" activeTab="1"/>
  </bookViews>
  <sheets>
    <sheet name="Instruction Page" sheetId="36" r:id="rId1"/>
    <sheet name="Bid-Strip" sheetId="32" r:id="rId2"/>
    <sheet name="Nov OPP" sheetId="26" r:id="rId3"/>
    <sheet name="Dec OPP" sheetId="27" r:id="rId4"/>
    <sheet name="Jan OPP" sheetId="28" r:id="rId5"/>
    <sheet name="Feb OPP" sheetId="29" r:id="rId6"/>
    <sheet name="Mar OPP" sheetId="30" r:id="rId7"/>
    <sheet name="Apr OPP" sheetId="31" r:id="rId8"/>
    <sheet name="Strip Award" sheetId="34" r:id="rId9"/>
    <sheet name="Monthly OPP Awards" sheetId="35" r:id="rId10"/>
    <sheet name="Offers to Sell (2)" sheetId="22" state="hidden" r:id="rId11"/>
  </sheets>
  <definedNames>
    <definedName name="AprAward">'Monthly OPP Awards'!$A$60:$H$69</definedName>
    <definedName name="AprBid">'Apr OPP'!$A$17:$O$24</definedName>
    <definedName name="AugAward">'Monthly OPP Awards'!$A$38:$H$69</definedName>
    <definedName name="AugBid">'Feb OPP'!$A$17:$O$24</definedName>
    <definedName name="DecAward">'Monthly OPP Awards'!$A$16:$H$69</definedName>
    <definedName name="DecBid">'Dec OPP'!$A$17:$O$24</definedName>
    <definedName name="FebAward">'Monthly OPP Awards'!$A$38:$H$69</definedName>
    <definedName name="FebBid">'Feb OPP'!$A$17:$O$24</definedName>
    <definedName name="JanAward">'Monthly OPP Awards'!$A$27:$H$69</definedName>
    <definedName name="JanBid">'Jan OPP'!$A$17:$O$24</definedName>
    <definedName name="JulAward">'Monthly OPP Awards'!$A$27:$H$69</definedName>
    <definedName name="JulBid">'Jan OPP'!$A$17:$O$24</definedName>
    <definedName name="JunAward">'Monthly OPP Awards'!$A$16:$H$69</definedName>
    <definedName name="JunBid">'Dec OPP'!$A$17:$O$24</definedName>
    <definedName name="MarAward">'Monthly OPP Awards'!$A$49:$H$69</definedName>
    <definedName name="MarBid">'Mar OPP'!$A$17:$O$24</definedName>
    <definedName name="may_nov_a">'Monthly OPP Awards'!$A$6:$H$13</definedName>
    <definedName name="MayAward">'Monthly OPP Awards'!$A$5:$H$69</definedName>
    <definedName name="MayBid">'Nov OPP'!$A$17:$O$24</definedName>
    <definedName name="NovAward">'Monthly OPP Awards'!$A$5:$H$69</definedName>
    <definedName name="NovBid">'Nov OPP'!$A$17:$O$24</definedName>
    <definedName name="NovTBids">'Nov OPP'!$E$17:$E$17</definedName>
    <definedName name="OctAward">'Monthly OPP Awards'!$A$60:$H$69</definedName>
    <definedName name="OctBid">'Apr OPP'!$A$17:$O$24</definedName>
    <definedName name="_xlnm.Print_Area" localSheetId="7">'Apr OPP'!$A$1:$K$37</definedName>
    <definedName name="_xlnm.Print_Area" localSheetId="1">'Bid-Strip'!$A$1:$K$37</definedName>
    <definedName name="_xlnm.Print_Area" localSheetId="3">'Dec OPP'!$A$1:$K$37</definedName>
    <definedName name="_xlnm.Print_Area" localSheetId="5">'Feb OPP'!$A$1:$K$37</definedName>
    <definedName name="_xlnm.Print_Area" localSheetId="4">'Jan OPP'!$A$1:$K$37</definedName>
    <definedName name="_xlnm.Print_Area" localSheetId="6">'Mar OPP'!$A$1:$K$37</definedName>
    <definedName name="_xlnm.Print_Area" localSheetId="2">'Nov OPP'!$A$1:$K$37</definedName>
    <definedName name="SepAward">'Monthly OPP Awards'!$A$49:$H$69</definedName>
    <definedName name="SepBid">'Mar OPP'!$A$17:$O$24</definedName>
    <definedName name="stripAward">'Strip Award'!$A$16:$H$25</definedName>
    <definedName name="stripbid">'Bid-Strip'!$A$17:$O$24</definedName>
    <definedName name="tbidopp1">'Nov OPP'!$E$25</definedName>
    <definedName name="TMayB">'Nov OPP'!$25:$25</definedName>
    <definedName name="TNovB">'Nov OPP'!$25:$25</definedName>
    <definedName name="tstripbid">'Bid-Strip'!$E$25</definedName>
  </definedNames>
  <calcPr calcId="0" fullCalcOnLoad="1"/>
</workbook>
</file>

<file path=xl/calcChain.xml><?xml version="1.0" encoding="utf-8"?>
<calcChain xmlns="http://schemas.openxmlformats.org/spreadsheetml/2006/main">
  <c r="J6" i="31" l="1"/>
  <c r="J8" i="31"/>
  <c r="B17" i="31"/>
  <c r="E17" i="31"/>
  <c r="L17" i="31"/>
  <c r="M17" i="31"/>
  <c r="N17" i="31"/>
  <c r="O17" i="31"/>
  <c r="P17" i="31"/>
  <c r="Q17" i="31"/>
  <c r="R17" i="31"/>
  <c r="S17" i="31"/>
  <c r="A18" i="31"/>
  <c r="B18" i="31"/>
  <c r="E18" i="31"/>
  <c r="L18" i="31"/>
  <c r="M18" i="31"/>
  <c r="N18" i="31"/>
  <c r="O18" i="31"/>
  <c r="P18" i="31"/>
  <c r="Q18" i="31"/>
  <c r="R18" i="31"/>
  <c r="S18" i="31"/>
  <c r="A19" i="31"/>
  <c r="B19" i="31"/>
  <c r="E19" i="31"/>
  <c r="L19" i="31"/>
  <c r="M19" i="31"/>
  <c r="N19" i="31"/>
  <c r="O19" i="31"/>
  <c r="P19" i="31"/>
  <c r="Q19" i="31"/>
  <c r="R19" i="31"/>
  <c r="S19" i="31"/>
  <c r="A20" i="31"/>
  <c r="B20" i="31"/>
  <c r="E20" i="31"/>
  <c r="L20" i="31"/>
  <c r="M20" i="31"/>
  <c r="N20" i="31"/>
  <c r="O20" i="31"/>
  <c r="P20" i="31"/>
  <c r="Q20" i="31"/>
  <c r="R20" i="31"/>
  <c r="S20" i="31"/>
  <c r="A21" i="31"/>
  <c r="B21" i="31"/>
  <c r="E21" i="31"/>
  <c r="L21" i="31"/>
  <c r="M21" i="31"/>
  <c r="N21" i="31"/>
  <c r="O21" i="31"/>
  <c r="P21" i="31"/>
  <c r="Q21" i="31"/>
  <c r="R21" i="31"/>
  <c r="S21" i="31"/>
  <c r="A22" i="31"/>
  <c r="B22" i="31"/>
  <c r="E22" i="31"/>
  <c r="L22" i="31"/>
  <c r="M22" i="31"/>
  <c r="N22" i="31"/>
  <c r="O22" i="31"/>
  <c r="A23" i="31"/>
  <c r="B23" i="31"/>
  <c r="E23" i="31"/>
  <c r="L23" i="31"/>
  <c r="M23" i="31"/>
  <c r="N23" i="31"/>
  <c r="O23" i="31"/>
  <c r="P23" i="31"/>
  <c r="Q23" i="31"/>
  <c r="R23" i="31"/>
  <c r="S23" i="31"/>
  <c r="A24" i="31"/>
  <c r="B24" i="31"/>
  <c r="E24" i="31"/>
  <c r="L24" i="31"/>
  <c r="M24" i="31"/>
  <c r="N24" i="31"/>
  <c r="O24" i="31"/>
  <c r="P24" i="31"/>
  <c r="Q24" i="31"/>
  <c r="R24" i="31"/>
  <c r="S24" i="31"/>
  <c r="E25" i="31"/>
  <c r="G25" i="31"/>
  <c r="H25" i="31"/>
  <c r="P25" i="31"/>
  <c r="Q25" i="31"/>
  <c r="R25" i="31"/>
  <c r="S25" i="31"/>
  <c r="C30" i="31"/>
  <c r="J30" i="31"/>
  <c r="C32" i="31"/>
  <c r="C33" i="31"/>
  <c r="C34" i="31"/>
  <c r="C35" i="31"/>
  <c r="C36" i="31"/>
  <c r="C37" i="31"/>
  <c r="B17" i="32"/>
  <c r="E17" i="32"/>
  <c r="L17" i="32"/>
  <c r="M17" i="32"/>
  <c r="N17" i="32"/>
  <c r="O17" i="32"/>
  <c r="P17" i="32"/>
  <c r="Q17" i="32"/>
  <c r="R17" i="32"/>
  <c r="S17" i="32"/>
  <c r="A18" i="32"/>
  <c r="B18" i="32"/>
  <c r="E18" i="32"/>
  <c r="L18" i="32"/>
  <c r="M18" i="32"/>
  <c r="N18" i="32"/>
  <c r="O18" i="32"/>
  <c r="P18" i="32"/>
  <c r="Q18" i="32"/>
  <c r="R18" i="32"/>
  <c r="S18" i="32"/>
  <c r="A19" i="32"/>
  <c r="B19" i="32"/>
  <c r="E19" i="32"/>
  <c r="L19" i="32"/>
  <c r="M19" i="32"/>
  <c r="N19" i="32"/>
  <c r="O19" i="32"/>
  <c r="P19" i="32"/>
  <c r="Q19" i="32"/>
  <c r="R19" i="32"/>
  <c r="S19" i="32"/>
  <c r="A20" i="32"/>
  <c r="B20" i="32"/>
  <c r="E20" i="32"/>
  <c r="L20" i="32"/>
  <c r="M20" i="32"/>
  <c r="N20" i="32"/>
  <c r="O20" i="32"/>
  <c r="P20" i="32"/>
  <c r="Q20" i="32"/>
  <c r="R20" i="32"/>
  <c r="S20" i="32"/>
  <c r="A21" i="32"/>
  <c r="B21" i="32"/>
  <c r="E21" i="32"/>
  <c r="L21" i="32"/>
  <c r="M21" i="32"/>
  <c r="N21" i="32"/>
  <c r="O21" i="32"/>
  <c r="P21" i="32"/>
  <c r="Q21" i="32"/>
  <c r="R21" i="32"/>
  <c r="S21" i="32"/>
  <c r="A22" i="32"/>
  <c r="B22" i="32"/>
  <c r="E22" i="32"/>
  <c r="L22" i="32"/>
  <c r="M22" i="32"/>
  <c r="N22" i="32"/>
  <c r="O22" i="32"/>
  <c r="P22" i="32"/>
  <c r="Q22" i="32"/>
  <c r="R22" i="32"/>
  <c r="S22" i="32"/>
  <c r="A23" i="32"/>
  <c r="B23" i="32"/>
  <c r="E23" i="32"/>
  <c r="L23" i="32"/>
  <c r="M23" i="32"/>
  <c r="N23" i="32"/>
  <c r="O23" i="32"/>
  <c r="P23" i="32"/>
  <c r="Q23" i="32"/>
  <c r="R23" i="32"/>
  <c r="S23" i="32"/>
  <c r="A24" i="32"/>
  <c r="B24" i="32"/>
  <c r="E24" i="32"/>
  <c r="L24" i="32"/>
  <c r="M24" i="32"/>
  <c r="N24" i="32"/>
  <c r="O24" i="32"/>
  <c r="P24" i="32"/>
  <c r="Q24" i="32"/>
  <c r="R24" i="32"/>
  <c r="S24" i="32"/>
  <c r="E25" i="32"/>
  <c r="G25" i="32"/>
  <c r="H25" i="32"/>
  <c r="P25" i="32"/>
  <c r="Q25" i="32"/>
  <c r="R25" i="32"/>
  <c r="S25" i="32"/>
  <c r="J6" i="27"/>
  <c r="J8" i="27"/>
  <c r="B17" i="27"/>
  <c r="E17" i="27"/>
  <c r="L17" i="27"/>
  <c r="M17" i="27"/>
  <c r="N17" i="27"/>
  <c r="O17" i="27"/>
  <c r="P17" i="27"/>
  <c r="Q17" i="27"/>
  <c r="R17" i="27"/>
  <c r="S17" i="27"/>
  <c r="A18" i="27"/>
  <c r="B18" i="27"/>
  <c r="E18" i="27"/>
  <c r="L18" i="27"/>
  <c r="M18" i="27"/>
  <c r="N18" i="27"/>
  <c r="O18" i="27"/>
  <c r="P18" i="27"/>
  <c r="Q18" i="27"/>
  <c r="R18" i="27"/>
  <c r="S18" i="27"/>
  <c r="A19" i="27"/>
  <c r="B19" i="27"/>
  <c r="E19" i="27"/>
  <c r="L19" i="27"/>
  <c r="M19" i="27"/>
  <c r="N19" i="27"/>
  <c r="O19" i="27"/>
  <c r="P19" i="27"/>
  <c r="Q19" i="27"/>
  <c r="R19" i="27"/>
  <c r="S19" i="27"/>
  <c r="A20" i="27"/>
  <c r="B20" i="27"/>
  <c r="E20" i="27"/>
  <c r="L20" i="27"/>
  <c r="M20" i="27"/>
  <c r="N20" i="27"/>
  <c r="O20" i="27"/>
  <c r="P20" i="27"/>
  <c r="Q20" i="27"/>
  <c r="R20" i="27"/>
  <c r="S20" i="27"/>
  <c r="A21" i="27"/>
  <c r="B21" i="27"/>
  <c r="E21" i="27"/>
  <c r="L21" i="27"/>
  <c r="M21" i="27"/>
  <c r="N21" i="27"/>
  <c r="O21" i="27"/>
  <c r="P21" i="27"/>
  <c r="Q21" i="27"/>
  <c r="R21" i="27"/>
  <c r="S21" i="27"/>
  <c r="A22" i="27"/>
  <c r="B22" i="27"/>
  <c r="E22" i="27"/>
  <c r="L22" i="27"/>
  <c r="M22" i="27"/>
  <c r="N22" i="27"/>
  <c r="O22" i="27"/>
  <c r="P22" i="27"/>
  <c r="Q22" i="27"/>
  <c r="R22" i="27"/>
  <c r="S22" i="27"/>
  <c r="A23" i="27"/>
  <c r="B23" i="27"/>
  <c r="E23" i="27"/>
  <c r="L23" i="27"/>
  <c r="M23" i="27"/>
  <c r="N23" i="27"/>
  <c r="O23" i="27"/>
  <c r="P23" i="27"/>
  <c r="Q23" i="27"/>
  <c r="R23" i="27"/>
  <c r="S23" i="27"/>
  <c r="A24" i="27"/>
  <c r="B24" i="27"/>
  <c r="E24" i="27"/>
  <c r="L24" i="27"/>
  <c r="M24" i="27"/>
  <c r="N24" i="27"/>
  <c r="O24" i="27"/>
  <c r="P24" i="27"/>
  <c r="Q24" i="27"/>
  <c r="R24" i="27"/>
  <c r="S24" i="27"/>
  <c r="E25" i="27"/>
  <c r="G25" i="27"/>
  <c r="H25" i="27"/>
  <c r="P25" i="27"/>
  <c r="Q25" i="27"/>
  <c r="R25" i="27"/>
  <c r="S25" i="27"/>
  <c r="C30" i="27"/>
  <c r="J30" i="27"/>
  <c r="C32" i="27"/>
  <c r="C33" i="27"/>
  <c r="C34" i="27"/>
  <c r="C35" i="27"/>
  <c r="C36" i="27"/>
  <c r="C37" i="27"/>
  <c r="J6" i="29"/>
  <c r="J8" i="29"/>
  <c r="B17" i="29"/>
  <c r="E17" i="29"/>
  <c r="L17" i="29"/>
  <c r="M17" i="29"/>
  <c r="N17" i="29"/>
  <c r="O17" i="29"/>
  <c r="P17" i="29"/>
  <c r="Q17" i="29"/>
  <c r="R17" i="29"/>
  <c r="S17" i="29"/>
  <c r="A18" i="29"/>
  <c r="B18" i="29"/>
  <c r="E18" i="29"/>
  <c r="L18" i="29"/>
  <c r="M18" i="29"/>
  <c r="N18" i="29"/>
  <c r="O18" i="29"/>
  <c r="P18" i="29"/>
  <c r="Q18" i="29"/>
  <c r="R18" i="29"/>
  <c r="S18" i="29"/>
  <c r="A19" i="29"/>
  <c r="B19" i="29"/>
  <c r="E19" i="29"/>
  <c r="L19" i="29"/>
  <c r="M19" i="29"/>
  <c r="N19" i="29"/>
  <c r="O19" i="29"/>
  <c r="P19" i="29"/>
  <c r="Q19" i="29"/>
  <c r="R19" i="29"/>
  <c r="S19" i="29"/>
  <c r="A20" i="29"/>
  <c r="B20" i="29"/>
  <c r="E20" i="29"/>
  <c r="L20" i="29"/>
  <c r="M20" i="29"/>
  <c r="N20" i="29"/>
  <c r="O20" i="29"/>
  <c r="P20" i="29"/>
  <c r="Q20" i="29"/>
  <c r="R20" i="29"/>
  <c r="S20" i="29"/>
  <c r="A21" i="29"/>
  <c r="B21" i="29"/>
  <c r="E21" i="29"/>
  <c r="L21" i="29"/>
  <c r="M21" i="29"/>
  <c r="N21" i="29"/>
  <c r="O21" i="29"/>
  <c r="P21" i="29"/>
  <c r="Q21" i="29"/>
  <c r="R21" i="29"/>
  <c r="S21" i="29"/>
  <c r="A22" i="29"/>
  <c r="B22" i="29"/>
  <c r="E22" i="29"/>
  <c r="L22" i="29"/>
  <c r="M22" i="29"/>
  <c r="N22" i="29"/>
  <c r="O22" i="29"/>
  <c r="A23" i="29"/>
  <c r="B23" i="29"/>
  <c r="E23" i="29"/>
  <c r="L23" i="29"/>
  <c r="M23" i="29"/>
  <c r="N23" i="29"/>
  <c r="O23" i="29"/>
  <c r="P23" i="29"/>
  <c r="Q23" i="29"/>
  <c r="R23" i="29"/>
  <c r="S23" i="29"/>
  <c r="A24" i="29"/>
  <c r="B24" i="29"/>
  <c r="E24" i="29"/>
  <c r="L24" i="29"/>
  <c r="M24" i="29"/>
  <c r="N24" i="29"/>
  <c r="O24" i="29"/>
  <c r="P24" i="29"/>
  <c r="Q24" i="29"/>
  <c r="R24" i="29"/>
  <c r="S24" i="29"/>
  <c r="E25" i="29"/>
  <c r="G25" i="29"/>
  <c r="H25" i="29"/>
  <c r="P25" i="29"/>
  <c r="Q25" i="29"/>
  <c r="R25" i="29"/>
  <c r="S25" i="29"/>
  <c r="C30" i="29"/>
  <c r="J30" i="29"/>
  <c r="C32" i="29"/>
  <c r="C33" i="29"/>
  <c r="C34" i="29"/>
  <c r="C35" i="29"/>
  <c r="C36" i="29"/>
  <c r="C37" i="29"/>
  <c r="J6" i="28"/>
  <c r="J8" i="28"/>
  <c r="B17" i="28"/>
  <c r="E17" i="28"/>
  <c r="L17" i="28"/>
  <c r="M17" i="28"/>
  <c r="N17" i="28"/>
  <c r="O17" i="28"/>
  <c r="P17" i="28"/>
  <c r="Q17" i="28"/>
  <c r="R17" i="28"/>
  <c r="S17" i="28"/>
  <c r="A18" i="28"/>
  <c r="B18" i="28"/>
  <c r="E18" i="28"/>
  <c r="L18" i="28"/>
  <c r="M18" i="28"/>
  <c r="N18" i="28"/>
  <c r="O18" i="28"/>
  <c r="P18" i="28"/>
  <c r="Q18" i="28"/>
  <c r="R18" i="28"/>
  <c r="S18" i="28"/>
  <c r="A19" i="28"/>
  <c r="B19" i="28"/>
  <c r="E19" i="28"/>
  <c r="L19" i="28"/>
  <c r="M19" i="28"/>
  <c r="N19" i="28"/>
  <c r="O19" i="28"/>
  <c r="P19" i="28"/>
  <c r="Q19" i="28"/>
  <c r="R19" i="28"/>
  <c r="S19" i="28"/>
  <c r="A20" i="28"/>
  <c r="B20" i="28"/>
  <c r="E20" i="28"/>
  <c r="L20" i="28"/>
  <c r="M20" i="28"/>
  <c r="N20" i="28"/>
  <c r="O20" i="28"/>
  <c r="P20" i="28"/>
  <c r="Q20" i="28"/>
  <c r="R20" i="28"/>
  <c r="S20" i="28"/>
  <c r="A21" i="28"/>
  <c r="B21" i="28"/>
  <c r="E21" i="28"/>
  <c r="L21" i="28"/>
  <c r="M21" i="28"/>
  <c r="N21" i="28"/>
  <c r="O21" i="28"/>
  <c r="P21" i="28"/>
  <c r="Q21" i="28"/>
  <c r="R21" i="28"/>
  <c r="S21" i="28"/>
  <c r="A22" i="28"/>
  <c r="B22" i="28"/>
  <c r="E22" i="28"/>
  <c r="L22" i="28"/>
  <c r="M22" i="28"/>
  <c r="N22" i="28"/>
  <c r="O22" i="28"/>
  <c r="P22" i="28"/>
  <c r="Q22" i="28"/>
  <c r="R22" i="28"/>
  <c r="S22" i="28"/>
  <c r="A23" i="28"/>
  <c r="B23" i="28"/>
  <c r="E23" i="28"/>
  <c r="L23" i="28"/>
  <c r="M23" i="28"/>
  <c r="N23" i="28"/>
  <c r="O23" i="28"/>
  <c r="P23" i="28"/>
  <c r="Q23" i="28"/>
  <c r="R23" i="28"/>
  <c r="S23" i="28"/>
  <c r="A24" i="28"/>
  <c r="B24" i="28"/>
  <c r="E24" i="28"/>
  <c r="L24" i="28"/>
  <c r="M24" i="28"/>
  <c r="N24" i="28"/>
  <c r="O24" i="28"/>
  <c r="P24" i="28"/>
  <c r="Q24" i="28"/>
  <c r="R24" i="28"/>
  <c r="S24" i="28"/>
  <c r="E25" i="28"/>
  <c r="G25" i="28"/>
  <c r="H25" i="28"/>
  <c r="P25" i="28"/>
  <c r="Q25" i="28"/>
  <c r="R25" i="28"/>
  <c r="S25" i="28"/>
  <c r="C30" i="28"/>
  <c r="J30" i="28"/>
  <c r="C32" i="28"/>
  <c r="C33" i="28"/>
  <c r="C34" i="28"/>
  <c r="C35" i="28"/>
  <c r="C36" i="28"/>
  <c r="C37" i="28"/>
  <c r="J6" i="30"/>
  <c r="J8" i="30"/>
  <c r="B17" i="30"/>
  <c r="E17" i="30"/>
  <c r="L17" i="30"/>
  <c r="M17" i="30"/>
  <c r="N17" i="30"/>
  <c r="O17" i="30"/>
  <c r="P17" i="30"/>
  <c r="Q17" i="30"/>
  <c r="R17" i="30"/>
  <c r="S17" i="30"/>
  <c r="A18" i="30"/>
  <c r="B18" i="30"/>
  <c r="E18" i="30"/>
  <c r="L18" i="30"/>
  <c r="M18" i="30"/>
  <c r="N18" i="30"/>
  <c r="O18" i="30"/>
  <c r="P18" i="30"/>
  <c r="Q18" i="30"/>
  <c r="R18" i="30"/>
  <c r="S18" i="30"/>
  <c r="A19" i="30"/>
  <c r="B19" i="30"/>
  <c r="E19" i="30"/>
  <c r="L19" i="30"/>
  <c r="M19" i="30"/>
  <c r="N19" i="30"/>
  <c r="O19" i="30"/>
  <c r="P19" i="30"/>
  <c r="Q19" i="30"/>
  <c r="R19" i="30"/>
  <c r="S19" i="30"/>
  <c r="A20" i="30"/>
  <c r="B20" i="30"/>
  <c r="E20" i="30"/>
  <c r="L20" i="30"/>
  <c r="M20" i="30"/>
  <c r="N20" i="30"/>
  <c r="O20" i="30"/>
  <c r="P20" i="30"/>
  <c r="Q20" i="30"/>
  <c r="R20" i="30"/>
  <c r="S20" i="30"/>
  <c r="A21" i="30"/>
  <c r="B21" i="30"/>
  <c r="E21" i="30"/>
  <c r="L21" i="30"/>
  <c r="M21" i="30"/>
  <c r="N21" i="30"/>
  <c r="O21" i="30"/>
  <c r="P21" i="30"/>
  <c r="Q21" i="30"/>
  <c r="R21" i="30"/>
  <c r="S21" i="30"/>
  <c r="A22" i="30"/>
  <c r="B22" i="30"/>
  <c r="E22" i="30"/>
  <c r="L22" i="30"/>
  <c r="M22" i="30"/>
  <c r="N22" i="30"/>
  <c r="O22" i="30"/>
  <c r="A23" i="30"/>
  <c r="B23" i="30"/>
  <c r="E23" i="30"/>
  <c r="L23" i="30"/>
  <c r="M23" i="30"/>
  <c r="N23" i="30"/>
  <c r="O23" i="30"/>
  <c r="P23" i="30"/>
  <c r="Q23" i="30"/>
  <c r="R23" i="30"/>
  <c r="S23" i="30"/>
  <c r="A24" i="30"/>
  <c r="B24" i="30"/>
  <c r="E24" i="30"/>
  <c r="L24" i="30"/>
  <c r="M24" i="30"/>
  <c r="N24" i="30"/>
  <c r="O24" i="30"/>
  <c r="P24" i="30"/>
  <c r="Q24" i="30"/>
  <c r="R24" i="30"/>
  <c r="S24" i="30"/>
  <c r="E25" i="30"/>
  <c r="G25" i="30"/>
  <c r="H25" i="30"/>
  <c r="P25" i="30"/>
  <c r="Q25" i="30"/>
  <c r="R25" i="30"/>
  <c r="S25" i="30"/>
  <c r="C30" i="30"/>
  <c r="J30" i="30"/>
  <c r="C32" i="30"/>
  <c r="C33" i="30"/>
  <c r="C34" i="30"/>
  <c r="C35" i="30"/>
  <c r="C36" i="30"/>
  <c r="C37" i="30"/>
  <c r="B6" i="35"/>
  <c r="C6" i="35"/>
  <c r="D6" i="35"/>
  <c r="G6" i="35"/>
  <c r="I6" i="35"/>
  <c r="A7" i="35"/>
  <c r="B7" i="35"/>
  <c r="C7" i="35"/>
  <c r="D7" i="35"/>
  <c r="G7" i="35"/>
  <c r="A8" i="35"/>
  <c r="B8" i="35"/>
  <c r="C8" i="35"/>
  <c r="D8" i="35"/>
  <c r="G8" i="35"/>
  <c r="A9" i="35"/>
  <c r="B9" i="35"/>
  <c r="C9" i="35"/>
  <c r="D9" i="35"/>
  <c r="G9" i="35"/>
  <c r="A10" i="35"/>
  <c r="B10" i="35"/>
  <c r="C10" i="35"/>
  <c r="D10" i="35"/>
  <c r="G10" i="35"/>
  <c r="A11" i="35"/>
  <c r="B11" i="35"/>
  <c r="C11" i="35"/>
  <c r="D11" i="35"/>
  <c r="G11" i="35"/>
  <c r="A12" i="35"/>
  <c r="B12" i="35"/>
  <c r="C12" i="35"/>
  <c r="D12" i="35"/>
  <c r="G12" i="35"/>
  <c r="A13" i="35"/>
  <c r="B13" i="35"/>
  <c r="C13" i="35"/>
  <c r="D13" i="35"/>
  <c r="G13" i="35"/>
  <c r="C14" i="35"/>
  <c r="G14" i="35"/>
  <c r="B17" i="35"/>
  <c r="C17" i="35"/>
  <c r="D17" i="35"/>
  <c r="G17" i="35"/>
  <c r="I17" i="35"/>
  <c r="A18" i="35"/>
  <c r="B18" i="35"/>
  <c r="C18" i="35"/>
  <c r="D18" i="35"/>
  <c r="G18" i="35"/>
  <c r="A19" i="35"/>
  <c r="B19" i="35"/>
  <c r="C19" i="35"/>
  <c r="D19" i="35"/>
  <c r="G19" i="35"/>
  <c r="A20" i="35"/>
  <c r="B20" i="35"/>
  <c r="C20" i="35"/>
  <c r="D20" i="35"/>
  <c r="G20" i="35"/>
  <c r="A21" i="35"/>
  <c r="B21" i="35"/>
  <c r="C21" i="35"/>
  <c r="D21" i="35"/>
  <c r="G21" i="35"/>
  <c r="A22" i="35"/>
  <c r="B22" i="35"/>
  <c r="C22" i="35"/>
  <c r="D22" i="35"/>
  <c r="G22" i="35"/>
  <c r="A23" i="35"/>
  <c r="B23" i="35"/>
  <c r="C23" i="35"/>
  <c r="D23" i="35"/>
  <c r="G23" i="35"/>
  <c r="A24" i="35"/>
  <c r="B24" i="35"/>
  <c r="C24" i="35"/>
  <c r="D24" i="35"/>
  <c r="G24" i="35"/>
  <c r="C25" i="35"/>
  <c r="G25" i="35"/>
  <c r="B28" i="35"/>
  <c r="C28" i="35"/>
  <c r="D28" i="35"/>
  <c r="G28" i="35"/>
  <c r="I28" i="35"/>
  <c r="A29" i="35"/>
  <c r="B29" i="35"/>
  <c r="C29" i="35"/>
  <c r="D29" i="35"/>
  <c r="G29" i="35"/>
  <c r="A30" i="35"/>
  <c r="B30" i="35"/>
  <c r="C30" i="35"/>
  <c r="D30" i="35"/>
  <c r="G30" i="35"/>
  <c r="A31" i="35"/>
  <c r="B31" i="35"/>
  <c r="C31" i="35"/>
  <c r="D31" i="35"/>
  <c r="G31" i="35"/>
  <c r="A32" i="35"/>
  <c r="B32" i="35"/>
  <c r="C32" i="35"/>
  <c r="D32" i="35"/>
  <c r="G32" i="35"/>
  <c r="A33" i="35"/>
  <c r="B33" i="35"/>
  <c r="C33" i="35"/>
  <c r="D33" i="35"/>
  <c r="G33" i="35"/>
  <c r="A34" i="35"/>
  <c r="B34" i="35"/>
  <c r="C34" i="35"/>
  <c r="D34" i="35"/>
  <c r="G34" i="35"/>
  <c r="A35" i="35"/>
  <c r="B35" i="35"/>
  <c r="C35" i="35"/>
  <c r="D35" i="35"/>
  <c r="G35" i="35"/>
  <c r="C36" i="35"/>
  <c r="G36" i="35"/>
  <c r="B39" i="35"/>
  <c r="C39" i="35"/>
  <c r="D39" i="35"/>
  <c r="G39" i="35"/>
  <c r="I39" i="35"/>
  <c r="A40" i="35"/>
  <c r="B40" i="35"/>
  <c r="C40" i="35"/>
  <c r="D40" i="35"/>
  <c r="G40" i="35"/>
  <c r="A41" i="35"/>
  <c r="B41" i="35"/>
  <c r="C41" i="35"/>
  <c r="D41" i="35"/>
  <c r="G41" i="35"/>
  <c r="A42" i="35"/>
  <c r="B42" i="35"/>
  <c r="C42" i="35"/>
  <c r="D42" i="35"/>
  <c r="G42" i="35"/>
  <c r="A43" i="35"/>
  <c r="B43" i="35"/>
  <c r="C43" i="35"/>
  <c r="D43" i="35"/>
  <c r="G43" i="35"/>
  <c r="A44" i="35"/>
  <c r="B44" i="35"/>
  <c r="C44" i="35"/>
  <c r="D44" i="35"/>
  <c r="G44" i="35"/>
  <c r="A45" i="35"/>
  <c r="B45" i="35"/>
  <c r="C45" i="35"/>
  <c r="D45" i="35"/>
  <c r="G45" i="35"/>
  <c r="A46" i="35"/>
  <c r="B46" i="35"/>
  <c r="C46" i="35"/>
  <c r="D46" i="35"/>
  <c r="G46" i="35"/>
  <c r="C47" i="35"/>
  <c r="G47" i="35"/>
  <c r="B50" i="35"/>
  <c r="C50" i="35"/>
  <c r="D50" i="35"/>
  <c r="G50" i="35"/>
  <c r="I50" i="35"/>
  <c r="A51" i="35"/>
  <c r="B51" i="35"/>
  <c r="C51" i="35"/>
  <c r="D51" i="35"/>
  <c r="G51" i="35"/>
  <c r="A52" i="35"/>
  <c r="B52" i="35"/>
  <c r="C52" i="35"/>
  <c r="D52" i="35"/>
  <c r="G52" i="35"/>
  <c r="A53" i="35"/>
  <c r="B53" i="35"/>
  <c r="C53" i="35"/>
  <c r="D53" i="35"/>
  <c r="G53" i="35"/>
  <c r="A54" i="35"/>
  <c r="B54" i="35"/>
  <c r="C54" i="35"/>
  <c r="D54" i="35"/>
  <c r="G54" i="35"/>
  <c r="A55" i="35"/>
  <c r="B55" i="35"/>
  <c r="C55" i="35"/>
  <c r="D55" i="35"/>
  <c r="G55" i="35"/>
  <c r="A56" i="35"/>
  <c r="B56" i="35"/>
  <c r="C56" i="35"/>
  <c r="D56" i="35"/>
  <c r="G56" i="35"/>
  <c r="A57" i="35"/>
  <c r="B57" i="35"/>
  <c r="C57" i="35"/>
  <c r="D57" i="35"/>
  <c r="G57" i="35"/>
  <c r="C58" i="35"/>
  <c r="G58" i="35"/>
  <c r="B61" i="35"/>
  <c r="C61" i="35"/>
  <c r="D61" i="35"/>
  <c r="G61" i="35"/>
  <c r="I61" i="35"/>
  <c r="A62" i="35"/>
  <c r="B62" i="35"/>
  <c r="C62" i="35"/>
  <c r="D62" i="35"/>
  <c r="G62" i="35"/>
  <c r="A63" i="35"/>
  <c r="B63" i="35"/>
  <c r="C63" i="35"/>
  <c r="D63" i="35"/>
  <c r="G63" i="35"/>
  <c r="A64" i="35"/>
  <c r="B64" i="35"/>
  <c r="C64" i="35"/>
  <c r="D64" i="35"/>
  <c r="G64" i="35"/>
  <c r="A65" i="35"/>
  <c r="B65" i="35"/>
  <c r="C65" i="35"/>
  <c r="D65" i="35"/>
  <c r="G65" i="35"/>
  <c r="A66" i="35"/>
  <c r="B66" i="35"/>
  <c r="C66" i="35"/>
  <c r="D66" i="35"/>
  <c r="G66" i="35"/>
  <c r="A67" i="35"/>
  <c r="B67" i="35"/>
  <c r="C67" i="35"/>
  <c r="D67" i="35"/>
  <c r="G67" i="35"/>
  <c r="A68" i="35"/>
  <c r="B68" i="35"/>
  <c r="C68" i="35"/>
  <c r="D68" i="35"/>
  <c r="G68" i="35"/>
  <c r="C69" i="35"/>
  <c r="G69" i="35"/>
  <c r="B17" i="26"/>
  <c r="E17" i="26"/>
  <c r="L17" i="26"/>
  <c r="M17" i="26"/>
  <c r="N17" i="26"/>
  <c r="O17" i="26"/>
  <c r="P17" i="26"/>
  <c r="Q17" i="26"/>
  <c r="R17" i="26"/>
  <c r="S17" i="26"/>
  <c r="A18" i="26"/>
  <c r="B18" i="26"/>
  <c r="E18" i="26"/>
  <c r="L18" i="26"/>
  <c r="M18" i="26"/>
  <c r="N18" i="26"/>
  <c r="O18" i="26"/>
  <c r="P18" i="26"/>
  <c r="Q18" i="26"/>
  <c r="R18" i="26"/>
  <c r="S18" i="26"/>
  <c r="A19" i="26"/>
  <c r="B19" i="26"/>
  <c r="E19" i="26"/>
  <c r="L19" i="26"/>
  <c r="M19" i="26"/>
  <c r="N19" i="26"/>
  <c r="O19" i="26"/>
  <c r="P19" i="26"/>
  <c r="Q19" i="26"/>
  <c r="R19" i="26"/>
  <c r="S19" i="26"/>
  <c r="A20" i="26"/>
  <c r="B20" i="26"/>
  <c r="E20" i="26"/>
  <c r="L20" i="26"/>
  <c r="M20" i="26"/>
  <c r="N20" i="26"/>
  <c r="O20" i="26"/>
  <c r="P20" i="26"/>
  <c r="Q20" i="26"/>
  <c r="R20" i="26"/>
  <c r="S20" i="26"/>
  <c r="A21" i="26"/>
  <c r="B21" i="26"/>
  <c r="E21" i="26"/>
  <c r="L21" i="26"/>
  <c r="M21" i="26"/>
  <c r="N21" i="26"/>
  <c r="O21" i="26"/>
  <c r="P21" i="26"/>
  <c r="Q21" i="26"/>
  <c r="R21" i="26"/>
  <c r="S21" i="26"/>
  <c r="A22" i="26"/>
  <c r="B22" i="26"/>
  <c r="E22" i="26"/>
  <c r="L22" i="26"/>
  <c r="M22" i="26"/>
  <c r="N22" i="26"/>
  <c r="O22" i="26"/>
  <c r="P22" i="26"/>
  <c r="Q22" i="26"/>
  <c r="R22" i="26"/>
  <c r="S22" i="26"/>
  <c r="A23" i="26"/>
  <c r="B23" i="26"/>
  <c r="E23" i="26"/>
  <c r="L23" i="26"/>
  <c r="M23" i="26"/>
  <c r="N23" i="26"/>
  <c r="O23" i="26"/>
  <c r="P23" i="26"/>
  <c r="Q23" i="26"/>
  <c r="R23" i="26"/>
  <c r="S23" i="26"/>
  <c r="A24" i="26"/>
  <c r="B24" i="26"/>
  <c r="E24" i="26"/>
  <c r="L24" i="26"/>
  <c r="M24" i="26"/>
  <c r="N24" i="26"/>
  <c r="O24" i="26"/>
  <c r="P24" i="26"/>
  <c r="Q24" i="26"/>
  <c r="R24" i="26"/>
  <c r="S24" i="26"/>
  <c r="E25" i="26"/>
  <c r="G25" i="26"/>
  <c r="H25" i="26"/>
  <c r="P25" i="26"/>
  <c r="Q25" i="26"/>
  <c r="R25" i="26"/>
  <c r="S25" i="26"/>
  <c r="B12" i="34"/>
  <c r="B17" i="34"/>
  <c r="C17" i="34"/>
  <c r="D17" i="34"/>
  <c r="G17" i="34"/>
  <c r="A18" i="34"/>
  <c r="B18" i="34"/>
  <c r="C18" i="34"/>
  <c r="D18" i="34"/>
  <c r="G18" i="34"/>
  <c r="A19" i="34"/>
  <c r="B19" i="34"/>
  <c r="C19" i="34"/>
  <c r="D19" i="34"/>
  <c r="G19" i="34"/>
  <c r="A20" i="34"/>
  <c r="B20" i="34"/>
  <c r="C20" i="34"/>
  <c r="D20" i="34"/>
  <c r="G20" i="34"/>
  <c r="A21" i="34"/>
  <c r="B21" i="34"/>
  <c r="C21" i="34"/>
  <c r="D21" i="34"/>
  <c r="G21" i="34"/>
  <c r="A22" i="34"/>
  <c r="B22" i="34"/>
  <c r="C22" i="34"/>
  <c r="D22" i="34"/>
  <c r="G22" i="34"/>
  <c r="A23" i="34"/>
  <c r="B23" i="34"/>
  <c r="C23" i="34"/>
  <c r="D23" i="34"/>
  <c r="G23" i="34"/>
  <c r="A24" i="34"/>
  <c r="B24" i="34"/>
  <c r="C24" i="34"/>
  <c r="D24" i="34"/>
  <c r="G24" i="34"/>
  <c r="B25" i="34"/>
  <c r="C25" i="34"/>
  <c r="G25" i="34"/>
</calcChain>
</file>

<file path=xl/sharedStrings.xml><?xml version="1.0" encoding="utf-8"?>
<sst xmlns="http://schemas.openxmlformats.org/spreadsheetml/2006/main" count="1804" uniqueCount="311">
  <si>
    <t>($/kW)</t>
  </si>
  <si>
    <t>Amount</t>
  </si>
  <si>
    <t>NYC</t>
  </si>
  <si>
    <t>LI</t>
  </si>
  <si>
    <t>PJM</t>
  </si>
  <si>
    <t>HQ</t>
  </si>
  <si>
    <t>(MW)</t>
  </si>
  <si>
    <t>Offers to Sell</t>
  </si>
  <si>
    <t>Bid #</t>
  </si>
  <si>
    <t>New York Independent System Operator</t>
  </si>
  <si>
    <t>Installed Capacity (ICAP) Obligatory Period Auction</t>
  </si>
  <si>
    <t>ICAP Obligation Period Auction (6 mth)</t>
  </si>
  <si>
    <t>Min. Price</t>
  </si>
  <si>
    <t>*  Locations must be checked using the number one (1).</t>
  </si>
  <si>
    <r>
      <t>Instructions</t>
    </r>
    <r>
      <rPr>
        <sz val="10"/>
        <rFont val="Arial"/>
      </rPr>
      <t>*</t>
    </r>
  </si>
  <si>
    <t>Contact Name:</t>
  </si>
  <si>
    <t>Company Address:</t>
  </si>
  <si>
    <t>Company Name:</t>
  </si>
  <si>
    <t>Contact #:</t>
  </si>
  <si>
    <t>Contact E-Mail:</t>
  </si>
  <si>
    <t>Registrant Name:</t>
  </si>
  <si>
    <t>Phase #:</t>
  </si>
  <si>
    <t>Location*</t>
  </si>
  <si>
    <t>ROS**</t>
  </si>
  <si>
    <t>** Rest of State - New York Control Area outside of New York City &amp; Long Island</t>
  </si>
  <si>
    <t>Bids to Purchase</t>
  </si>
  <si>
    <t>Date submitted:</t>
  </si>
  <si>
    <t>Time submitted:</t>
  </si>
  <si>
    <t>Auction Month:</t>
  </si>
  <si>
    <t>ISO-NE</t>
  </si>
  <si>
    <t>O-IMO</t>
  </si>
  <si>
    <t>Amount (MW)</t>
  </si>
  <si>
    <t>Total</t>
  </si>
  <si>
    <t>Bid ($)</t>
  </si>
  <si>
    <t>Location of Capacity to be Purchased</t>
  </si>
  <si>
    <t>in any of the following areas</t>
  </si>
  <si>
    <t>Capacity can be located</t>
  </si>
  <si>
    <t xml:space="preserve"> NYC</t>
  </si>
  <si>
    <t xml:space="preserve"> LI</t>
  </si>
  <si>
    <t>PJM-ISO</t>
  </si>
  <si>
    <t xml:space="preserve">Capacity must be </t>
  </si>
  <si>
    <t>located here</t>
  </si>
  <si>
    <t>In each location you must enter the number 1 for yes or 0 for no*</t>
  </si>
  <si>
    <t>Contact Phone#:</t>
  </si>
  <si>
    <t>Maximum Price</t>
  </si>
  <si>
    <t xml:space="preserve">[express to </t>
  </si>
  <si>
    <t>nearest 0.1 MW]</t>
  </si>
  <si>
    <t>SUBMIT TO:</t>
  </si>
  <si>
    <t>buyicap@nyiso.com</t>
  </si>
  <si>
    <t>Purchaser's</t>
  </si>
  <si>
    <t>Name</t>
  </si>
  <si>
    <t>Use Only For Monthly Auction</t>
  </si>
  <si>
    <t xml:space="preserve"> express to nearest $.01]</t>
  </si>
  <si>
    <t>[($/kW- per 6 months)</t>
  </si>
  <si>
    <t>Amount (MW) [expressed to nearest 0.1 MW]</t>
  </si>
  <si>
    <t>Loc.</t>
  </si>
  <si>
    <t>Amount (MW) Purchased</t>
  </si>
  <si>
    <t>Market Clearing Price</t>
  </si>
  <si>
    <t>Total Purchase Price</t>
  </si>
  <si>
    <t>Month Purchased:</t>
  </si>
  <si>
    <t>Maximum Bid [($/kW- per month) express to nearest $.01]</t>
  </si>
  <si>
    <t>This workbook has been redesigned to increase the accuracy of information being transferred to the auction model and to facilitate the rapid transfer of award</t>
  </si>
  <si>
    <t xml:space="preserve">In order to meet the above goals each spreadsheet page requires that information be entered in a consistent format and that changes to the workbook be made </t>
  </si>
  <si>
    <t>in a manner that does not destroy links and formulas.  The following steps must adhered to:</t>
  </si>
  <si>
    <t>Special Notes:</t>
  </si>
  <si>
    <t>Strip auctions:</t>
  </si>
  <si>
    <t>Monthly auctions (OPP):</t>
  </si>
  <si>
    <t>2. Do not use these pages for the strip auction.</t>
  </si>
  <si>
    <t>notices to buyers.</t>
  </si>
  <si>
    <t>2. Do not delete pages between the current obligation month and the last month of the Obligation Procurement Period (OPP).</t>
  </si>
  <si>
    <t>3. Enter the obligation procurement period in cell "C6."</t>
  </si>
  <si>
    <t>Do Not Delete Yellow Row</t>
  </si>
  <si>
    <t>If you change the size of the table, MAKE SURE that you copy the contents of range c6:e6 to area c7:e (bottom)</t>
  </si>
  <si>
    <t>If you change the size of the table, MAKE SURE that you copy the contents of range c17:e17 to area c18:e (bottom)</t>
  </si>
  <si>
    <t>If you change the size of the table, MAKE SURE that you copy the contents of range c28:e28 to area c29:e (bottom)</t>
  </si>
  <si>
    <t>If you change the size of the table, MAKE SURE that you copy the contents of range c39:e39 to area c40:e (bottom)</t>
  </si>
  <si>
    <t>If you change the size of the table, MAKE SURE that you copy the contents of range C50:E50 to area C51:E (bottom)</t>
  </si>
  <si>
    <t>Company</t>
  </si>
  <si>
    <t>Maximum Price Offered [($/kW- 6 month) express to nearest $.01]</t>
  </si>
  <si>
    <t>4. Do not enter any information in the red colored cells</t>
  </si>
  <si>
    <t>Instructions:</t>
  </si>
  <si>
    <r>
      <t>* Rest of State</t>
    </r>
    <r>
      <rPr>
        <sz val="10"/>
        <rFont val="Times New Roman"/>
        <family val="1"/>
      </rPr>
      <t xml:space="preserve"> - New York Control Area outside of New York City &amp; Long Island</t>
    </r>
  </si>
  <si>
    <t>Do Not Enter Information</t>
  </si>
  <si>
    <t>Your Name Goes Here</t>
  </si>
  <si>
    <t>Your Phone Here</t>
  </si>
  <si>
    <t>Address 1</t>
  </si>
  <si>
    <t>Address 2</t>
  </si>
  <si>
    <t>Address 3</t>
  </si>
  <si>
    <t>City, State Zip</t>
  </si>
  <si>
    <t>your @ address</t>
  </si>
  <si>
    <t>Your Name Here</t>
  </si>
  <si>
    <t>City, State, Zip</t>
  </si>
  <si>
    <t>your @ here</t>
  </si>
  <si>
    <t>c. Do not enter information in the red cells</t>
  </si>
  <si>
    <t>5. Do not delete rows highlighted in yellow.</t>
  </si>
  <si>
    <t>3. Do not make any changes to awards pages.  The award pages are for by NYISO Employees only.</t>
  </si>
  <si>
    <t>Purchased Price ($)</t>
  </si>
  <si>
    <t xml:space="preserve"> </t>
  </si>
  <si>
    <t>Delete Rows from the last month first and work yourself up to current.  Deleting top down will cause errors.</t>
  </si>
  <si>
    <t>Insert Rows from the last month first and work yourself up to current.  Inserting top down will cause errors.</t>
  </si>
  <si>
    <t>2. Do not use this page for monthly bids.</t>
  </si>
  <si>
    <t>4. Enter the date submitted in cell "J6."</t>
  </si>
  <si>
    <t xml:space="preserve"> All locations have been prefilled with zeros, do not forget to enter the number 1 for the chosen location.</t>
  </si>
  <si>
    <t>5. Enter your "Registrant Name:" in cell "C8."  This information will appear in the "Purchaser's Name" area of the bid form after MW's are entered.</t>
  </si>
  <si>
    <t xml:space="preserve">1. Pages prior to the periods being submitted must be deleted.  </t>
  </si>
  <si>
    <t>1. Do Not submit detached pages.  Transmit the entire workbook.</t>
  </si>
  <si>
    <t>a. If more rows are needed, push "Insert Rows" button</t>
  </si>
  <si>
    <t>b. If less rows are needed, push "Delete Rows" button.  Do not delete row with yellow bar.</t>
  </si>
  <si>
    <t>[($/kW- per 1 month)</t>
  </si>
  <si>
    <t>Use Only For Strip Auction</t>
  </si>
  <si>
    <t>Short Name</t>
  </si>
  <si>
    <t>1stRoch</t>
  </si>
  <si>
    <t>3mP&amp;P</t>
  </si>
  <si>
    <t>AdvantEn</t>
  </si>
  <si>
    <t>AEPSysOp</t>
  </si>
  <si>
    <t>AESCreRe</t>
  </si>
  <si>
    <t>AESEastE</t>
  </si>
  <si>
    <t>AESNuEn</t>
  </si>
  <si>
    <t>AgwayES</t>
  </si>
  <si>
    <t>AllegEnS</t>
  </si>
  <si>
    <t>AllegPwr</t>
  </si>
  <si>
    <t>AmerHess</t>
  </si>
  <si>
    <t>AmherUtl</t>
  </si>
  <si>
    <t>AquilEPM</t>
  </si>
  <si>
    <t>AstGenCo</t>
  </si>
  <si>
    <t>BlueCir</t>
  </si>
  <si>
    <t>CanaEmir</t>
  </si>
  <si>
    <t>CanNiaPwr</t>
  </si>
  <si>
    <t>CargAlli</t>
  </si>
  <si>
    <t>CHEnt</t>
  </si>
  <si>
    <t>CHGE</t>
  </si>
  <si>
    <t>CingyEnM</t>
  </si>
  <si>
    <t>CingySvr</t>
  </si>
  <si>
    <t>CityBuff</t>
  </si>
  <si>
    <t>CoastMEn</t>
  </si>
  <si>
    <t>ColumEN</t>
  </si>
  <si>
    <t>ConecEn</t>
  </si>
  <si>
    <t>ConEdEn</t>
  </si>
  <si>
    <t>ConEdNY</t>
  </si>
  <si>
    <t>ConEdSol</t>
  </si>
  <si>
    <t>ConstPwr</t>
  </si>
  <si>
    <t>ConSuPwL</t>
  </si>
  <si>
    <t>CoralPwr</t>
  </si>
  <si>
    <t>CountEri</t>
  </si>
  <si>
    <t>CountMon</t>
  </si>
  <si>
    <t>CountNia</t>
  </si>
  <si>
    <t>DukeEnTM</t>
  </si>
  <si>
    <t>DynegyPM</t>
  </si>
  <si>
    <t>EastCoas</t>
  </si>
  <si>
    <t>ECNY</t>
  </si>
  <si>
    <t>Econnerg</t>
  </si>
  <si>
    <t>EdisnMMT</t>
  </si>
  <si>
    <t>Electrox</t>
  </si>
  <si>
    <t>ElPasMEn</t>
  </si>
  <si>
    <t>EmpiNatG</t>
  </si>
  <si>
    <t>Energetx</t>
  </si>
  <si>
    <t>EnronEnS</t>
  </si>
  <si>
    <t>EnronPM</t>
  </si>
  <si>
    <t>EntNucIP</t>
  </si>
  <si>
    <t>EntNukFz</t>
  </si>
  <si>
    <t>EntPwrM</t>
  </si>
  <si>
    <t>Essent</t>
  </si>
  <si>
    <t>FedEG</t>
  </si>
  <si>
    <t>FiberEn</t>
  </si>
  <si>
    <t>FortUSEn</t>
  </si>
  <si>
    <t>FPLEnPwM</t>
  </si>
  <si>
    <t>Freeport</t>
  </si>
  <si>
    <t>FrtDrum</t>
  </si>
  <si>
    <t>FstEnTSv</t>
  </si>
  <si>
    <t>GrtBayPw</t>
  </si>
  <si>
    <t>HessEn</t>
  </si>
  <si>
    <t>HQEnSvUS</t>
  </si>
  <si>
    <t>IndCorin</t>
  </si>
  <si>
    <t>IndIllio</t>
  </si>
  <si>
    <t>IndOlean</t>
  </si>
  <si>
    <t>IndOsweg</t>
  </si>
  <si>
    <t>IndYerks</t>
  </si>
  <si>
    <t>IntlPapr</t>
  </si>
  <si>
    <t>ISODfAPR</t>
  </si>
  <si>
    <t>ISODfAUG</t>
  </si>
  <si>
    <t>ISODfDEC</t>
  </si>
  <si>
    <t>ISODfFEB</t>
  </si>
  <si>
    <t>ISODfJAN</t>
  </si>
  <si>
    <t>ISODfJUL</t>
  </si>
  <si>
    <t>ISODfJUN</t>
  </si>
  <si>
    <t>ISODfMAR</t>
  </si>
  <si>
    <t>ISODfMAY</t>
  </si>
  <si>
    <t>ISODfNOV</t>
  </si>
  <si>
    <t>ISODfOCT</t>
  </si>
  <si>
    <t>ISODfSEP</t>
  </si>
  <si>
    <t>ISOMoAPR</t>
  </si>
  <si>
    <t>ISOMoAUG</t>
  </si>
  <si>
    <t>ISOMoDEC</t>
  </si>
  <si>
    <t>ISOMoFEB</t>
  </si>
  <si>
    <t>ISOMoJAN</t>
  </si>
  <si>
    <t>ISOMoJUL</t>
  </si>
  <si>
    <t>ISOMoJUN</t>
  </si>
  <si>
    <t>ISOMoMAR</t>
  </si>
  <si>
    <t>ISOMoMAY</t>
  </si>
  <si>
    <t>ISOMoNOV</t>
  </si>
  <si>
    <t>ISOMoOCT</t>
  </si>
  <si>
    <t>ISOMoSEP</t>
  </si>
  <si>
    <t>isostrpS</t>
  </si>
  <si>
    <t>isostrpW</t>
  </si>
  <si>
    <t>Jamestwn</t>
  </si>
  <si>
    <t>Kaleida</t>
  </si>
  <si>
    <t>KeySpEn</t>
  </si>
  <si>
    <t>KeySpRav</t>
  </si>
  <si>
    <t>KochEnT</t>
  </si>
  <si>
    <t>LIPA</t>
  </si>
  <si>
    <t>LockpEnA</t>
  </si>
  <si>
    <t>MEGA</t>
  </si>
  <si>
    <t>MetroEN</t>
  </si>
  <si>
    <t>Metrogen</t>
  </si>
  <si>
    <t>MirabiGE</t>
  </si>
  <si>
    <t>MLCS</t>
  </si>
  <si>
    <t>MorgStan</t>
  </si>
  <si>
    <t>NatlFuel</t>
  </si>
  <si>
    <t>NEPAEn</t>
  </si>
  <si>
    <t>NEUtilSv</t>
  </si>
  <si>
    <t>NFRPwr</t>
  </si>
  <si>
    <t>NIMOEM</t>
  </si>
  <si>
    <t>NIMOPC</t>
  </si>
  <si>
    <t>NRGPwrM</t>
  </si>
  <si>
    <t>NYMPA</t>
  </si>
  <si>
    <t>NYPA</t>
  </si>
  <si>
    <t>NYSEG</t>
  </si>
  <si>
    <t>NYSEGSol</t>
  </si>
  <si>
    <t>OccidChm</t>
  </si>
  <si>
    <t>OnonCogn</t>
  </si>
  <si>
    <t>OntPwrGn</t>
  </si>
  <si>
    <t>OrionEnS</t>
  </si>
  <si>
    <t>ORUtil</t>
  </si>
  <si>
    <t>OutHQ</t>
  </si>
  <si>
    <t>OutIMO</t>
  </si>
  <si>
    <t>OutNE</t>
  </si>
  <si>
    <t>OutPJM</t>
  </si>
  <si>
    <t>PECoEn</t>
  </si>
  <si>
    <t>PGENTPwr</t>
  </si>
  <si>
    <t>PPLEnPl</t>
  </si>
  <si>
    <t>Praxair</t>
  </si>
  <si>
    <t>PrimPwrM</t>
  </si>
  <si>
    <t>ProjOrgA</t>
  </si>
  <si>
    <t>PSCoCol</t>
  </si>
  <si>
    <t>PSEG</t>
  </si>
  <si>
    <t>PSEGEnRT</t>
  </si>
  <si>
    <t>PSEGEnT</t>
  </si>
  <si>
    <t>RelintEn</t>
  </si>
  <si>
    <t>RGE</t>
  </si>
  <si>
    <t>RockvCtr</t>
  </si>
  <si>
    <t>SelEn</t>
  </si>
  <si>
    <t>SelkCogn</t>
  </si>
  <si>
    <t>SemprEnt</t>
  </si>
  <si>
    <t>SenecaEn</t>
  </si>
  <si>
    <t>SenecaFL</t>
  </si>
  <si>
    <t>SingRobO</t>
  </si>
  <si>
    <t>SitheIPP</t>
  </si>
  <si>
    <t>SithePwM</t>
  </si>
  <si>
    <t>SmartEn</t>
  </si>
  <si>
    <t>SMEC</t>
  </si>
  <si>
    <t>SoCoEnM</t>
  </si>
  <si>
    <t>StatEnSv</t>
  </si>
  <si>
    <t>StratgEn</t>
  </si>
  <si>
    <t>StratgPM</t>
  </si>
  <si>
    <t>SUNYBuff</t>
  </si>
  <si>
    <t>TGE</t>
  </si>
  <si>
    <t>TMassena</t>
  </si>
  <si>
    <t>TopsMkts</t>
  </si>
  <si>
    <t>TranAEnM</t>
  </si>
  <si>
    <t>TrnCanPM</t>
  </si>
  <si>
    <t>TXUEnSev</t>
  </si>
  <si>
    <t>UofR</t>
  </si>
  <si>
    <t>VirgPwrM</t>
  </si>
  <si>
    <t>Wegmans</t>
  </si>
  <si>
    <t>WeschRes</t>
  </si>
  <si>
    <t>WestNYWi</t>
  </si>
  <si>
    <t>WillEnMT</t>
  </si>
  <si>
    <t>Submittal Number</t>
  </si>
  <si>
    <t>NYC Mitigated</t>
  </si>
  <si>
    <t>6. Each time you resubmit this form increase the submittal number by one.</t>
  </si>
  <si>
    <t>7. Enter the time, in military standard units, when this workbook is transmitted to the ISO in cell "J8."  (example 15:00 equals 3:00 PM)</t>
  </si>
  <si>
    <t xml:space="preserve">8. In rows 17 through 24 enter your bid information. </t>
  </si>
  <si>
    <t>9. Enter your name in cell "C30."</t>
  </si>
  <si>
    <t>10. Enter your telephone number in cell "J30."</t>
  </si>
  <si>
    <t>11. Enter the company name for in cell "C32."</t>
  </si>
  <si>
    <t>12. Enter needed information in cells "C33" to "C37."</t>
  </si>
  <si>
    <t>N</t>
  </si>
  <si>
    <t>Summer 2002</t>
  </si>
  <si>
    <t>Installed Capacity (UCAP) Strip Auction</t>
  </si>
  <si>
    <t>Installed Capacity (UCAP) Monthly Auction</t>
  </si>
  <si>
    <t>ISOSuApr</t>
  </si>
  <si>
    <t>ISOSuAug</t>
  </si>
  <si>
    <t>ISOSuDec</t>
  </si>
  <si>
    <t>ISOSuFeb</t>
  </si>
  <si>
    <t>ISOSuJan</t>
  </si>
  <si>
    <t>ISOSuJul</t>
  </si>
  <si>
    <t>ISOSuJun</t>
  </si>
  <si>
    <t>ISOSuMar</t>
  </si>
  <si>
    <t>ISOSuMay</t>
  </si>
  <si>
    <t>ISOSuNov</t>
  </si>
  <si>
    <t>ISOSuOct</t>
  </si>
  <si>
    <t>ISOSuSep</t>
  </si>
  <si>
    <t>NewLSE</t>
  </si>
  <si>
    <t>NewSuppl</t>
  </si>
  <si>
    <t>Comments:</t>
  </si>
  <si>
    <t>November</t>
  </si>
  <si>
    <t>December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</si>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</sst>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0.0"/>
    <numFmt numFmtId="176" formatCode="&quot;$&quot;#,##0.00"/>
    <numFmt numFmtId="177" formatCode="#,##0.0_);\(#,##0.0\)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2"/>
      <color indexed="10"/>
      <name val="Times New Roman"/>
      <family val="1"/>
    </font>
    <font>
      <sz val="10"/>
      <color indexed="10"/>
      <name val="Times New Roman"/>
      <family val="1"/>
    </font>
    <font>
      <sz val="8"/>
      <name val="Times New Roman"/>
      <family val="1"/>
    </font>
    <font>
      <u/>
      <sz val="10"/>
      <color indexed="12"/>
      <name val="Arial"/>
    </font>
    <font>
      <b/>
      <sz val="8"/>
      <name val="Times New Roman"/>
      <family val="1"/>
    </font>
    <font>
      <b/>
      <sz val="8"/>
      <color indexed="10"/>
      <name val="Times New Roman"/>
      <family val="1"/>
    </font>
    <font>
      <sz val="10"/>
      <color indexed="10"/>
      <name val="Arial"/>
    </font>
    <font>
      <b/>
      <sz val="8"/>
      <name val="Arial"/>
      <family val="2"/>
    </font>
    <font>
      <sz val="8"/>
      <name val="Arial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8"/>
      <color indexed="10"/>
      <name val="Arial"/>
      <family val="2"/>
    </font>
    <font>
      <sz val="10"/>
      <color indexed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2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0" xfId="0" applyAlignment="1"/>
    <xf numFmtId="0" fontId="0" fillId="0" borderId="0" xfId="0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0" fillId="0" borderId="5" xfId="0" applyBorder="1"/>
    <xf numFmtId="0" fontId="3" fillId="0" borderId="0" xfId="0" applyFont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2" fillId="0" borderId="5" xfId="0" applyFont="1" applyBorder="1"/>
    <xf numFmtId="0" fontId="6" fillId="0" borderId="8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2" fillId="0" borderId="9" xfId="0" applyFont="1" applyBorder="1" applyAlignment="1">
      <alignment horizontal="centerContinuous"/>
    </xf>
    <xf numFmtId="0" fontId="6" fillId="0" borderId="9" xfId="0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6" fillId="0" borderId="10" xfId="0" applyFont="1" applyBorder="1" applyAlignment="1">
      <alignment horizontal="centerContinuous"/>
    </xf>
    <xf numFmtId="0" fontId="0" fillId="0" borderId="0" xfId="0" quotePrefix="1"/>
    <xf numFmtId="0" fontId="0" fillId="0" borderId="0" xfId="0" applyProtection="1">
      <protection hidden="1"/>
    </xf>
    <xf numFmtId="0" fontId="7" fillId="0" borderId="0" xfId="0" applyFont="1" applyAlignment="1">
      <alignment horizontal="centerContinuous" vertical="center" wrapText="1"/>
    </xf>
    <xf numFmtId="43" fontId="1" fillId="0" borderId="0" xfId="1" applyFont="1" applyBorder="1"/>
    <xf numFmtId="0" fontId="0" fillId="2" borderId="0" xfId="0" applyFill="1"/>
    <xf numFmtId="0" fontId="0" fillId="0" borderId="2" xfId="0" applyFill="1" applyBorder="1" applyAlignment="1">
      <alignment horizontal="center"/>
    </xf>
    <xf numFmtId="0" fontId="0" fillId="0" borderId="0" xfId="0" applyFill="1" applyProtection="1">
      <protection hidden="1"/>
    </xf>
    <xf numFmtId="0" fontId="0" fillId="0" borderId="0" xfId="0" applyFill="1"/>
    <xf numFmtId="0" fontId="0" fillId="0" borderId="11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2" fillId="0" borderId="2" xfId="0" applyFont="1" applyFill="1" applyBorder="1" applyAlignment="1">
      <alignment horizontal="center"/>
    </xf>
    <xf numFmtId="2" fontId="12" fillId="0" borderId="2" xfId="0" applyNumberFormat="1" applyFont="1" applyFill="1" applyBorder="1" applyAlignment="1">
      <alignment horizontal="center"/>
    </xf>
    <xf numFmtId="174" fontId="12" fillId="0" borderId="2" xfId="0" applyNumberFormat="1" applyFont="1" applyFill="1" applyBorder="1" applyAlignment="1">
      <alignment horizontal="center"/>
    </xf>
    <xf numFmtId="43" fontId="12" fillId="0" borderId="3" xfId="1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2" fontId="12" fillId="2" borderId="3" xfId="0" applyNumberFormat="1" applyFont="1" applyFill="1" applyBorder="1" applyAlignment="1">
      <alignment horizontal="center"/>
    </xf>
    <xf numFmtId="174" fontId="12" fillId="2" borderId="3" xfId="0" applyNumberFormat="1" applyFont="1" applyFill="1" applyBorder="1" applyAlignment="1">
      <alignment horizontal="center"/>
    </xf>
    <xf numFmtId="0" fontId="12" fillId="0" borderId="0" xfId="0" applyFont="1"/>
    <xf numFmtId="0" fontId="13" fillId="0" borderId="1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2" fillId="0" borderId="14" xfId="0" applyFont="1" applyBorder="1"/>
    <xf numFmtId="2" fontId="16" fillId="0" borderId="14" xfId="0" applyNumberFormat="1" applyFont="1" applyBorder="1" applyAlignment="1">
      <alignment horizontal="center"/>
    </xf>
    <xf numFmtId="174" fontId="16" fillId="0" borderId="14" xfId="0" applyNumberFormat="1" applyFont="1" applyBorder="1" applyAlignment="1">
      <alignment horizontal="center"/>
    </xf>
    <xf numFmtId="43" fontId="12" fillId="0" borderId="14" xfId="1" applyFont="1" applyBorder="1"/>
    <xf numFmtId="0" fontId="12" fillId="0" borderId="15" xfId="0" applyFont="1" applyBorder="1"/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Fill="1" applyBorder="1"/>
    <xf numFmtId="0" fontId="0" fillId="0" borderId="0" xfId="0" applyAlignment="1">
      <alignment horizontal="left"/>
    </xf>
    <xf numFmtId="14" fontId="2" fillId="0" borderId="5" xfId="0" applyNumberFormat="1" applyFont="1" applyBorder="1"/>
    <xf numFmtId="43" fontId="12" fillId="2" borderId="3" xfId="1" applyFont="1" applyFill="1" applyBorder="1" applyAlignment="1">
      <alignment horizontal="center"/>
    </xf>
    <xf numFmtId="44" fontId="12" fillId="0" borderId="3" xfId="2" applyFont="1" applyBorder="1"/>
    <xf numFmtId="14" fontId="0" fillId="0" borderId="5" xfId="0" applyNumberFormat="1" applyBorder="1"/>
    <xf numFmtId="14" fontId="0" fillId="0" borderId="0" xfId="0" applyNumberFormat="1" applyBorder="1"/>
    <xf numFmtId="18" fontId="2" fillId="0" borderId="5" xfId="0" applyNumberFormat="1" applyFont="1" applyBorder="1"/>
    <xf numFmtId="0" fontId="0" fillId="2" borderId="0" xfId="0" applyFill="1" applyProtection="1">
      <protection hidden="1"/>
    </xf>
    <xf numFmtId="0" fontId="16" fillId="0" borderId="0" xfId="0" applyFont="1"/>
    <xf numFmtId="2" fontId="16" fillId="0" borderId="0" xfId="0" applyNumberFormat="1" applyFont="1"/>
    <xf numFmtId="0" fontId="18" fillId="0" borderId="16" xfId="0" applyFont="1" applyBorder="1" applyAlignment="1">
      <alignment horizontal="center"/>
    </xf>
    <xf numFmtId="0" fontId="18" fillId="0" borderId="16" xfId="0" applyFont="1" applyBorder="1" applyAlignment="1">
      <alignment horizontal="center" vertical="justify"/>
    </xf>
    <xf numFmtId="2" fontId="18" fillId="0" borderId="16" xfId="0" applyNumberFormat="1" applyFont="1" applyBorder="1" applyAlignment="1">
      <alignment horizontal="center" vertical="justify"/>
    </xf>
    <xf numFmtId="0" fontId="18" fillId="0" borderId="17" xfId="0" applyFont="1" applyBorder="1" applyAlignment="1">
      <alignment horizontal="center" wrapText="1"/>
    </xf>
    <xf numFmtId="2" fontId="18" fillId="0" borderId="16" xfId="0" applyNumberFormat="1" applyFont="1" applyBorder="1" applyAlignment="1">
      <alignment horizontal="center" wrapText="1"/>
    </xf>
    <xf numFmtId="0" fontId="18" fillId="0" borderId="16" xfId="0" applyFont="1" applyBorder="1" applyAlignment="1">
      <alignment horizontal="center" wrapText="1"/>
    </xf>
    <xf numFmtId="0" fontId="16" fillId="0" borderId="18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2" fontId="16" fillId="0" borderId="2" xfId="0" applyNumberFormat="1" applyFont="1" applyFill="1" applyBorder="1" applyAlignment="1">
      <alignment horizontal="center"/>
    </xf>
    <xf numFmtId="2" fontId="16" fillId="0" borderId="19" xfId="0" applyNumberFormat="1" applyFont="1" applyBorder="1" applyAlignment="1">
      <alignment horizontal="center"/>
    </xf>
    <xf numFmtId="44" fontId="16" fillId="0" borderId="20" xfId="2" applyFont="1" applyBorder="1" applyAlignment="1">
      <alignment horizontal="center"/>
    </xf>
    <xf numFmtId="43" fontId="16" fillId="0" borderId="2" xfId="1" applyFont="1" applyBorder="1" applyAlignment="1">
      <alignment horizontal="center"/>
    </xf>
    <xf numFmtId="2" fontId="16" fillId="0" borderId="21" xfId="0" applyNumberFormat="1" applyFont="1" applyBorder="1" applyAlignment="1">
      <alignment horizontal="center"/>
    </xf>
    <xf numFmtId="43" fontId="16" fillId="0" borderId="12" xfId="1" applyFont="1" applyBorder="1" applyAlignment="1">
      <alignment horizontal="center"/>
    </xf>
    <xf numFmtId="0" fontId="19" fillId="0" borderId="0" xfId="0" applyFont="1" applyBorder="1"/>
    <xf numFmtId="0" fontId="18" fillId="0" borderId="0" xfId="0" applyFont="1" applyAlignment="1">
      <alignment horizontal="right"/>
    </xf>
    <xf numFmtId="2" fontId="18" fillId="0" borderId="0" xfId="0" applyNumberFormat="1" applyFont="1"/>
    <xf numFmtId="2" fontId="18" fillId="0" borderId="22" xfId="0" applyNumberFormat="1" applyFont="1" applyBorder="1"/>
    <xf numFmtId="0" fontId="16" fillId="0" borderId="23" xfId="0" applyFont="1" applyBorder="1"/>
    <xf numFmtId="2" fontId="12" fillId="0" borderId="3" xfId="0" applyNumberFormat="1" applyFont="1" applyFill="1" applyBorder="1" applyAlignment="1">
      <alignment horizontal="center"/>
    </xf>
    <xf numFmtId="174" fontId="12" fillId="0" borderId="3" xfId="0" applyNumberFormat="1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74" fontId="0" fillId="0" borderId="2" xfId="0" applyNumberFormat="1" applyFill="1" applyBorder="1" applyAlignment="1">
      <alignment horizontal="center"/>
    </xf>
    <xf numFmtId="43" fontId="1" fillId="0" borderId="3" xfId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7" fillId="0" borderId="2" xfId="0" applyFont="1" applyFill="1" applyBorder="1" applyAlignment="1" applyProtection="1">
      <alignment horizontal="center"/>
      <protection locked="0"/>
    </xf>
    <xf numFmtId="2" fontId="0" fillId="0" borderId="3" xfId="0" applyNumberFormat="1" applyFill="1" applyBorder="1" applyAlignment="1">
      <alignment horizontal="center"/>
    </xf>
    <xf numFmtId="17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15" fillId="0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22" fillId="0" borderId="26" xfId="0" applyFont="1" applyBorder="1" applyAlignment="1">
      <alignment horizontal="center"/>
    </xf>
    <xf numFmtId="0" fontId="11" fillId="0" borderId="0" xfId="0" applyFont="1" applyBorder="1"/>
    <xf numFmtId="2" fontId="16" fillId="0" borderId="2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2" fillId="3" borderId="2" xfId="0" applyFont="1" applyFill="1" applyBorder="1" applyAlignment="1">
      <alignment horizontal="left"/>
    </xf>
    <xf numFmtId="18" fontId="0" fillId="0" borderId="5" xfId="0" applyNumberFormat="1" applyBorder="1"/>
    <xf numFmtId="0" fontId="25" fillId="2" borderId="0" xfId="0" applyFont="1" applyFill="1"/>
    <xf numFmtId="0" fontId="16" fillId="2" borderId="0" xfId="0" applyFont="1" applyFill="1"/>
    <xf numFmtId="2" fontId="16" fillId="2" borderId="0" xfId="0" applyNumberFormat="1" applyFont="1" applyFill="1"/>
    <xf numFmtId="0" fontId="25" fillId="4" borderId="0" xfId="0" applyFont="1" applyFill="1"/>
    <xf numFmtId="0" fontId="16" fillId="4" borderId="0" xfId="0" applyFont="1" applyFill="1"/>
    <xf numFmtId="2" fontId="16" fillId="4" borderId="0" xfId="0" applyNumberFormat="1" applyFont="1" applyFill="1"/>
    <xf numFmtId="0" fontId="0" fillId="4" borderId="0" xfId="0" applyFill="1"/>
    <xf numFmtId="0" fontId="0" fillId="3" borderId="0" xfId="0" applyFill="1"/>
    <xf numFmtId="0" fontId="26" fillId="3" borderId="0" xfId="0" applyFont="1" applyFill="1"/>
    <xf numFmtId="43" fontId="16" fillId="0" borderId="20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Continuous"/>
    </xf>
    <xf numFmtId="0" fontId="1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6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14" fontId="15" fillId="0" borderId="0" xfId="0" applyNumberFormat="1" applyFont="1" applyFill="1" applyBorder="1" applyAlignment="1">
      <alignment horizontal="center"/>
    </xf>
    <xf numFmtId="20" fontId="15" fillId="0" borderId="0" xfId="0" applyNumberFormat="1" applyFont="1" applyFill="1" applyBorder="1" applyAlignment="1">
      <alignment horizontal="center"/>
    </xf>
    <xf numFmtId="176" fontId="22" fillId="0" borderId="3" xfId="0" applyNumberFormat="1" applyFont="1" applyBorder="1" applyAlignment="1">
      <alignment horizontal="right"/>
    </xf>
    <xf numFmtId="43" fontId="22" fillId="0" borderId="3" xfId="1" applyFont="1" applyBorder="1" applyAlignment="1">
      <alignment horizontal="center"/>
    </xf>
    <xf numFmtId="43" fontId="22" fillId="0" borderId="3" xfId="1" applyFont="1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8" fontId="0" fillId="0" borderId="0" xfId="0" applyNumberFormat="1" applyBorder="1" applyAlignment="1">
      <alignment horizontal="center"/>
    </xf>
    <xf numFmtId="14" fontId="20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0" fontId="20" fillId="0" borderId="0" xfId="0" applyNumberFormat="1" applyFont="1" applyFill="1" applyBorder="1" applyAlignment="1">
      <alignment horizontal="center"/>
    </xf>
    <xf numFmtId="20" fontId="7" fillId="0" borderId="0" xfId="0" applyNumberFormat="1" applyFont="1" applyFill="1" applyBorder="1" applyAlignment="1">
      <alignment horizontal="center"/>
    </xf>
    <xf numFmtId="0" fontId="19" fillId="0" borderId="27" xfId="0" applyFont="1" applyBorder="1"/>
    <xf numFmtId="0" fontId="16" fillId="0" borderId="28" xfId="0" applyFont="1" applyBorder="1"/>
    <xf numFmtId="0" fontId="0" fillId="0" borderId="29" xfId="0" applyBorder="1"/>
    <xf numFmtId="0" fontId="22" fillId="0" borderId="3" xfId="0" applyFont="1" applyBorder="1" applyAlignment="1">
      <alignment horizontal="center"/>
    </xf>
    <xf numFmtId="0" fontId="18" fillId="2" borderId="0" xfId="0" applyFont="1" applyFill="1"/>
    <xf numFmtId="0" fontId="18" fillId="4" borderId="0" xfId="0" applyFont="1" applyFill="1"/>
    <xf numFmtId="0" fontId="18" fillId="0" borderId="0" xfId="0" applyFont="1"/>
    <xf numFmtId="176" fontId="18" fillId="0" borderId="30" xfId="0" applyNumberFormat="1" applyFont="1" applyBorder="1" applyAlignment="1">
      <alignment horizontal="right"/>
    </xf>
    <xf numFmtId="176" fontId="18" fillId="0" borderId="31" xfId="0" applyNumberFormat="1" applyFont="1" applyBorder="1" applyAlignment="1">
      <alignment horizontal="right"/>
    </xf>
    <xf numFmtId="43" fontId="18" fillId="0" borderId="32" xfId="1" applyFont="1" applyBorder="1" applyAlignment="1">
      <alignment horizontal="right"/>
    </xf>
    <xf numFmtId="43" fontId="18" fillId="0" borderId="33" xfId="1" applyFont="1" applyBorder="1" applyAlignment="1">
      <alignment horizontal="right"/>
    </xf>
    <xf numFmtId="0" fontId="18" fillId="0" borderId="31" xfId="0" applyFont="1" applyBorder="1" applyAlignment="1">
      <alignment wrapText="1"/>
    </xf>
    <xf numFmtId="0" fontId="18" fillId="0" borderId="29" xfId="0" applyFont="1" applyBorder="1"/>
    <xf numFmtId="0" fontId="19" fillId="0" borderId="34" xfId="0" applyFont="1" applyBorder="1"/>
    <xf numFmtId="0" fontId="16" fillId="0" borderId="3" xfId="0" applyFont="1" applyFill="1" applyBorder="1" applyAlignment="1">
      <alignment horizontal="center"/>
    </xf>
    <xf numFmtId="2" fontId="16" fillId="0" borderId="3" xfId="0" applyNumberFormat="1" applyFont="1" applyFill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44" fontId="16" fillId="0" borderId="3" xfId="2" applyFont="1" applyBorder="1" applyAlignment="1">
      <alignment horizontal="center"/>
    </xf>
    <xf numFmtId="176" fontId="18" fillId="0" borderId="3" xfId="0" applyNumberFormat="1" applyFont="1" applyBorder="1" applyAlignment="1">
      <alignment horizontal="right"/>
    </xf>
    <xf numFmtId="0" fontId="18" fillId="0" borderId="35" xfId="0" applyFont="1" applyBorder="1" applyAlignment="1">
      <alignment horizontal="center"/>
    </xf>
    <xf numFmtId="0" fontId="18" fillId="0" borderId="36" xfId="0" applyFont="1" applyBorder="1" applyAlignment="1">
      <alignment horizontal="center" vertical="justify"/>
    </xf>
    <xf numFmtId="2" fontId="18" fillId="0" borderId="36" xfId="0" applyNumberFormat="1" applyFont="1" applyBorder="1" applyAlignment="1">
      <alignment horizontal="center" vertical="justify"/>
    </xf>
    <xf numFmtId="0" fontId="18" fillId="0" borderId="36" xfId="0" applyFont="1" applyBorder="1" applyAlignment="1">
      <alignment horizontal="center" wrapText="1"/>
    </xf>
    <xf numFmtId="2" fontId="18" fillId="0" borderId="36" xfId="0" applyNumberFormat="1" applyFont="1" applyBorder="1" applyAlignment="1">
      <alignment horizontal="center" wrapText="1"/>
    </xf>
    <xf numFmtId="0" fontId="18" fillId="0" borderId="37" xfId="0" applyFont="1" applyBorder="1" applyAlignment="1">
      <alignment wrapText="1"/>
    </xf>
    <xf numFmtId="0" fontId="16" fillId="0" borderId="38" xfId="0" applyFont="1" applyFill="1" applyBorder="1" applyAlignment="1">
      <alignment horizontal="center"/>
    </xf>
    <xf numFmtId="0" fontId="12" fillId="0" borderId="38" xfId="0" applyFont="1" applyFill="1" applyBorder="1" applyAlignment="1">
      <alignment horizontal="center"/>
    </xf>
    <xf numFmtId="0" fontId="18" fillId="0" borderId="11" xfId="0" applyFont="1" applyBorder="1" applyAlignment="1">
      <alignment horizontal="right"/>
    </xf>
    <xf numFmtId="2" fontId="18" fillId="0" borderId="11" xfId="0" applyNumberFormat="1" applyFont="1" applyBorder="1"/>
    <xf numFmtId="0" fontId="16" fillId="0" borderId="11" xfId="0" applyFont="1" applyBorder="1"/>
    <xf numFmtId="176" fontId="18" fillId="0" borderId="1" xfId="0" applyNumberFormat="1" applyFont="1" applyBorder="1" applyAlignment="1">
      <alignment horizontal="right"/>
    </xf>
    <xf numFmtId="176" fontId="18" fillId="0" borderId="16" xfId="0" applyNumberFormat="1" applyFont="1" applyBorder="1" applyAlignment="1">
      <alignment horizontal="right"/>
    </xf>
    <xf numFmtId="0" fontId="18" fillId="0" borderId="27" xfId="0" applyFont="1" applyBorder="1" applyAlignment="1">
      <alignment horizontal="center"/>
    </xf>
    <xf numFmtId="43" fontId="16" fillId="0" borderId="3" xfId="0" applyNumberFormat="1" applyFont="1" applyFill="1" applyBorder="1" applyAlignment="1">
      <alignment horizontal="center"/>
    </xf>
    <xf numFmtId="177" fontId="16" fillId="0" borderId="3" xfId="0" applyNumberFormat="1" applyFont="1" applyFill="1" applyBorder="1" applyAlignment="1">
      <alignment horizontal="center"/>
    </xf>
    <xf numFmtId="174" fontId="22" fillId="0" borderId="3" xfId="0" applyNumberFormat="1" applyFont="1" applyBorder="1" applyAlignment="1">
      <alignment horizontal="center"/>
    </xf>
    <xf numFmtId="0" fontId="22" fillId="0" borderId="28" xfId="0" applyFont="1" applyBorder="1"/>
    <xf numFmtId="44" fontId="18" fillId="0" borderId="11" xfId="0" applyNumberFormat="1" applyFont="1" applyBorder="1"/>
    <xf numFmtId="0" fontId="22" fillId="0" borderId="11" xfId="0" applyFont="1" applyBorder="1"/>
    <xf numFmtId="0" fontId="21" fillId="0" borderId="11" xfId="0" applyFont="1" applyBorder="1"/>
    <xf numFmtId="0" fontId="18" fillId="0" borderId="37" xfId="0" applyFont="1" applyBorder="1" applyAlignment="1">
      <alignment horizontal="center" wrapText="1"/>
    </xf>
    <xf numFmtId="0" fontId="0" fillId="0" borderId="27" xfId="0" applyBorder="1" applyAlignment="1">
      <alignment horizontal="center"/>
    </xf>
    <xf numFmtId="43" fontId="22" fillId="0" borderId="1" xfId="1" applyFont="1" applyBorder="1" applyAlignment="1">
      <alignment horizontal="right"/>
    </xf>
    <xf numFmtId="176" fontId="22" fillId="0" borderId="16" xfId="0" applyNumberFormat="1" applyFont="1" applyBorder="1" applyAlignment="1">
      <alignment horizontal="right"/>
    </xf>
    <xf numFmtId="0" fontId="0" fillId="0" borderId="4" xfId="0" applyBorder="1" applyAlignment="1">
      <alignment horizontal="left"/>
    </xf>
    <xf numFmtId="0" fontId="9" fillId="0" borderId="35" xfId="0" applyFont="1" applyBorder="1"/>
    <xf numFmtId="0" fontId="9" fillId="0" borderId="36" xfId="0" applyFont="1" applyBorder="1"/>
    <xf numFmtId="0" fontId="7" fillId="0" borderId="36" xfId="0" applyFont="1" applyBorder="1"/>
    <xf numFmtId="0" fontId="0" fillId="0" borderId="36" xfId="0" applyBorder="1"/>
    <xf numFmtId="0" fontId="2" fillId="0" borderId="36" xfId="0" applyFont="1" applyBorder="1" applyAlignment="1">
      <alignment horizontal="center"/>
    </xf>
    <xf numFmtId="0" fontId="0" fillId="0" borderId="37" xfId="0" applyBorder="1"/>
    <xf numFmtId="0" fontId="10" fillId="0" borderId="39" xfId="0" applyFont="1" applyBorder="1"/>
    <xf numFmtId="0" fontId="10" fillId="0" borderId="0" xfId="0" applyFont="1" applyBorder="1"/>
    <xf numFmtId="0" fontId="7" fillId="0" borderId="0" xfId="0" applyFont="1" applyBorder="1"/>
    <xf numFmtId="0" fontId="0" fillId="0" borderId="40" xfId="0" applyBorder="1"/>
    <xf numFmtId="0" fontId="0" fillId="0" borderId="39" xfId="0" applyBorder="1"/>
    <xf numFmtId="0" fontId="2" fillId="0" borderId="39" xfId="0" applyFont="1" applyBorder="1"/>
    <xf numFmtId="0" fontId="0" fillId="0" borderId="41" xfId="0" applyBorder="1"/>
    <xf numFmtId="0" fontId="0" fillId="0" borderId="34" xfId="0" applyBorder="1"/>
    <xf numFmtId="0" fontId="11" fillId="0" borderId="39" xfId="0" applyFont="1" applyBorder="1"/>
    <xf numFmtId="0" fontId="0" fillId="0" borderId="34" xfId="0" applyBorder="1" applyAlignment="1">
      <alignment horizontal="centerContinuous"/>
    </xf>
    <xf numFmtId="0" fontId="6" fillId="0" borderId="39" xfId="0" applyFont="1" applyBorder="1"/>
    <xf numFmtId="0" fontId="6" fillId="0" borderId="0" xfId="0" applyFont="1" applyBorder="1"/>
    <xf numFmtId="0" fontId="0" fillId="0" borderId="42" xfId="0" applyBorder="1" applyAlignment="1">
      <alignment horizontal="left"/>
    </xf>
    <xf numFmtId="0" fontId="0" fillId="0" borderId="41" xfId="0" applyBorder="1" applyAlignment="1">
      <alignment horizontal="left"/>
    </xf>
    <xf numFmtId="0" fontId="12" fillId="0" borderId="43" xfId="0" applyFont="1" applyBorder="1"/>
    <xf numFmtId="0" fontId="12" fillId="0" borderId="44" xfId="0" applyFont="1" applyBorder="1"/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2" fillId="0" borderId="47" xfId="0" applyFont="1" applyBorder="1"/>
    <xf numFmtId="0" fontId="12" fillId="0" borderId="33" xfId="0" applyFont="1" applyBorder="1"/>
    <xf numFmtId="0" fontId="12" fillId="3" borderId="18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2" borderId="32" xfId="0" applyFont="1" applyFill="1" applyBorder="1" applyAlignment="1">
      <alignment horizontal="center"/>
    </xf>
    <xf numFmtId="0" fontId="12" fillId="0" borderId="39" xfId="0" applyFont="1" applyFill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 vertical="center"/>
    </xf>
    <xf numFmtId="0" fontId="15" fillId="0" borderId="0" xfId="0" quotePrefix="1" applyFont="1" applyBorder="1" applyAlignment="1">
      <alignment horizontal="centerContinuous" vertical="center" wrapText="1"/>
    </xf>
    <xf numFmtId="0" fontId="15" fillId="0" borderId="0" xfId="0" applyFont="1" applyBorder="1" applyAlignment="1">
      <alignment horizontal="centerContinuous" vertical="center" wrapText="1"/>
    </xf>
    <xf numFmtId="0" fontId="7" fillId="0" borderId="40" xfId="0" applyFont="1" applyBorder="1" applyAlignment="1">
      <alignment horizontal="centerContinuous" vertical="center" wrapText="1"/>
    </xf>
    <xf numFmtId="0" fontId="24" fillId="0" borderId="39" xfId="0" applyFont="1" applyBorder="1"/>
    <xf numFmtId="0" fontId="13" fillId="0" borderId="39" xfId="0" applyFont="1" applyBorder="1"/>
    <xf numFmtId="0" fontId="12" fillId="2" borderId="39" xfId="0" applyFont="1" applyFill="1" applyBorder="1"/>
    <xf numFmtId="0" fontId="12" fillId="3" borderId="39" xfId="0" applyFont="1" applyFill="1" applyBorder="1"/>
    <xf numFmtId="0" fontId="13" fillId="0" borderId="0" xfId="0" applyFont="1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28" xfId="0" applyBorder="1"/>
    <xf numFmtId="0" fontId="0" fillId="0" borderId="11" xfId="0" applyBorder="1" applyAlignment="1">
      <alignment horizontal="left"/>
    </xf>
    <xf numFmtId="0" fontId="17" fillId="0" borderId="11" xfId="3" applyFont="1" applyBorder="1" applyAlignment="1" applyProtection="1">
      <alignment horizontal="left"/>
    </xf>
    <xf numFmtId="0" fontId="0" fillId="0" borderId="42" xfId="0" applyBorder="1" applyAlignment="1">
      <alignment horizontal="centerContinuous"/>
    </xf>
    <xf numFmtId="0" fontId="0" fillId="0" borderId="41" xfId="0" applyBorder="1" applyAlignment="1">
      <alignment horizontal="centerContinuous"/>
    </xf>
    <xf numFmtId="0" fontId="0" fillId="0" borderId="11" xfId="0" applyBorder="1" applyAlignment="1">
      <alignment horizontal="right"/>
    </xf>
    <xf numFmtId="0" fontId="17" fillId="0" borderId="11" xfId="3" applyFont="1" applyBorder="1" applyAlignment="1" applyProtection="1"/>
    <xf numFmtId="0" fontId="20" fillId="0" borderId="32" xfId="0" applyFont="1" applyFill="1" applyBorder="1" applyAlignment="1">
      <alignment horizontal="center"/>
    </xf>
    <xf numFmtId="0" fontId="8" fillId="0" borderId="0" xfId="0" applyFont="1" applyBorder="1" applyAlignment="1">
      <alignment horizontal="right" vertical="center"/>
    </xf>
    <xf numFmtId="0" fontId="7" fillId="0" borderId="0" xfId="0" quotePrefix="1" applyFont="1" applyBorder="1" applyAlignment="1">
      <alignment horizontal="centerContinuous" vertical="center" wrapText="1"/>
    </xf>
    <xf numFmtId="0" fontId="7" fillId="0" borderId="0" xfId="0" applyFont="1" applyBorder="1" applyAlignment="1">
      <alignment horizontal="centerContinuous" vertical="center" wrapText="1"/>
    </xf>
    <xf numFmtId="0" fontId="0" fillId="0" borderId="44" xfId="0" applyBorder="1"/>
    <xf numFmtId="0" fontId="2" fillId="0" borderId="46" xfId="0" applyFont="1" applyBorder="1" applyAlignment="1">
      <alignment horizontal="center"/>
    </xf>
    <xf numFmtId="0" fontId="0" fillId="0" borderId="33" xfId="0" applyBorder="1"/>
    <xf numFmtId="0" fontId="7" fillId="0" borderId="32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left" vertical="top"/>
    </xf>
    <xf numFmtId="0" fontId="5" fillId="5" borderId="40" xfId="0" applyFont="1" applyFill="1" applyBorder="1" applyAlignment="1">
      <alignment horizontal="left" vertical="top"/>
    </xf>
    <xf numFmtId="0" fontId="5" fillId="5" borderId="11" xfId="0" applyFont="1" applyFill="1" applyBorder="1" applyAlignment="1">
      <alignment horizontal="left" vertical="top"/>
    </xf>
    <xf numFmtId="0" fontId="5" fillId="5" borderId="29" xfId="0" applyFont="1" applyFill="1" applyBorder="1" applyAlignment="1">
      <alignment horizontal="left" vertical="top"/>
    </xf>
    <xf numFmtId="18" fontId="2" fillId="0" borderId="5" xfId="0" applyNumberFormat="1" applyFont="1" applyBorder="1" applyAlignment="1">
      <alignment horizontal="center"/>
    </xf>
    <xf numFmtId="18" fontId="2" fillId="0" borderId="41" xfId="0" applyNumberFormat="1" applyFont="1" applyBorder="1" applyAlignment="1">
      <alignment horizontal="center"/>
    </xf>
    <xf numFmtId="0" fontId="0" fillId="5" borderId="0" xfId="0" applyFill="1" applyBorder="1" applyAlignment="1">
      <alignment horizontal="left" vertical="top"/>
    </xf>
    <xf numFmtId="0" fontId="0" fillId="5" borderId="40" xfId="0" applyFill="1" applyBorder="1" applyAlignment="1">
      <alignment horizontal="left" vertical="top"/>
    </xf>
    <xf numFmtId="0" fontId="0" fillId="5" borderId="11" xfId="0" applyFill="1" applyBorder="1" applyAlignment="1">
      <alignment horizontal="left" vertical="top"/>
    </xf>
    <xf numFmtId="0" fontId="0" fillId="5" borderId="29" xfId="0" applyFill="1" applyBorder="1" applyAlignment="1">
      <alignment horizontal="left" vertical="top"/>
    </xf>
    <xf numFmtId="18" fontId="0" fillId="0" borderId="5" xfId="0" applyNumberFormat="1" applyBorder="1" applyAlignment="1">
      <alignment horizontal="center"/>
    </xf>
    <xf numFmtId="18" fontId="0" fillId="0" borderId="41" xfId="0" applyNumberFormat="1" applyBorder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3.emf"/><Relationship Id="rId1" Type="http://schemas.openxmlformats.org/officeDocument/2006/relationships/image" Target="../media/image14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0.emf"/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0.emf"/><Relationship Id="rId1" Type="http://schemas.openxmlformats.org/officeDocument/2006/relationships/image" Target="../media/image17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9.emf"/><Relationship Id="rId1" Type="http://schemas.openxmlformats.org/officeDocument/2006/relationships/image" Target="../media/image14.e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27.emf"/><Relationship Id="rId13" Type="http://schemas.openxmlformats.org/officeDocument/2006/relationships/image" Target="../media/image23.emf"/><Relationship Id="rId3" Type="http://schemas.openxmlformats.org/officeDocument/2006/relationships/image" Target="../media/image33.emf"/><Relationship Id="rId7" Type="http://schemas.openxmlformats.org/officeDocument/2006/relationships/image" Target="../media/image29.emf"/><Relationship Id="rId12" Type="http://schemas.openxmlformats.org/officeDocument/2006/relationships/image" Target="../media/image24.emf"/><Relationship Id="rId2" Type="http://schemas.openxmlformats.org/officeDocument/2006/relationships/image" Target="../media/image34.emf"/><Relationship Id="rId16" Type="http://schemas.openxmlformats.org/officeDocument/2006/relationships/image" Target="../media/image20.emf"/><Relationship Id="rId1" Type="http://schemas.openxmlformats.org/officeDocument/2006/relationships/image" Target="../media/image35.emf"/><Relationship Id="rId6" Type="http://schemas.openxmlformats.org/officeDocument/2006/relationships/image" Target="../media/image30.emf"/><Relationship Id="rId11" Type="http://schemas.openxmlformats.org/officeDocument/2006/relationships/image" Target="../media/image26.emf"/><Relationship Id="rId5" Type="http://schemas.openxmlformats.org/officeDocument/2006/relationships/image" Target="../media/image31.emf"/><Relationship Id="rId15" Type="http://schemas.openxmlformats.org/officeDocument/2006/relationships/image" Target="../media/image21.emf"/><Relationship Id="rId10" Type="http://schemas.openxmlformats.org/officeDocument/2006/relationships/image" Target="../media/image25.emf"/><Relationship Id="rId4" Type="http://schemas.openxmlformats.org/officeDocument/2006/relationships/image" Target="../media/image32.emf"/><Relationship Id="rId9" Type="http://schemas.openxmlformats.org/officeDocument/2006/relationships/image" Target="../media/image28.emf"/><Relationship Id="rId14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419100</xdr:colOff>
          <xdr:row>9</xdr:row>
          <xdr:rowOff>0</xdr:rowOff>
        </xdr:from>
        <xdr:to>
          <xdr:col>2</xdr:col>
          <xdr:colOff>1181100</xdr:colOff>
          <xdr:row>11</xdr:row>
          <xdr:rowOff>60960</xdr:rowOff>
        </xdr:to>
        <xdr:sp macro="" textlink="">
          <xdr:nvSpPr>
            <xdr:cNvPr id="7169" name="CommandButton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</xdr:colOff>
          <xdr:row>8</xdr:row>
          <xdr:rowOff>160020</xdr:rowOff>
        </xdr:from>
        <xdr:to>
          <xdr:col>3</xdr:col>
          <xdr:colOff>822960</xdr:colOff>
          <xdr:row>11</xdr:row>
          <xdr:rowOff>45720</xdr:rowOff>
        </xdr:to>
        <xdr:sp macro="" textlink="">
          <xdr:nvSpPr>
            <xdr:cNvPr id="7170" name="CommandButton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9</xdr:row>
          <xdr:rowOff>38100</xdr:rowOff>
        </xdr:from>
        <xdr:to>
          <xdr:col>4</xdr:col>
          <xdr:colOff>975360</xdr:colOff>
          <xdr:row>11</xdr:row>
          <xdr:rowOff>7620</xdr:rowOff>
        </xdr:to>
        <xdr:sp macro="" textlink="">
          <xdr:nvSpPr>
            <xdr:cNvPr id="7172" name="CommandButton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9</xdr:row>
          <xdr:rowOff>45720</xdr:rowOff>
        </xdr:from>
        <xdr:to>
          <xdr:col>2</xdr:col>
          <xdr:colOff>815340</xdr:colOff>
          <xdr:row>11</xdr:row>
          <xdr:rowOff>106680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1127760</xdr:colOff>
          <xdr:row>9</xdr:row>
          <xdr:rowOff>45720</xdr:rowOff>
        </xdr:from>
        <xdr:to>
          <xdr:col>3</xdr:col>
          <xdr:colOff>624840</xdr:colOff>
          <xdr:row>11</xdr:row>
          <xdr:rowOff>106680</xdr:rowOff>
        </xdr:to>
        <xdr:sp macro="" textlink="">
          <xdr:nvSpPr>
            <xdr:cNvPr id="1027" name="CommandButton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754380</xdr:colOff>
          <xdr:row>9</xdr:row>
          <xdr:rowOff>91440</xdr:rowOff>
        </xdr:from>
        <xdr:to>
          <xdr:col>4</xdr:col>
          <xdr:colOff>739140</xdr:colOff>
          <xdr:row>11</xdr:row>
          <xdr:rowOff>60960</xdr:rowOff>
        </xdr:to>
        <xdr:sp macro="" textlink="">
          <xdr:nvSpPr>
            <xdr:cNvPr id="1028" name="CommandButton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9</xdr:row>
          <xdr:rowOff>45720</xdr:rowOff>
        </xdr:from>
        <xdr:to>
          <xdr:col>2</xdr:col>
          <xdr:colOff>815340</xdr:colOff>
          <xdr:row>11</xdr:row>
          <xdr:rowOff>106680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998220</xdr:colOff>
          <xdr:row>9</xdr:row>
          <xdr:rowOff>45720</xdr:rowOff>
        </xdr:from>
        <xdr:to>
          <xdr:col>3</xdr:col>
          <xdr:colOff>563880</xdr:colOff>
          <xdr:row>11</xdr:row>
          <xdr:rowOff>106680</xdr:rowOff>
        </xdr:to>
        <xdr:sp macro="" textlink="">
          <xdr:nvSpPr>
            <xdr:cNvPr id="2050" name="CommandButton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693420</xdr:colOff>
          <xdr:row>9</xdr:row>
          <xdr:rowOff>106680</xdr:rowOff>
        </xdr:from>
        <xdr:to>
          <xdr:col>4</xdr:col>
          <xdr:colOff>685800</xdr:colOff>
          <xdr:row>11</xdr:row>
          <xdr:rowOff>76200</xdr:rowOff>
        </xdr:to>
        <xdr:sp macro="" textlink="">
          <xdr:nvSpPr>
            <xdr:cNvPr id="2052" name="CommandButton3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9</xdr:row>
          <xdr:rowOff>45720</xdr:rowOff>
        </xdr:from>
        <xdr:to>
          <xdr:col>2</xdr:col>
          <xdr:colOff>815340</xdr:colOff>
          <xdr:row>11</xdr:row>
          <xdr:rowOff>106680</xdr:rowOff>
        </xdr:to>
        <xdr:sp macro="" textlink="">
          <xdr:nvSpPr>
            <xdr:cNvPr id="3073" name="CommandButton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1089660</xdr:colOff>
          <xdr:row>9</xdr:row>
          <xdr:rowOff>60960</xdr:rowOff>
        </xdr:from>
        <xdr:to>
          <xdr:col>3</xdr:col>
          <xdr:colOff>655320</xdr:colOff>
          <xdr:row>11</xdr:row>
          <xdr:rowOff>121920</xdr:rowOff>
        </xdr:to>
        <xdr:sp macro="" textlink="">
          <xdr:nvSpPr>
            <xdr:cNvPr id="3074" name="CommandButton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807720</xdr:colOff>
          <xdr:row>9</xdr:row>
          <xdr:rowOff>121920</xdr:rowOff>
        </xdr:from>
        <xdr:to>
          <xdr:col>4</xdr:col>
          <xdr:colOff>800100</xdr:colOff>
          <xdr:row>11</xdr:row>
          <xdr:rowOff>91440</xdr:rowOff>
        </xdr:to>
        <xdr:sp macro="" textlink="">
          <xdr:nvSpPr>
            <xdr:cNvPr id="3075" name="CommandButton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9</xdr:row>
          <xdr:rowOff>45720</xdr:rowOff>
        </xdr:from>
        <xdr:to>
          <xdr:col>2</xdr:col>
          <xdr:colOff>815340</xdr:colOff>
          <xdr:row>11</xdr:row>
          <xdr:rowOff>106680</xdr:rowOff>
        </xdr:to>
        <xdr:sp macro="" textlink="">
          <xdr:nvSpPr>
            <xdr:cNvPr id="4097" name="CommandButton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1059180</xdr:colOff>
          <xdr:row>9</xdr:row>
          <xdr:rowOff>38100</xdr:rowOff>
        </xdr:from>
        <xdr:to>
          <xdr:col>3</xdr:col>
          <xdr:colOff>624840</xdr:colOff>
          <xdr:row>11</xdr:row>
          <xdr:rowOff>99060</xdr:rowOff>
        </xdr:to>
        <xdr:sp macro="" textlink="">
          <xdr:nvSpPr>
            <xdr:cNvPr id="4098" name="CommandButton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769620</xdr:colOff>
          <xdr:row>9</xdr:row>
          <xdr:rowOff>129540</xdr:rowOff>
        </xdr:from>
        <xdr:to>
          <xdr:col>4</xdr:col>
          <xdr:colOff>762000</xdr:colOff>
          <xdr:row>11</xdr:row>
          <xdr:rowOff>99060</xdr:rowOff>
        </xdr:to>
        <xdr:sp macro="" textlink="">
          <xdr:nvSpPr>
            <xdr:cNvPr id="4099" name="CommandButton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9</xdr:row>
          <xdr:rowOff>45720</xdr:rowOff>
        </xdr:from>
        <xdr:to>
          <xdr:col>2</xdr:col>
          <xdr:colOff>815340</xdr:colOff>
          <xdr:row>11</xdr:row>
          <xdr:rowOff>106680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1082040</xdr:colOff>
          <xdr:row>9</xdr:row>
          <xdr:rowOff>30480</xdr:rowOff>
        </xdr:from>
        <xdr:to>
          <xdr:col>3</xdr:col>
          <xdr:colOff>647700</xdr:colOff>
          <xdr:row>11</xdr:row>
          <xdr:rowOff>91440</xdr:rowOff>
        </xdr:to>
        <xdr:sp macro="" textlink="">
          <xdr:nvSpPr>
            <xdr:cNvPr id="5122" name="CommandButton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830580</xdr:colOff>
          <xdr:row>9</xdr:row>
          <xdr:rowOff>68580</xdr:rowOff>
        </xdr:from>
        <xdr:to>
          <xdr:col>4</xdr:col>
          <xdr:colOff>822960</xdr:colOff>
          <xdr:row>11</xdr:row>
          <xdr:rowOff>38100</xdr:rowOff>
        </xdr:to>
        <xdr:sp macro="" textlink="">
          <xdr:nvSpPr>
            <xdr:cNvPr id="5123" name="CommandButton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9</xdr:row>
          <xdr:rowOff>45720</xdr:rowOff>
        </xdr:from>
        <xdr:to>
          <xdr:col>2</xdr:col>
          <xdr:colOff>815340</xdr:colOff>
          <xdr:row>11</xdr:row>
          <xdr:rowOff>106680</xdr:rowOff>
        </xdr:to>
        <xdr:sp macro="" textlink="">
          <xdr:nvSpPr>
            <xdr:cNvPr id="6145" name="CommandButton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1043940</xdr:colOff>
          <xdr:row>9</xdr:row>
          <xdr:rowOff>38100</xdr:rowOff>
        </xdr:from>
        <xdr:to>
          <xdr:col>3</xdr:col>
          <xdr:colOff>609600</xdr:colOff>
          <xdr:row>11</xdr:row>
          <xdr:rowOff>99060</xdr:rowOff>
        </xdr:to>
        <xdr:sp macro="" textlink="">
          <xdr:nvSpPr>
            <xdr:cNvPr id="6146" name="CommandButton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792480</xdr:colOff>
          <xdr:row>9</xdr:row>
          <xdr:rowOff>91440</xdr:rowOff>
        </xdr:from>
        <xdr:to>
          <xdr:col>4</xdr:col>
          <xdr:colOff>746760</xdr:colOff>
          <xdr:row>11</xdr:row>
          <xdr:rowOff>60960</xdr:rowOff>
        </xdr:to>
        <xdr:sp macro="" textlink="">
          <xdr:nvSpPr>
            <xdr:cNvPr id="6147" name="CommandButton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160020</xdr:rowOff>
        </xdr:from>
        <xdr:to>
          <xdr:col>1</xdr:col>
          <xdr:colOff>754380</xdr:colOff>
          <xdr:row>10</xdr:row>
          <xdr:rowOff>45720</xdr:rowOff>
        </xdr:to>
        <xdr:sp macro="" textlink="">
          <xdr:nvSpPr>
            <xdr:cNvPr id="8199" name="CommandButton1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7620</xdr:rowOff>
        </xdr:from>
        <xdr:to>
          <xdr:col>6</xdr:col>
          <xdr:colOff>411480</xdr:colOff>
          <xdr:row>10</xdr:row>
          <xdr:rowOff>68580</xdr:rowOff>
        </xdr:to>
        <xdr:sp macro="" textlink="">
          <xdr:nvSpPr>
            <xdr:cNvPr id="8201" name="CommandButton3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243840</xdr:colOff>
          <xdr:row>8</xdr:row>
          <xdr:rowOff>0</xdr:rowOff>
        </xdr:from>
        <xdr:to>
          <xdr:col>2</xdr:col>
          <xdr:colOff>998220</xdr:colOff>
          <xdr:row>10</xdr:row>
          <xdr:rowOff>60960</xdr:rowOff>
        </xdr:to>
        <xdr:sp macro="" textlink="">
          <xdr:nvSpPr>
            <xdr:cNvPr id="8203" name="CommandButton2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464820</xdr:colOff>
          <xdr:row>5</xdr:row>
          <xdr:rowOff>0</xdr:rowOff>
        </xdr:to>
        <xdr:sp macro="" textlink="">
          <xdr:nvSpPr>
            <xdr:cNvPr id="9217" name="CommandButton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4</xdr:row>
          <xdr:rowOff>7620</xdr:rowOff>
        </xdr:from>
        <xdr:to>
          <xdr:col>11</xdr:col>
          <xdr:colOff>457200</xdr:colOff>
          <xdr:row>5</xdr:row>
          <xdr:rowOff>30480</xdr:rowOff>
        </xdr:to>
        <xdr:sp macro="" textlink="">
          <xdr:nvSpPr>
            <xdr:cNvPr id="9218" name="CommandButton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7620</xdr:rowOff>
        </xdr:from>
        <xdr:to>
          <xdr:col>14</xdr:col>
          <xdr:colOff>464820</xdr:colOff>
          <xdr:row>5</xdr:row>
          <xdr:rowOff>7620</xdr:rowOff>
        </xdr:to>
        <xdr:sp macro="" textlink="">
          <xdr:nvSpPr>
            <xdr:cNvPr id="9219" name="CommandButton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464820</xdr:colOff>
          <xdr:row>16</xdr:row>
          <xdr:rowOff>0</xdr:rowOff>
        </xdr:to>
        <xdr:sp macro="" textlink="">
          <xdr:nvSpPr>
            <xdr:cNvPr id="9221" name="CommandButton4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15</xdr:row>
          <xdr:rowOff>7620</xdr:rowOff>
        </xdr:from>
        <xdr:to>
          <xdr:col>11</xdr:col>
          <xdr:colOff>457200</xdr:colOff>
          <xdr:row>16</xdr:row>
          <xdr:rowOff>30480</xdr:rowOff>
        </xdr:to>
        <xdr:sp macro="" textlink="">
          <xdr:nvSpPr>
            <xdr:cNvPr id="9222" name="CommandButton5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</xdr:row>
          <xdr:rowOff>7620</xdr:rowOff>
        </xdr:from>
        <xdr:to>
          <xdr:col>14</xdr:col>
          <xdr:colOff>579120</xdr:colOff>
          <xdr:row>15</xdr:row>
          <xdr:rowOff>655320</xdr:rowOff>
        </xdr:to>
        <xdr:sp macro="" textlink="">
          <xdr:nvSpPr>
            <xdr:cNvPr id="9223" name="CommandButton6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464820</xdr:colOff>
          <xdr:row>27</xdr:row>
          <xdr:rowOff>0</xdr:rowOff>
        </xdr:to>
        <xdr:sp macro="" textlink="">
          <xdr:nvSpPr>
            <xdr:cNvPr id="9224" name="CommandButton7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26</xdr:row>
          <xdr:rowOff>7620</xdr:rowOff>
        </xdr:from>
        <xdr:to>
          <xdr:col>11</xdr:col>
          <xdr:colOff>457200</xdr:colOff>
          <xdr:row>27</xdr:row>
          <xdr:rowOff>30480</xdr:rowOff>
        </xdr:to>
        <xdr:sp macro="" textlink="">
          <xdr:nvSpPr>
            <xdr:cNvPr id="9225" name="CommandButton8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26</xdr:row>
          <xdr:rowOff>7620</xdr:rowOff>
        </xdr:from>
        <xdr:to>
          <xdr:col>14</xdr:col>
          <xdr:colOff>579120</xdr:colOff>
          <xdr:row>26</xdr:row>
          <xdr:rowOff>655320</xdr:rowOff>
        </xdr:to>
        <xdr:sp macro="" textlink="">
          <xdr:nvSpPr>
            <xdr:cNvPr id="9226" name="CommandButton9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464820</xdr:colOff>
          <xdr:row>38</xdr:row>
          <xdr:rowOff>0</xdr:rowOff>
        </xdr:to>
        <xdr:sp macro="" textlink="">
          <xdr:nvSpPr>
            <xdr:cNvPr id="9227" name="CommandButton10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37</xdr:row>
          <xdr:rowOff>7620</xdr:rowOff>
        </xdr:from>
        <xdr:to>
          <xdr:col>11</xdr:col>
          <xdr:colOff>457200</xdr:colOff>
          <xdr:row>38</xdr:row>
          <xdr:rowOff>30480</xdr:rowOff>
        </xdr:to>
        <xdr:sp macro="" textlink="">
          <xdr:nvSpPr>
            <xdr:cNvPr id="9228" name="CommandButton11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37</xdr:row>
          <xdr:rowOff>7620</xdr:rowOff>
        </xdr:from>
        <xdr:to>
          <xdr:col>14</xdr:col>
          <xdr:colOff>579120</xdr:colOff>
          <xdr:row>37</xdr:row>
          <xdr:rowOff>655320</xdr:rowOff>
        </xdr:to>
        <xdr:sp macro="" textlink="">
          <xdr:nvSpPr>
            <xdr:cNvPr id="9229" name="CommandButton12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464820</xdr:colOff>
          <xdr:row>49</xdr:row>
          <xdr:rowOff>0</xdr:rowOff>
        </xdr:to>
        <xdr:sp macro="" textlink="">
          <xdr:nvSpPr>
            <xdr:cNvPr id="9230" name="CommandButton13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48</xdr:row>
          <xdr:rowOff>7620</xdr:rowOff>
        </xdr:from>
        <xdr:to>
          <xdr:col>11</xdr:col>
          <xdr:colOff>457200</xdr:colOff>
          <xdr:row>49</xdr:row>
          <xdr:rowOff>30480</xdr:rowOff>
        </xdr:to>
        <xdr:sp macro="" textlink="">
          <xdr:nvSpPr>
            <xdr:cNvPr id="9231" name="CommandButton14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48</xdr:row>
          <xdr:rowOff>7620</xdr:rowOff>
        </xdr:from>
        <xdr:to>
          <xdr:col>14</xdr:col>
          <xdr:colOff>579120</xdr:colOff>
          <xdr:row>48</xdr:row>
          <xdr:rowOff>655320</xdr:rowOff>
        </xdr:to>
        <xdr:sp macro="" textlink="">
          <xdr:nvSpPr>
            <xdr:cNvPr id="9232" name="CommandButton15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464820</xdr:colOff>
          <xdr:row>60</xdr:row>
          <xdr:rowOff>0</xdr:rowOff>
        </xdr:to>
        <xdr:sp macro="" textlink="">
          <xdr:nvSpPr>
            <xdr:cNvPr id="9233" name="CommandButton16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59</xdr:row>
          <xdr:rowOff>7620</xdr:rowOff>
        </xdr:from>
        <xdr:to>
          <xdr:col>11</xdr:col>
          <xdr:colOff>457200</xdr:colOff>
          <xdr:row>60</xdr:row>
          <xdr:rowOff>30480</xdr:rowOff>
        </xdr:to>
        <xdr:sp macro="" textlink="">
          <xdr:nvSpPr>
            <xdr:cNvPr id="9234" name="CommandButton17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59</xdr:row>
          <xdr:rowOff>7620</xdr:rowOff>
        </xdr:from>
        <xdr:to>
          <xdr:col>14</xdr:col>
          <xdr:colOff>579120</xdr:colOff>
          <xdr:row>59</xdr:row>
          <xdr:rowOff>655320</xdr:rowOff>
        </xdr:to>
        <xdr:sp macro="" textlink="">
          <xdr:nvSpPr>
            <xdr:cNvPr id="9235" name="CommandButton18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4.emf"/><Relationship Id="rId18" Type="http://schemas.openxmlformats.org/officeDocument/2006/relationships/control" Target="../activeX/activeX32.xml"/><Relationship Id="rId26" Type="http://schemas.openxmlformats.org/officeDocument/2006/relationships/control" Target="../activeX/activeX37.xml"/><Relationship Id="rId3" Type="http://schemas.openxmlformats.org/officeDocument/2006/relationships/vmlDrawing" Target="../drawings/vmlDrawing9.vml"/><Relationship Id="rId21" Type="http://schemas.openxmlformats.org/officeDocument/2006/relationships/control" Target="../activeX/activeX34.xml"/><Relationship Id="rId34" Type="http://schemas.openxmlformats.org/officeDocument/2006/relationships/control" Target="../activeX/activeX41.xml"/><Relationship Id="rId7" Type="http://schemas.openxmlformats.org/officeDocument/2006/relationships/image" Target="../media/image21.emf"/><Relationship Id="rId12" Type="http://schemas.openxmlformats.org/officeDocument/2006/relationships/control" Target="../activeX/activeX29.xml"/><Relationship Id="rId17" Type="http://schemas.openxmlformats.org/officeDocument/2006/relationships/image" Target="../media/image26.emf"/><Relationship Id="rId25" Type="http://schemas.openxmlformats.org/officeDocument/2006/relationships/image" Target="../media/image29.emf"/><Relationship Id="rId33" Type="http://schemas.openxmlformats.org/officeDocument/2006/relationships/image" Target="../media/image33.emf"/><Relationship Id="rId2" Type="http://schemas.openxmlformats.org/officeDocument/2006/relationships/drawing" Target="../drawings/drawing9.xml"/><Relationship Id="rId16" Type="http://schemas.openxmlformats.org/officeDocument/2006/relationships/control" Target="../activeX/activeX31.xml"/><Relationship Id="rId20" Type="http://schemas.openxmlformats.org/officeDocument/2006/relationships/control" Target="../activeX/activeX33.xml"/><Relationship Id="rId29" Type="http://schemas.openxmlformats.org/officeDocument/2006/relationships/image" Target="../media/image31.emf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3.emf"/><Relationship Id="rId24" Type="http://schemas.openxmlformats.org/officeDocument/2006/relationships/control" Target="../activeX/activeX36.xml"/><Relationship Id="rId32" Type="http://schemas.openxmlformats.org/officeDocument/2006/relationships/control" Target="../activeX/activeX40.xml"/><Relationship Id="rId37" Type="http://schemas.openxmlformats.org/officeDocument/2006/relationships/image" Target="../media/image35.emf"/><Relationship Id="rId5" Type="http://schemas.openxmlformats.org/officeDocument/2006/relationships/image" Target="../media/image20.emf"/><Relationship Id="rId15" Type="http://schemas.openxmlformats.org/officeDocument/2006/relationships/image" Target="../media/image25.emf"/><Relationship Id="rId23" Type="http://schemas.openxmlformats.org/officeDocument/2006/relationships/control" Target="../activeX/activeX35.xml"/><Relationship Id="rId28" Type="http://schemas.openxmlformats.org/officeDocument/2006/relationships/control" Target="../activeX/activeX38.xml"/><Relationship Id="rId36" Type="http://schemas.openxmlformats.org/officeDocument/2006/relationships/control" Target="../activeX/activeX42.xml"/><Relationship Id="rId10" Type="http://schemas.openxmlformats.org/officeDocument/2006/relationships/control" Target="../activeX/activeX28.xml"/><Relationship Id="rId19" Type="http://schemas.openxmlformats.org/officeDocument/2006/relationships/image" Target="../media/image27.emf"/><Relationship Id="rId31" Type="http://schemas.openxmlformats.org/officeDocument/2006/relationships/image" Target="../media/image32.emf"/><Relationship Id="rId4" Type="http://schemas.openxmlformats.org/officeDocument/2006/relationships/control" Target="../activeX/activeX25.xml"/><Relationship Id="rId9" Type="http://schemas.openxmlformats.org/officeDocument/2006/relationships/image" Target="../media/image22.emf"/><Relationship Id="rId14" Type="http://schemas.openxmlformats.org/officeDocument/2006/relationships/control" Target="../activeX/activeX30.xml"/><Relationship Id="rId22" Type="http://schemas.openxmlformats.org/officeDocument/2006/relationships/image" Target="../media/image28.emf"/><Relationship Id="rId27" Type="http://schemas.openxmlformats.org/officeDocument/2006/relationships/image" Target="../media/image30.emf"/><Relationship Id="rId30" Type="http://schemas.openxmlformats.org/officeDocument/2006/relationships/control" Target="../activeX/activeX39.xml"/><Relationship Id="rId35" Type="http://schemas.openxmlformats.org/officeDocument/2006/relationships/image" Target="../media/image34.emf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5.xml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8.xml"/><Relationship Id="rId5" Type="http://schemas.openxmlformats.org/officeDocument/2006/relationships/image" Target="../media/image4.emf"/><Relationship Id="rId4" Type="http://schemas.openxmlformats.org/officeDocument/2006/relationships/control" Target="../activeX/activeX7.xml"/><Relationship Id="rId9" Type="http://schemas.openxmlformats.org/officeDocument/2006/relationships/image" Target="../media/image8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0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11.xml"/><Relationship Id="rId5" Type="http://schemas.openxmlformats.org/officeDocument/2006/relationships/image" Target="../media/image9.emf"/><Relationship Id="rId4" Type="http://schemas.openxmlformats.org/officeDocument/2006/relationships/control" Target="../activeX/activeX10.xml"/><Relationship Id="rId9" Type="http://schemas.openxmlformats.org/officeDocument/2006/relationships/image" Target="../media/image11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3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4.xml"/><Relationship Id="rId5" Type="http://schemas.openxmlformats.org/officeDocument/2006/relationships/image" Target="../media/image12.emf"/><Relationship Id="rId4" Type="http://schemas.openxmlformats.org/officeDocument/2006/relationships/control" Target="../activeX/activeX13.xml"/><Relationship Id="rId9" Type="http://schemas.openxmlformats.org/officeDocument/2006/relationships/image" Target="../media/image14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0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7.xml"/><Relationship Id="rId5" Type="http://schemas.openxmlformats.org/officeDocument/2006/relationships/image" Target="../media/image15.emf"/><Relationship Id="rId4" Type="http://schemas.openxmlformats.org/officeDocument/2006/relationships/control" Target="../activeX/activeX16.xml"/><Relationship Id="rId9" Type="http://schemas.openxmlformats.org/officeDocument/2006/relationships/image" Target="../media/image14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10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0.xml"/><Relationship Id="rId5" Type="http://schemas.openxmlformats.org/officeDocument/2006/relationships/image" Target="../media/image16.emf"/><Relationship Id="rId4" Type="http://schemas.openxmlformats.org/officeDocument/2006/relationships/control" Target="../activeX/activeX19.xml"/><Relationship Id="rId9" Type="http://schemas.openxmlformats.org/officeDocument/2006/relationships/image" Target="../media/image17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19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3.xml"/><Relationship Id="rId5" Type="http://schemas.openxmlformats.org/officeDocument/2006/relationships/image" Target="../media/image18.emf"/><Relationship Id="rId4" Type="http://schemas.openxmlformats.org/officeDocument/2006/relationships/control" Target="../activeX/activeX22.xml"/><Relationship Id="rId9" Type="http://schemas.openxmlformats.org/officeDocument/2006/relationships/image" Target="../media/image1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G49"/>
  <sheetViews>
    <sheetView zoomScale="90" workbookViewId="0">
      <selection activeCell="C22" sqref="C22"/>
    </sheetView>
  </sheetViews>
  <sheetFormatPr defaultRowHeight="13.2" x14ac:dyDescent="0.25"/>
  <sheetData>
    <row r="3" spans="1:2" x14ac:dyDescent="0.25">
      <c r="A3" t="s">
        <v>61</v>
      </c>
    </row>
    <row r="4" spans="1:2" x14ac:dyDescent="0.25">
      <c r="A4" t="s">
        <v>68</v>
      </c>
    </row>
    <row r="6" spans="1:2" x14ac:dyDescent="0.25">
      <c r="A6" t="s">
        <v>62</v>
      </c>
    </row>
    <row r="7" spans="1:2" x14ac:dyDescent="0.25">
      <c r="A7" t="s">
        <v>63</v>
      </c>
    </row>
    <row r="9" spans="1:2" x14ac:dyDescent="0.25">
      <c r="A9" s="31" t="s">
        <v>64</v>
      </c>
      <c r="B9" s="31"/>
    </row>
    <row r="10" spans="1:2" x14ac:dyDescent="0.25">
      <c r="B10" s="6" t="s">
        <v>104</v>
      </c>
    </row>
    <row r="11" spans="1:2" x14ac:dyDescent="0.25">
      <c r="B11" s="6" t="s">
        <v>69</v>
      </c>
    </row>
    <row r="12" spans="1:2" x14ac:dyDescent="0.25">
      <c r="B12" s="6" t="s">
        <v>95</v>
      </c>
    </row>
    <row r="13" spans="1:2" x14ac:dyDescent="0.25">
      <c r="B13" s="6" t="s">
        <v>79</v>
      </c>
    </row>
    <row r="14" spans="1:2" x14ac:dyDescent="0.25">
      <c r="B14" s="6" t="s">
        <v>94</v>
      </c>
    </row>
    <row r="15" spans="1:2" x14ac:dyDescent="0.25">
      <c r="B15" s="6"/>
    </row>
    <row r="16" spans="1:2" x14ac:dyDescent="0.25">
      <c r="A16" s="116" t="s">
        <v>65</v>
      </c>
      <c r="B16" s="116"/>
    </row>
    <row r="17" spans="2:7" x14ac:dyDescent="0.25">
      <c r="B17" s="6" t="s">
        <v>105</v>
      </c>
    </row>
    <row r="18" spans="2:7" x14ac:dyDescent="0.25">
      <c r="B18" s="6" t="s">
        <v>100</v>
      </c>
    </row>
    <row r="19" spans="2:7" x14ac:dyDescent="0.25">
      <c r="B19" t="s">
        <v>70</v>
      </c>
    </row>
    <row r="20" spans="2:7" x14ac:dyDescent="0.25">
      <c r="B20" t="s">
        <v>101</v>
      </c>
    </row>
    <row r="21" spans="2:7" x14ac:dyDescent="0.25">
      <c r="B21" t="s">
        <v>103</v>
      </c>
    </row>
    <row r="23" spans="2:7" x14ac:dyDescent="0.25">
      <c r="B23" t="s">
        <v>279</v>
      </c>
    </row>
    <row r="24" spans="2:7" x14ac:dyDescent="0.25">
      <c r="B24" s="59" t="s">
        <v>280</v>
      </c>
    </row>
    <row r="25" spans="2:7" x14ac:dyDescent="0.25">
      <c r="B25" t="s">
        <v>281</v>
      </c>
      <c r="G25" s="6" t="s">
        <v>102</v>
      </c>
    </row>
    <row r="26" spans="2:7" x14ac:dyDescent="0.25">
      <c r="C26" t="s">
        <v>106</v>
      </c>
    </row>
    <row r="27" spans="2:7" x14ac:dyDescent="0.25">
      <c r="C27" t="s">
        <v>107</v>
      </c>
      <c r="D27" s="27"/>
    </row>
    <row r="28" spans="2:7" x14ac:dyDescent="0.25">
      <c r="C28" t="s">
        <v>93</v>
      </c>
      <c r="D28" s="27"/>
    </row>
    <row r="29" spans="2:7" x14ac:dyDescent="0.25">
      <c r="B29" t="s">
        <v>282</v>
      </c>
    </row>
    <row r="30" spans="2:7" x14ac:dyDescent="0.25">
      <c r="B30" t="s">
        <v>283</v>
      </c>
    </row>
    <row r="31" spans="2:7" x14ac:dyDescent="0.25">
      <c r="B31" t="s">
        <v>284</v>
      </c>
    </row>
    <row r="32" spans="2:7" x14ac:dyDescent="0.25">
      <c r="B32" t="s">
        <v>285</v>
      </c>
    </row>
    <row r="34" spans="1:7" x14ac:dyDescent="0.25">
      <c r="A34" s="118" t="s">
        <v>66</v>
      </c>
      <c r="B34" s="117"/>
      <c r="C34" s="118"/>
    </row>
    <row r="35" spans="1:7" x14ac:dyDescent="0.25">
      <c r="B35" s="6" t="s">
        <v>105</v>
      </c>
    </row>
    <row r="36" spans="1:7" x14ac:dyDescent="0.25">
      <c r="B36" s="6" t="s">
        <v>67</v>
      </c>
    </row>
    <row r="37" spans="1:7" x14ac:dyDescent="0.25">
      <c r="B37" t="s">
        <v>70</v>
      </c>
    </row>
    <row r="38" spans="1:7" x14ac:dyDescent="0.25">
      <c r="B38" t="s">
        <v>101</v>
      </c>
    </row>
    <row r="39" spans="1:7" x14ac:dyDescent="0.25">
      <c r="B39" t="s">
        <v>103</v>
      </c>
    </row>
    <row r="40" spans="1:7" x14ac:dyDescent="0.25">
      <c r="B40" t="s">
        <v>279</v>
      </c>
    </row>
    <row r="41" spans="1:7" x14ac:dyDescent="0.25">
      <c r="B41" s="59" t="s">
        <v>280</v>
      </c>
    </row>
    <row r="42" spans="1:7" x14ac:dyDescent="0.25">
      <c r="B42" t="s">
        <v>281</v>
      </c>
      <c r="G42" s="6" t="s">
        <v>102</v>
      </c>
    </row>
    <row r="43" spans="1:7" x14ac:dyDescent="0.25">
      <c r="C43" t="s">
        <v>106</v>
      </c>
    </row>
    <row r="44" spans="1:7" x14ac:dyDescent="0.25">
      <c r="C44" t="s">
        <v>107</v>
      </c>
      <c r="D44" s="27"/>
    </row>
    <row r="45" spans="1:7" x14ac:dyDescent="0.25">
      <c r="C45" t="s">
        <v>93</v>
      </c>
      <c r="D45" s="27"/>
    </row>
    <row r="46" spans="1:7" x14ac:dyDescent="0.25">
      <c r="B46" t="s">
        <v>282</v>
      </c>
    </row>
    <row r="47" spans="1:7" x14ac:dyDescent="0.25">
      <c r="B47" t="s">
        <v>283</v>
      </c>
    </row>
    <row r="48" spans="1:7" x14ac:dyDescent="0.25">
      <c r="B48" t="s">
        <v>284</v>
      </c>
    </row>
    <row r="49" spans="2:2" x14ac:dyDescent="0.25">
      <c r="B49" t="s">
        <v>285</v>
      </c>
    </row>
  </sheetData>
  <pageMargins left="0.75" right="0.75" top="1" bottom="1" header="0.5" footer="0.5"/>
  <pageSetup scale="68" fitToHeight="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P69"/>
  <sheetViews>
    <sheetView zoomScale="75" workbookViewId="0">
      <selection activeCell="K11" sqref="K11"/>
    </sheetView>
  </sheetViews>
  <sheetFormatPr defaultRowHeight="13.2" x14ac:dyDescent="0.25"/>
  <cols>
    <col min="1" max="1" width="9.109375" style="67" customWidth="1"/>
    <col min="2" max="2" width="16.88671875" style="67" customWidth="1"/>
    <col min="3" max="3" width="15.5546875" style="68" customWidth="1"/>
    <col min="4" max="4" width="5.6640625" style="67" bestFit="1" customWidth="1"/>
    <col min="5" max="5" width="9.88671875" style="68" customWidth="1"/>
    <col min="6" max="6" width="9.109375" style="67" customWidth="1"/>
    <col min="7" max="7" width="14" style="149" customWidth="1"/>
    <col min="8" max="8" width="9.6640625" style="149" customWidth="1"/>
  </cols>
  <sheetData>
    <row r="1" spans="1:16" ht="22.8" x14ac:dyDescent="0.4">
      <c r="A1" s="110" t="s">
        <v>98</v>
      </c>
      <c r="B1" s="111"/>
      <c r="C1" s="112"/>
      <c r="D1" s="111"/>
      <c r="E1" s="112"/>
      <c r="F1" s="111"/>
      <c r="G1" s="147"/>
      <c r="H1" s="147"/>
      <c r="I1" s="31"/>
      <c r="J1" s="31"/>
      <c r="K1" s="31"/>
      <c r="L1" s="31"/>
      <c r="M1" s="31"/>
      <c r="N1" s="31"/>
      <c r="O1" s="31"/>
      <c r="P1" s="31"/>
    </row>
    <row r="2" spans="1:16" ht="22.8" x14ac:dyDescent="0.4">
      <c r="A2" s="113" t="s">
        <v>99</v>
      </c>
      <c r="B2" s="114"/>
      <c r="C2" s="115"/>
      <c r="D2" s="114"/>
      <c r="E2" s="115"/>
      <c r="F2" s="114"/>
      <c r="G2" s="148"/>
      <c r="H2" s="148"/>
      <c r="I2" s="116"/>
      <c r="J2" s="116"/>
      <c r="K2" s="116"/>
      <c r="L2" s="116"/>
      <c r="M2" s="116"/>
      <c r="N2" s="116"/>
      <c r="O2" s="116"/>
      <c r="P2" s="116"/>
    </row>
    <row r="4" spans="1:16" ht="13.8" thickBot="1" x14ac:dyDescent="0.3">
      <c r="H4" s="83" t="s">
        <v>72</v>
      </c>
    </row>
    <row r="5" spans="1:16" ht="52.5" customHeight="1" x14ac:dyDescent="0.25">
      <c r="A5" s="162" t="s">
        <v>8</v>
      </c>
      <c r="B5" s="163" t="s">
        <v>60</v>
      </c>
      <c r="C5" s="164" t="s">
        <v>54</v>
      </c>
      <c r="D5" s="165" t="s">
        <v>55</v>
      </c>
      <c r="E5" s="166" t="s">
        <v>56</v>
      </c>
      <c r="F5" s="165" t="s">
        <v>57</v>
      </c>
      <c r="G5" s="165" t="s">
        <v>96</v>
      </c>
      <c r="H5" s="167" t="s">
        <v>278</v>
      </c>
    </row>
    <row r="6" spans="1:16" x14ac:dyDescent="0.25">
      <c r="A6" s="168">
        <v>1</v>
      </c>
      <c r="B6" s="157">
        <f>+'Nov OPP'!C17</f>
        <v>0</v>
      </c>
      <c r="C6" s="158">
        <f>+'Nov OPP'!D17</f>
        <v>0</v>
      </c>
      <c r="D6" s="146" t="str">
        <f>IF('Nov OPP'!D17=0," ",IF('Nov OPP'!F17=1,"NYC",IF('Nov OPP'!G17=1,"LI",IF(OR(SUM('Nov OPP'!H17:K17)=0,SUM('Nov OPP'!H17:K17)&gt;1),"ROS",IF('Nov OPP'!H17=1,"PJM",IF('Nov OPP'!I17=1,"NE",IF('Nov OPP'!J17=1,"HQ","OH")))))))</f>
        <v xml:space="preserve"> </v>
      </c>
      <c r="E6" s="159"/>
      <c r="F6" s="160">
        <v>0</v>
      </c>
      <c r="G6" s="161">
        <f>E6*F6*1000</f>
        <v>0</v>
      </c>
      <c r="H6" s="175" t="s">
        <v>286</v>
      </c>
      <c r="I6" s="156" t="str">
        <f>+IF(+SUM(A6:A13)&lt;&gt;SUM('Nov OPP'!$A$17:$A$24),"YOU NEED TO CHECK YOUR ROWS"," ")</f>
        <v xml:space="preserve"> </v>
      </c>
    </row>
    <row r="7" spans="1:16" x14ac:dyDescent="0.25">
      <c r="A7" s="169">
        <f>COUNT($A$6:A6)+1</f>
        <v>2</v>
      </c>
      <c r="B7" s="157">
        <f>+'Nov OPP'!C18</f>
        <v>0</v>
      </c>
      <c r="C7" s="158">
        <f>+'Nov OPP'!D18</f>
        <v>0</v>
      </c>
      <c r="D7" s="146" t="str">
        <f>IF('Nov OPP'!D18=0," ",IF('Nov OPP'!F18=1,"NYC",IF('Nov OPP'!G18=1,"LI",IF(OR(SUM('Nov OPP'!H18:K18)=0,SUM('Nov OPP'!H18:K18)&gt;1),"ROS",IF('Nov OPP'!H18=1,"PJM",IF('Nov OPP'!I18=1,"NE",IF('Nov OPP'!J18=1,"HQ","OH")))))))</f>
        <v xml:space="preserve"> </v>
      </c>
      <c r="E7" s="159"/>
      <c r="F7" s="160"/>
      <c r="G7" s="161">
        <f>E7*F7*1000</f>
        <v>0</v>
      </c>
      <c r="H7" s="175" t="s">
        <v>286</v>
      </c>
    </row>
    <row r="8" spans="1:16" x14ac:dyDescent="0.25">
      <c r="A8" s="169">
        <f>COUNT($A$6:A7)+1</f>
        <v>3</v>
      </c>
      <c r="B8" s="157">
        <f>+'Nov OPP'!C19</f>
        <v>0</v>
      </c>
      <c r="C8" s="158">
        <f>+'Nov OPP'!D19</f>
        <v>0</v>
      </c>
      <c r="D8" s="146" t="str">
        <f>IF('Nov OPP'!D19=0," ",IF('Nov OPP'!F19=1,"NYC",IF('Nov OPP'!G19=1,"LI",IF(OR(SUM('Nov OPP'!H19:K19)=0,SUM('Nov OPP'!H19:K19)&gt;1),"ROS",IF('Nov OPP'!H19=1,"PJM",IF('Nov OPP'!I19=1,"NE",IF('Nov OPP'!J19=1,"HQ","OH")))))))</f>
        <v xml:space="preserve"> </v>
      </c>
      <c r="E8" s="159"/>
      <c r="F8" s="160"/>
      <c r="G8" s="161">
        <f t="shared" ref="G8:G13" si="0">E8*F8*1000</f>
        <v>0</v>
      </c>
      <c r="H8" s="175" t="s">
        <v>286</v>
      </c>
    </row>
    <row r="9" spans="1:16" x14ac:dyDescent="0.25">
      <c r="A9" s="169">
        <f>COUNT($A$6:A8)+1</f>
        <v>4</v>
      </c>
      <c r="B9" s="157">
        <f>+'Nov OPP'!C20</f>
        <v>0</v>
      </c>
      <c r="C9" s="158">
        <f>+'Nov OPP'!D20</f>
        <v>0</v>
      </c>
      <c r="D9" s="146" t="str">
        <f>IF('Nov OPP'!D20=0," ",IF('Nov OPP'!F20=1,"NYC",IF('Nov OPP'!G20=1,"LI",IF(OR(SUM('Nov OPP'!H20:K20)=0,SUM('Nov OPP'!H20:K20)&gt;1),"ROS",IF('Nov OPP'!H20=1,"PJM",IF('Nov OPP'!I20=1,"NE",IF('Nov OPP'!J20=1,"HQ","OH")))))))</f>
        <v xml:space="preserve"> </v>
      </c>
      <c r="E9" s="159"/>
      <c r="F9" s="160"/>
      <c r="G9" s="161">
        <f t="shared" si="0"/>
        <v>0</v>
      </c>
      <c r="H9" s="175" t="s">
        <v>286</v>
      </c>
    </row>
    <row r="10" spans="1:16" x14ac:dyDescent="0.25">
      <c r="A10" s="169">
        <f>COUNT($A$6:A9)+1</f>
        <v>5</v>
      </c>
      <c r="B10" s="157">
        <f>+'Nov OPP'!C21</f>
        <v>0</v>
      </c>
      <c r="C10" s="158">
        <f>+'Nov OPP'!D21</f>
        <v>0</v>
      </c>
      <c r="D10" s="146" t="str">
        <f>IF('Nov OPP'!D21=0," ",IF('Nov OPP'!F21=1,"NYC",IF('Nov OPP'!G21=1,"LI",IF(OR(SUM('Nov OPP'!H21:K21)=0,SUM('Nov OPP'!H21:K21)&gt;1),"ROS",IF('Nov OPP'!H21=1,"PJM",IF('Nov OPP'!I21=1,"NE",IF('Nov OPP'!J21=1,"HQ","OH")))))))</f>
        <v xml:space="preserve"> </v>
      </c>
      <c r="E10" s="159"/>
      <c r="F10" s="160"/>
      <c r="G10" s="161">
        <f t="shared" si="0"/>
        <v>0</v>
      </c>
      <c r="H10" s="175" t="s">
        <v>286</v>
      </c>
    </row>
    <row r="11" spans="1:16" x14ac:dyDescent="0.25">
      <c r="A11" s="169">
        <f>COUNT($A$6:A10)+1</f>
        <v>6</v>
      </c>
      <c r="B11" s="157">
        <f>+'Nov OPP'!C22</f>
        <v>0</v>
      </c>
      <c r="C11" s="158">
        <f>+'Nov OPP'!D22</f>
        <v>0</v>
      </c>
      <c r="D11" s="146" t="str">
        <f>IF('Nov OPP'!D22=0," ",IF('Nov OPP'!F22=1,"NYC",IF('Nov OPP'!G22=1,"LI",IF(OR(SUM('Nov OPP'!H22:K22)=0,SUM('Nov OPP'!H22:K22)&gt;1),"ROS",IF('Nov OPP'!H22=1,"PJM",IF('Nov OPP'!I22=1,"NE",IF('Nov OPP'!J22=1,"HQ","OH")))))))</f>
        <v xml:space="preserve"> </v>
      </c>
      <c r="E11" s="159"/>
      <c r="F11" s="160"/>
      <c r="G11" s="161">
        <f t="shared" si="0"/>
        <v>0</v>
      </c>
      <c r="H11" s="175" t="s">
        <v>286</v>
      </c>
    </row>
    <row r="12" spans="1:16" x14ac:dyDescent="0.25">
      <c r="A12" s="169">
        <f>COUNT($A$6:A11)+1</f>
        <v>7</v>
      </c>
      <c r="B12" s="157">
        <f>+'Nov OPP'!C23</f>
        <v>0</v>
      </c>
      <c r="C12" s="158">
        <f>+'Nov OPP'!D23</f>
        <v>0</v>
      </c>
      <c r="D12" s="146" t="str">
        <f>IF('Nov OPP'!D23=0," ",IF('Nov OPP'!F23=1,"NYC",IF('Nov OPP'!G23=1,"LI",IF(OR(SUM('Nov OPP'!H23:K23)=0,SUM('Nov OPP'!H23:K23)&gt;1),"ROS",IF('Nov OPP'!H23=1,"PJM",IF('Nov OPP'!I23=1,"NE",IF('Nov OPP'!J23=1,"HQ","OH")))))))</f>
        <v xml:space="preserve"> </v>
      </c>
      <c r="E12" s="159"/>
      <c r="F12" s="160"/>
      <c r="G12" s="161">
        <f t="shared" si="0"/>
        <v>0</v>
      </c>
      <c r="H12" s="175" t="s">
        <v>286</v>
      </c>
    </row>
    <row r="13" spans="1:16" ht="13.8" thickBot="1" x14ac:dyDescent="0.3">
      <c r="A13" s="169">
        <f>COUNT($A$6:A12)+1</f>
        <v>8</v>
      </c>
      <c r="B13" s="157">
        <f>+'Nov OPP'!C24</f>
        <v>0</v>
      </c>
      <c r="C13" s="158">
        <f>+'Nov OPP'!D24</f>
        <v>0</v>
      </c>
      <c r="D13" s="146" t="str">
        <f>IF('Nov OPP'!D24=0," ",IF('Nov OPP'!F24=1,"NYC",IF('Nov OPP'!G24=1,"LI",IF(OR(SUM('Nov OPP'!H24:K24)=0,SUM('Nov OPP'!H24:K24)&gt;1),"ROS",IF('Nov OPP'!H24=1,"PJM",IF('Nov OPP'!I24=1,"NE",IF('Nov OPP'!J24=1,"HQ","OH")))))))</f>
        <v xml:space="preserve"> </v>
      </c>
      <c r="E13" s="159"/>
      <c r="F13" s="160"/>
      <c r="G13" s="173">
        <f t="shared" si="0"/>
        <v>0</v>
      </c>
      <c r="H13" s="175" t="s">
        <v>286</v>
      </c>
    </row>
    <row r="14" spans="1:16" ht="13.8" thickBot="1" x14ac:dyDescent="0.3">
      <c r="A14" s="144"/>
      <c r="B14" s="170" t="s">
        <v>59</v>
      </c>
      <c r="C14" s="171" t="str">
        <f>+'Nov OPP'!C6</f>
        <v>November</v>
      </c>
      <c r="D14" s="172"/>
      <c r="E14" s="171" t="s">
        <v>58</v>
      </c>
      <c r="F14" s="172"/>
      <c r="G14" s="174">
        <f>SUM(G6:G13)</f>
        <v>0</v>
      </c>
      <c r="H14" s="155"/>
    </row>
    <row r="15" spans="1:16" ht="13.8" thickBot="1" x14ac:dyDescent="0.3">
      <c r="H15" s="83" t="s">
        <v>73</v>
      </c>
    </row>
    <row r="16" spans="1:16" ht="52.5" customHeight="1" thickBot="1" x14ac:dyDescent="0.3">
      <c r="A16" s="69" t="s">
        <v>8</v>
      </c>
      <c r="B16" s="70" t="s">
        <v>60</v>
      </c>
      <c r="C16" s="71" t="s">
        <v>54</v>
      </c>
      <c r="D16" s="72" t="s">
        <v>55</v>
      </c>
      <c r="E16" s="73" t="s">
        <v>56</v>
      </c>
      <c r="F16" s="74" t="s">
        <v>57</v>
      </c>
      <c r="G16" s="72" t="s">
        <v>96</v>
      </c>
      <c r="H16" s="154" t="s">
        <v>278</v>
      </c>
    </row>
    <row r="17" spans="1:11" ht="13.8" thickBot="1" x14ac:dyDescent="0.3">
      <c r="A17" s="75">
        <v>1</v>
      </c>
      <c r="B17" s="76">
        <f>+'Dec OPP'!C17</f>
        <v>0</v>
      </c>
      <c r="C17" s="77">
        <f>+'Dec OPP'!D17</f>
        <v>0</v>
      </c>
      <c r="D17" s="104" t="str">
        <f>IF('Dec OPP'!D17=0," ",IF('Dec OPP'!F17=1,"NYC",IF('Dec OPP'!G17=1,"LI",IF(OR(SUM('Dec OPP'!H17:K17)=0,SUM('Dec OPP'!H17:K17)&gt;1),"ROS",IF('Dec OPP'!H17=1,"PJM",IF('Dec OPP'!I17=1,"NE",IF('Dec OPP'!J17=1,"HQ","OH")))))))</f>
        <v xml:space="preserve"> </v>
      </c>
      <c r="E17" s="78">
        <v>0</v>
      </c>
      <c r="F17" s="79">
        <v>0</v>
      </c>
      <c r="G17" s="151">
        <f t="shared" ref="G17:G24" si="1">E17*F17*1000</f>
        <v>0</v>
      </c>
      <c r="H17" s="175" t="s">
        <v>286</v>
      </c>
      <c r="I17" s="143" t="str">
        <f>+IF(+SUM(A17:A24)&lt;&gt;SUM('Nov OPP'!$A$17:$A$24),"YOU NEED TO CHECK YOUR ROWS"," ")</f>
        <v xml:space="preserve"> </v>
      </c>
    </row>
    <row r="18" spans="1:11" ht="13.8" thickBot="1" x14ac:dyDescent="0.3">
      <c r="A18" s="38">
        <f>COUNT($A$17:A17)+1</f>
        <v>2</v>
      </c>
      <c r="B18" s="76">
        <f>+'Dec OPP'!C18</f>
        <v>0</v>
      </c>
      <c r="C18" s="77">
        <f>+'Dec OPP'!D18</f>
        <v>0</v>
      </c>
      <c r="D18" s="104" t="str">
        <f>IF('Dec OPP'!D18=0," ",IF('Dec OPP'!F18=1,"NYC",IF('Dec OPP'!G18=1,"LI",IF(OR(SUM('Dec OPP'!H18:K18)=0,SUM('Dec OPP'!H18:K18)&gt;1),"ROS",IF('Dec OPP'!H18=1,"PJM",IF('Dec OPP'!I18=1,"NE",IF('Dec OPP'!J18=1,"HQ","OH")))))))</f>
        <v xml:space="preserve"> </v>
      </c>
      <c r="E18" s="78">
        <v>0</v>
      </c>
      <c r="F18" s="80"/>
      <c r="G18" s="152">
        <f>E18*F18*1000</f>
        <v>0</v>
      </c>
      <c r="H18" s="175" t="s">
        <v>286</v>
      </c>
    </row>
    <row r="19" spans="1:11" ht="13.8" thickBot="1" x14ac:dyDescent="0.3">
      <c r="A19" s="38">
        <f>COUNT($A$17:A18)+1</f>
        <v>3</v>
      </c>
      <c r="B19" s="76">
        <f>+'Dec OPP'!C19</f>
        <v>0</v>
      </c>
      <c r="C19" s="77">
        <f>+'Dec OPP'!D19</f>
        <v>0</v>
      </c>
      <c r="D19" s="104" t="str">
        <f>IF('Dec OPP'!D19=0," ",IF('Dec OPP'!F19=1,"NYC",IF('Dec OPP'!G19=1,"LI",IF(OR(SUM('Dec OPP'!H19:K19)=0,SUM('Dec OPP'!H19:K19)&gt;1),"ROS",IF('Dec OPP'!H19=1,"PJM",IF('Dec OPP'!I19=1,"NE",IF('Dec OPP'!J19=1,"HQ","OH")))))))</f>
        <v xml:space="preserve"> </v>
      </c>
      <c r="E19" s="78">
        <v>0</v>
      </c>
      <c r="F19" s="80"/>
      <c r="G19" s="152">
        <f>E19*F19*1000</f>
        <v>0</v>
      </c>
      <c r="H19" s="175" t="s">
        <v>286</v>
      </c>
    </row>
    <row r="20" spans="1:11" ht="13.8" thickBot="1" x14ac:dyDescent="0.3">
      <c r="A20" s="38">
        <f>COUNT($A$17:A19)+1</f>
        <v>4</v>
      </c>
      <c r="B20" s="76">
        <f>+'Dec OPP'!C20</f>
        <v>0</v>
      </c>
      <c r="C20" s="77">
        <f>+'Dec OPP'!D20</f>
        <v>0</v>
      </c>
      <c r="D20" s="104" t="str">
        <f>IF('Dec OPP'!D20=0," ",IF('Dec OPP'!F20=1,"NYC",IF('Dec OPP'!G20=1,"LI",IF(OR(SUM('Dec OPP'!H20:K20)=0,SUM('Dec OPP'!H20:K20)&gt;1),"ROS",IF('Dec OPP'!H20=1,"PJM",IF('Dec OPP'!I20=1,"NE",IF('Dec OPP'!J20=1,"HQ","OH")))))))</f>
        <v xml:space="preserve"> </v>
      </c>
      <c r="E20" s="78">
        <v>0</v>
      </c>
      <c r="F20" s="80"/>
      <c r="G20" s="152">
        <f>E20*F20*1000</f>
        <v>0</v>
      </c>
      <c r="H20" s="175" t="s">
        <v>286</v>
      </c>
      <c r="K20" t="s">
        <v>97</v>
      </c>
    </row>
    <row r="21" spans="1:11" ht="13.8" thickBot="1" x14ac:dyDescent="0.3">
      <c r="A21" s="38">
        <f>COUNT($A$17:A20)+1</f>
        <v>5</v>
      </c>
      <c r="B21" s="76">
        <f>+'Dec OPP'!C21</f>
        <v>0</v>
      </c>
      <c r="C21" s="77">
        <f>+'Dec OPP'!D21</f>
        <v>0</v>
      </c>
      <c r="D21" s="104" t="str">
        <f>IF('Dec OPP'!D21=0," ",IF('Dec OPP'!F21=1,"NYC",IF('Dec OPP'!G21=1,"LI",IF(OR(SUM('Dec OPP'!H21:K21)=0,SUM('Dec OPP'!H21:K21)&gt;1),"ROS",IF('Dec OPP'!H21=1,"PJM",IF('Dec OPP'!I21=1,"NE",IF('Dec OPP'!J21=1,"HQ","OH")))))))</f>
        <v xml:space="preserve"> </v>
      </c>
      <c r="E21" s="78">
        <v>0</v>
      </c>
      <c r="F21" s="80"/>
      <c r="G21" s="152">
        <f t="shared" si="1"/>
        <v>0</v>
      </c>
      <c r="H21" s="175" t="s">
        <v>286</v>
      </c>
    </row>
    <row r="22" spans="1:11" ht="13.8" thickBot="1" x14ac:dyDescent="0.3">
      <c r="A22" s="38">
        <f>COUNT($A$17:A21)+1</f>
        <v>6</v>
      </c>
      <c r="B22" s="76">
        <f>+'Dec OPP'!C22</f>
        <v>0</v>
      </c>
      <c r="C22" s="77">
        <f>+'Dec OPP'!D22</f>
        <v>0</v>
      </c>
      <c r="D22" s="104" t="str">
        <f>IF('Dec OPP'!D22=0," ",IF('Dec OPP'!F22=1,"NYC",IF('Dec OPP'!G22=1,"LI",IF(OR(SUM('Dec OPP'!H22:K22)=0,SUM('Dec OPP'!H22:K22)&gt;1),"ROS",IF('Dec OPP'!H22=1,"PJM",IF('Dec OPP'!I22=1,"NE",IF('Dec OPP'!J22=1,"HQ","OH")))))))</f>
        <v xml:space="preserve"> </v>
      </c>
      <c r="E22" s="78">
        <v>0</v>
      </c>
      <c r="F22" s="80"/>
      <c r="G22" s="152">
        <f t="shared" si="1"/>
        <v>0</v>
      </c>
      <c r="H22" s="175" t="s">
        <v>286</v>
      </c>
    </row>
    <row r="23" spans="1:11" ht="13.8" thickBot="1" x14ac:dyDescent="0.3">
      <c r="A23" s="38">
        <f>COUNT($A$17:A22)+1</f>
        <v>7</v>
      </c>
      <c r="B23" s="76">
        <f>+'Dec OPP'!C23</f>
        <v>0</v>
      </c>
      <c r="C23" s="77">
        <f>+'Dec OPP'!D23</f>
        <v>0</v>
      </c>
      <c r="D23" s="104" t="str">
        <f>IF('Dec OPP'!D23=0," ",IF('Dec OPP'!F23=1,"NYC",IF('Dec OPP'!G23=1,"LI",IF(OR(SUM('Dec OPP'!H23:K23)=0,SUM('Dec OPP'!H23:K23)&gt;1),"ROS",IF('Dec OPP'!H23=1,"PJM",IF('Dec OPP'!I23=1,"NE",IF('Dec OPP'!J23=1,"HQ","OH")))))))</f>
        <v xml:space="preserve"> </v>
      </c>
      <c r="E23" s="78">
        <v>0</v>
      </c>
      <c r="F23" s="80"/>
      <c r="G23" s="152">
        <f t="shared" si="1"/>
        <v>0</v>
      </c>
      <c r="H23" s="175" t="s">
        <v>286</v>
      </c>
    </row>
    <row r="24" spans="1:11" ht="13.8" thickBot="1" x14ac:dyDescent="0.3">
      <c r="A24" s="38">
        <f>COUNT($A$17:A23)+1</f>
        <v>8</v>
      </c>
      <c r="B24" s="76">
        <f>+'Dec OPP'!C24</f>
        <v>0</v>
      </c>
      <c r="C24" s="77">
        <f>+'Dec OPP'!D24</f>
        <v>0</v>
      </c>
      <c r="D24" s="104" t="str">
        <f>IF('Dec OPP'!D24=0," ",IF('Dec OPP'!F24=1,"NYC",IF('Dec OPP'!G24=1,"LI",IF(OR(SUM('Dec OPP'!H24:K24)=0,SUM('Dec OPP'!H24:K24)&gt;1),"ROS",IF('Dec OPP'!H24=1,"PJM",IF('Dec OPP'!I24=1,"NE",IF('Dec OPP'!J24=1,"HQ","OH")))))))</f>
        <v xml:space="preserve"> </v>
      </c>
      <c r="E24" s="81">
        <v>0</v>
      </c>
      <c r="F24" s="82"/>
      <c r="G24" s="153">
        <f t="shared" si="1"/>
        <v>0</v>
      </c>
      <c r="H24" s="175" t="s">
        <v>286</v>
      </c>
    </row>
    <row r="25" spans="1:11" ht="13.8" thickBot="1" x14ac:dyDescent="0.3">
      <c r="B25" s="84" t="s">
        <v>59</v>
      </c>
      <c r="C25" s="85" t="str">
        <f>+'Dec OPP'!C6</f>
        <v>December</v>
      </c>
      <c r="E25" s="86" t="s">
        <v>58</v>
      </c>
      <c r="F25" s="87"/>
      <c r="G25" s="150">
        <f>SUM(G17:G24)</f>
        <v>0</v>
      </c>
      <c r="H25" s="155"/>
    </row>
    <row r="26" spans="1:11" ht="13.8" thickBot="1" x14ac:dyDescent="0.3">
      <c r="H26" s="83" t="s">
        <v>74</v>
      </c>
    </row>
    <row r="27" spans="1:11" ht="52.5" customHeight="1" thickBot="1" x14ac:dyDescent="0.3">
      <c r="A27" s="69" t="s">
        <v>8</v>
      </c>
      <c r="B27" s="70" t="s">
        <v>60</v>
      </c>
      <c r="C27" s="71" t="s">
        <v>54</v>
      </c>
      <c r="D27" s="72" t="s">
        <v>55</v>
      </c>
      <c r="E27" s="73" t="s">
        <v>56</v>
      </c>
      <c r="F27" s="74" t="s">
        <v>57</v>
      </c>
      <c r="G27" s="72" t="s">
        <v>96</v>
      </c>
      <c r="H27" s="154" t="s">
        <v>278</v>
      </c>
    </row>
    <row r="28" spans="1:11" ht="13.8" thickBot="1" x14ac:dyDescent="0.3">
      <c r="A28" s="75">
        <v>1</v>
      </c>
      <c r="B28" s="76">
        <f>+'Jan OPP'!C17</f>
        <v>0</v>
      </c>
      <c r="C28" s="77">
        <f>+'Jan OPP'!D17</f>
        <v>0</v>
      </c>
      <c r="D28" s="104" t="str">
        <f>IF('Jan OPP'!D17=0," ",IF('Jan OPP'!F17=1,"NYC",IF('Jan OPP'!G17=1,"LI",IF(OR(SUM('Jan OPP'!H17:K17)=0,SUM('Jan OPP'!H17:K17)&gt;1),"ROS",IF('Jan OPP'!H17=1,"PJM",IF('Jan OPP'!I17=1,"NE",IF('Jan OPP'!J17=1,"HQ","OH")))))))</f>
        <v xml:space="preserve"> </v>
      </c>
      <c r="E28" s="78">
        <v>0</v>
      </c>
      <c r="F28" s="79">
        <v>0</v>
      </c>
      <c r="G28" s="151">
        <f t="shared" ref="G28:G35" si="2">E28*F28*1000</f>
        <v>0</v>
      </c>
      <c r="H28" s="175" t="s">
        <v>286</v>
      </c>
      <c r="I28" s="143" t="str">
        <f>+IF(+SUM(A28:A35)&lt;&gt;SUM('Nov OPP'!$A$17:$A$24),"YOU NEED TO CHECK YOUR ROWS"," ")</f>
        <v xml:space="preserve"> </v>
      </c>
    </row>
    <row r="29" spans="1:11" ht="13.8" thickBot="1" x14ac:dyDescent="0.3">
      <c r="A29" s="38">
        <f>COUNT($A$28:A28)+1</f>
        <v>2</v>
      </c>
      <c r="B29" s="76">
        <f>+'Jan OPP'!C18</f>
        <v>0</v>
      </c>
      <c r="C29" s="77">
        <f>+'Jan OPP'!D18</f>
        <v>0</v>
      </c>
      <c r="D29" s="104" t="str">
        <f>IF('Jan OPP'!D18=0," ",IF('Jan OPP'!F18=1,"NYC",IF('Jan OPP'!G18=1,"LI",IF(OR(SUM('Jan OPP'!H18:K18)=0,SUM('Jan OPP'!H18:K18)&gt;1),"ROS",IF('Jan OPP'!H18=1,"PJM",IF('Jan OPP'!I18=1,"NE",IF('Jan OPP'!J18=1,"HQ","OH")))))))</f>
        <v xml:space="preserve"> </v>
      </c>
      <c r="E29" s="78">
        <v>0</v>
      </c>
      <c r="F29" s="80"/>
      <c r="G29" s="152">
        <f>E29*F29*1000</f>
        <v>0</v>
      </c>
      <c r="H29" s="175" t="s">
        <v>286</v>
      </c>
    </row>
    <row r="30" spans="1:11" ht="13.8" thickBot="1" x14ac:dyDescent="0.3">
      <c r="A30" s="38">
        <f>COUNT($A$28:A29)+1</f>
        <v>3</v>
      </c>
      <c r="B30" s="76">
        <f>+'Jan OPP'!C19</f>
        <v>0</v>
      </c>
      <c r="C30" s="77">
        <f>+'Jan OPP'!D19</f>
        <v>0</v>
      </c>
      <c r="D30" s="104" t="str">
        <f>IF('Jan OPP'!D19=0," ",IF('Jan OPP'!F19=1,"NYC",IF('Jan OPP'!G19=1,"LI",IF(OR(SUM('Jan OPP'!H19:K19)=0,SUM('Jan OPP'!H19:K19)&gt;1),"ROS",IF('Jan OPP'!H19=1,"PJM",IF('Jan OPP'!I19=1,"NE",IF('Jan OPP'!J19=1,"HQ","OH")))))))</f>
        <v xml:space="preserve"> </v>
      </c>
      <c r="E30" s="78">
        <v>0</v>
      </c>
      <c r="F30" s="80"/>
      <c r="G30" s="152">
        <f>E30*F30*1000</f>
        <v>0</v>
      </c>
      <c r="H30" s="175" t="s">
        <v>286</v>
      </c>
    </row>
    <row r="31" spans="1:11" ht="13.8" thickBot="1" x14ac:dyDescent="0.3">
      <c r="A31" s="38">
        <f>COUNT($A$28:A30)+1</f>
        <v>4</v>
      </c>
      <c r="B31" s="76">
        <f>+'Jan OPP'!C20</f>
        <v>0</v>
      </c>
      <c r="C31" s="77">
        <f>+'Jan OPP'!D20</f>
        <v>0</v>
      </c>
      <c r="D31" s="104" t="str">
        <f>IF('Jan OPP'!D20=0," ",IF('Jan OPP'!F20=1,"NYC",IF('Jan OPP'!G20=1,"LI",IF(OR(SUM('Jan OPP'!H20:K20)=0,SUM('Jan OPP'!H20:K20)&gt;1),"ROS",IF('Jan OPP'!H20=1,"PJM",IF('Jan OPP'!I20=1,"NE",IF('Jan OPP'!J20=1,"HQ","OH")))))))</f>
        <v xml:space="preserve"> </v>
      </c>
      <c r="E31" s="78">
        <v>0</v>
      </c>
      <c r="F31" s="80"/>
      <c r="G31" s="152">
        <f>E31*F31*1000</f>
        <v>0</v>
      </c>
      <c r="H31" s="175" t="s">
        <v>286</v>
      </c>
    </row>
    <row r="32" spans="1:11" ht="13.8" thickBot="1" x14ac:dyDescent="0.3">
      <c r="A32" s="38">
        <f>COUNT($A$28:A31)+1</f>
        <v>5</v>
      </c>
      <c r="B32" s="76">
        <f>+'Jan OPP'!C21</f>
        <v>0</v>
      </c>
      <c r="C32" s="77">
        <f>+'Jan OPP'!D21</f>
        <v>0</v>
      </c>
      <c r="D32" s="104" t="str">
        <f>IF('Jan OPP'!D21=0," ",IF('Jan OPP'!F21=1,"NYC",IF('Jan OPP'!G21=1,"LI",IF(OR(SUM('Jan OPP'!H21:K21)=0,SUM('Jan OPP'!H21:K21)&gt;1),"ROS",IF('Jan OPP'!H21=1,"PJM",IF('Jan OPP'!I21=1,"NE",IF('Jan OPP'!J21=1,"HQ","OH")))))))</f>
        <v xml:space="preserve"> </v>
      </c>
      <c r="E32" s="78">
        <v>0</v>
      </c>
      <c r="F32" s="80"/>
      <c r="G32" s="152">
        <f>E32*F32*1000</f>
        <v>0</v>
      </c>
      <c r="H32" s="175" t="s">
        <v>286</v>
      </c>
    </row>
    <row r="33" spans="1:9" ht="13.8" thickBot="1" x14ac:dyDescent="0.3">
      <c r="A33" s="38">
        <f>COUNT($A$28:A32)+1</f>
        <v>6</v>
      </c>
      <c r="B33" s="76">
        <f>+'Jan OPP'!C22</f>
        <v>0</v>
      </c>
      <c r="C33" s="77">
        <f>+'Jan OPP'!D22</f>
        <v>0</v>
      </c>
      <c r="D33" s="104" t="str">
        <f>IF('Jan OPP'!D22=0," ",IF('Jan OPP'!F22=1,"NYC",IF('Jan OPP'!G22=1,"LI",IF(OR(SUM('Jan OPP'!H22:K22)=0,SUM('Jan OPP'!H22:K22)&gt;1),"ROS",IF('Jan OPP'!H22=1,"PJM",IF('Jan OPP'!I22=1,"NE",IF('Jan OPP'!J22=1,"HQ","OH")))))))</f>
        <v xml:space="preserve"> </v>
      </c>
      <c r="E33" s="78">
        <v>0</v>
      </c>
      <c r="F33" s="80"/>
      <c r="G33" s="152">
        <f t="shared" si="2"/>
        <v>0</v>
      </c>
      <c r="H33" s="175" t="s">
        <v>286</v>
      </c>
    </row>
    <row r="34" spans="1:9" ht="13.8" thickBot="1" x14ac:dyDescent="0.3">
      <c r="A34" s="38">
        <f>COUNT($A$28:A33)+1</f>
        <v>7</v>
      </c>
      <c r="B34" s="76">
        <f>+'Jan OPP'!C23</f>
        <v>0</v>
      </c>
      <c r="C34" s="77">
        <f>+'Jan OPP'!D23</f>
        <v>0</v>
      </c>
      <c r="D34" s="104" t="str">
        <f>IF('Jan OPP'!D23=0," ",IF('Jan OPP'!F23=1,"NYC",IF('Jan OPP'!G23=1,"LI",IF(OR(SUM('Jan OPP'!H23:K23)=0,SUM('Jan OPP'!H23:K23)&gt;1),"ROS",IF('Jan OPP'!H23=1,"PJM",IF('Jan OPP'!I23=1,"NE",IF('Jan OPP'!J23=1,"HQ","OH")))))))</f>
        <v xml:space="preserve"> </v>
      </c>
      <c r="E34" s="78">
        <v>0</v>
      </c>
      <c r="F34" s="80"/>
      <c r="G34" s="152">
        <f t="shared" si="2"/>
        <v>0</v>
      </c>
      <c r="H34" s="175" t="s">
        <v>286</v>
      </c>
    </row>
    <row r="35" spans="1:9" ht="13.8" thickBot="1" x14ac:dyDescent="0.3">
      <c r="A35" s="38">
        <f>COUNT($A$28:A34)+1</f>
        <v>8</v>
      </c>
      <c r="B35" s="76">
        <f>+'Jan OPP'!C24</f>
        <v>0</v>
      </c>
      <c r="C35" s="77">
        <f>+'Jan OPP'!D24</f>
        <v>0</v>
      </c>
      <c r="D35" s="104" t="str">
        <f>IF('Jan OPP'!D24=0," ",IF('Jan OPP'!F24=1,"NYC",IF('Jan OPP'!G24=1,"LI",IF(OR(SUM('Jan OPP'!H24:K24)=0,SUM('Jan OPP'!H24:K24)&gt;1),"ROS",IF('Jan OPP'!H24=1,"PJM",IF('Jan OPP'!I24=1,"NE",IF('Jan OPP'!J24=1,"HQ","OH")))))))</f>
        <v xml:space="preserve"> </v>
      </c>
      <c r="E35" s="81">
        <v>0</v>
      </c>
      <c r="F35" s="82"/>
      <c r="G35" s="153">
        <f t="shared" si="2"/>
        <v>0</v>
      </c>
      <c r="H35" s="175" t="s">
        <v>286</v>
      </c>
    </row>
    <row r="36" spans="1:9" ht="13.8" thickBot="1" x14ac:dyDescent="0.3">
      <c r="B36" s="84" t="s">
        <v>59</v>
      </c>
      <c r="C36" s="85" t="str">
        <f>+'Jan OPP'!C6</f>
        <v>January</v>
      </c>
      <c r="E36" s="86" t="s">
        <v>58</v>
      </c>
      <c r="F36" s="87"/>
      <c r="G36" s="150">
        <f>SUM(G28:G35)</f>
        <v>0</v>
      </c>
      <c r="H36" s="155"/>
    </row>
    <row r="37" spans="1:9" ht="13.8" thickBot="1" x14ac:dyDescent="0.3">
      <c r="H37" s="83" t="s">
        <v>75</v>
      </c>
    </row>
    <row r="38" spans="1:9" ht="52.5" customHeight="1" thickBot="1" x14ac:dyDescent="0.3">
      <c r="A38" s="69" t="s">
        <v>8</v>
      </c>
      <c r="B38" s="70" t="s">
        <v>60</v>
      </c>
      <c r="C38" s="71" t="s">
        <v>54</v>
      </c>
      <c r="D38" s="72" t="s">
        <v>55</v>
      </c>
      <c r="E38" s="73" t="s">
        <v>56</v>
      </c>
      <c r="F38" s="74" t="s">
        <v>57</v>
      </c>
      <c r="G38" s="72" t="s">
        <v>96</v>
      </c>
      <c r="H38" s="154" t="s">
        <v>278</v>
      </c>
    </row>
    <row r="39" spans="1:9" ht="13.8" thickBot="1" x14ac:dyDescent="0.3">
      <c r="A39" s="75">
        <v>1</v>
      </c>
      <c r="B39" s="76">
        <f>+'Feb OPP'!C17</f>
        <v>0</v>
      </c>
      <c r="C39" s="77">
        <f>+'Feb OPP'!D17</f>
        <v>0</v>
      </c>
      <c r="D39" s="104" t="str">
        <f>IF('Feb OPP'!D17=0," ",IF('Feb OPP'!F17=1,"NYC",IF('Feb OPP'!G17=1,"LI",IF(OR(SUM('Feb OPP'!H17:K17)=0,SUM('Feb OPP'!H17:K17)&gt;1),"ROS",IF('Feb OPP'!H17=1,"PJM",IF('Feb OPP'!I17=1,"NE",IF('Feb OPP'!J17=1,"HQ","OH")))))))</f>
        <v xml:space="preserve"> </v>
      </c>
      <c r="E39" s="78">
        <v>0</v>
      </c>
      <c r="F39" s="79">
        <v>0</v>
      </c>
      <c r="G39" s="151">
        <f t="shared" ref="G39:G46" si="3">E39*F39*1000</f>
        <v>0</v>
      </c>
      <c r="H39" s="175" t="s">
        <v>286</v>
      </c>
      <c r="I39" s="143" t="str">
        <f>+IF(+SUM(A39:A46)&lt;&gt;SUM('Nov OPP'!$A$17:$A$24),"YOU NEED TO CHECK YOUR ROWS"," ")</f>
        <v xml:space="preserve"> </v>
      </c>
    </row>
    <row r="40" spans="1:9" ht="13.8" thickBot="1" x14ac:dyDescent="0.3">
      <c r="A40" s="38">
        <f>COUNT($A$39:A39)+1</f>
        <v>2</v>
      </c>
      <c r="B40" s="76">
        <f>+'Feb OPP'!C18</f>
        <v>0</v>
      </c>
      <c r="C40" s="77">
        <f>+'Feb OPP'!D18</f>
        <v>0</v>
      </c>
      <c r="D40" s="104" t="str">
        <f>IF('Feb OPP'!D18=0," ",IF('Feb OPP'!F18=1,"NYC",IF('Feb OPP'!G18=1,"LI",IF(OR(SUM('Feb OPP'!H18:K18)=0,SUM('Feb OPP'!H18:K18)&gt;1),"ROS",IF('Feb OPP'!H18=1,"PJM",IF('Feb OPP'!I18=1,"NE",IF('Feb OPP'!J18=1,"HQ","OH")))))))</f>
        <v xml:space="preserve"> </v>
      </c>
      <c r="E40" s="78">
        <v>0</v>
      </c>
      <c r="F40" s="80"/>
      <c r="G40" s="152">
        <f>E40*F40*1000</f>
        <v>0</v>
      </c>
      <c r="H40" s="175" t="s">
        <v>286</v>
      </c>
    </row>
    <row r="41" spans="1:9" ht="13.8" thickBot="1" x14ac:dyDescent="0.3">
      <c r="A41" s="38">
        <f>COUNT($A$39:A40)+1</f>
        <v>3</v>
      </c>
      <c r="B41" s="76">
        <f>+'Feb OPP'!C19</f>
        <v>0</v>
      </c>
      <c r="C41" s="77">
        <f>+'Feb OPP'!D19</f>
        <v>0</v>
      </c>
      <c r="D41" s="104" t="str">
        <f>IF('Feb OPP'!D19=0," ",IF('Feb OPP'!F19=1,"NYC",IF('Feb OPP'!G19=1,"LI",IF(OR(SUM('Feb OPP'!H19:K19)=0,SUM('Feb OPP'!H19:K19)&gt;1),"ROS",IF('Feb OPP'!H19=1,"PJM",IF('Feb OPP'!I19=1,"NE",IF('Feb OPP'!J19=1,"HQ","OH")))))))</f>
        <v xml:space="preserve"> </v>
      </c>
      <c r="E41" s="78">
        <v>0</v>
      </c>
      <c r="F41" s="80"/>
      <c r="G41" s="152">
        <f>E41*F41*1000</f>
        <v>0</v>
      </c>
      <c r="H41" s="175" t="s">
        <v>286</v>
      </c>
    </row>
    <row r="42" spans="1:9" ht="13.8" thickBot="1" x14ac:dyDescent="0.3">
      <c r="A42" s="38">
        <f>COUNT($A$39:A41)+1</f>
        <v>4</v>
      </c>
      <c r="B42" s="76">
        <f>+'Feb OPP'!C20</f>
        <v>0</v>
      </c>
      <c r="C42" s="77">
        <f>+'Feb OPP'!D20</f>
        <v>0</v>
      </c>
      <c r="D42" s="104" t="str">
        <f>IF('Feb OPP'!D20=0," ",IF('Feb OPP'!F20=1,"NYC",IF('Feb OPP'!G20=1,"LI",IF(OR(SUM('Feb OPP'!H20:K20)=0,SUM('Feb OPP'!H20:K20)&gt;1),"ROS",IF('Feb OPP'!H20=1,"PJM",IF('Feb OPP'!I20=1,"NE",IF('Feb OPP'!J20=1,"HQ","OH")))))))</f>
        <v xml:space="preserve"> </v>
      </c>
      <c r="E42" s="78">
        <v>0</v>
      </c>
      <c r="F42" s="80"/>
      <c r="G42" s="152">
        <f>E42*F42*1000</f>
        <v>0</v>
      </c>
      <c r="H42" s="175" t="s">
        <v>286</v>
      </c>
    </row>
    <row r="43" spans="1:9" ht="13.8" thickBot="1" x14ac:dyDescent="0.3">
      <c r="A43" s="38">
        <f>COUNT($A$39:A42)+1</f>
        <v>5</v>
      </c>
      <c r="B43" s="76">
        <f>+'Feb OPP'!C21</f>
        <v>0</v>
      </c>
      <c r="C43" s="77">
        <f>+'Feb OPP'!D21</f>
        <v>0</v>
      </c>
      <c r="D43" s="104" t="str">
        <f>IF('Feb OPP'!D21=0," ",IF('Feb OPP'!F21=1,"NYC",IF('Feb OPP'!G21=1,"LI",IF(OR(SUM('Feb OPP'!H21:K21)=0,SUM('Feb OPP'!H21:K21)&gt;1),"ROS",IF('Feb OPP'!H21=1,"PJM",IF('Feb OPP'!I21=1,"NE",IF('Feb OPP'!J21=1,"HQ","OH")))))))</f>
        <v xml:space="preserve"> </v>
      </c>
      <c r="E43" s="78">
        <v>0</v>
      </c>
      <c r="F43" s="80"/>
      <c r="G43" s="152">
        <f t="shared" si="3"/>
        <v>0</v>
      </c>
      <c r="H43" s="175" t="s">
        <v>286</v>
      </c>
    </row>
    <row r="44" spans="1:9" ht="13.8" thickBot="1" x14ac:dyDescent="0.3">
      <c r="A44" s="38">
        <f>COUNT($A$39:A43)+1</f>
        <v>6</v>
      </c>
      <c r="B44" s="76">
        <f>+'Feb OPP'!C22</f>
        <v>0</v>
      </c>
      <c r="C44" s="77">
        <f>+'Feb OPP'!D22</f>
        <v>0</v>
      </c>
      <c r="D44" s="104" t="str">
        <f>IF('Feb OPP'!D22=0," ",IF('Feb OPP'!F22=1,"NYC",IF('Feb OPP'!G22=1,"LI",IF(OR(SUM('Feb OPP'!H22:K22)=0,SUM('Feb OPP'!H22:K22)&gt;1),"ROS",IF('Feb OPP'!H22=1,"PJM",IF('Feb OPP'!I22=1,"NE",IF('Feb OPP'!J22=1,"HQ","OH")))))))</f>
        <v xml:space="preserve"> </v>
      </c>
      <c r="E44" s="78">
        <v>0</v>
      </c>
      <c r="F44" s="80"/>
      <c r="G44" s="152">
        <f t="shared" si="3"/>
        <v>0</v>
      </c>
      <c r="H44" s="175" t="s">
        <v>286</v>
      </c>
    </row>
    <row r="45" spans="1:9" ht="13.8" thickBot="1" x14ac:dyDescent="0.3">
      <c r="A45" s="38">
        <f>COUNT($A$39:A44)+1</f>
        <v>7</v>
      </c>
      <c r="B45" s="76">
        <f>+'Feb OPP'!C23</f>
        <v>0</v>
      </c>
      <c r="C45" s="77">
        <f>+'Feb OPP'!D23</f>
        <v>0</v>
      </c>
      <c r="D45" s="104" t="str">
        <f>IF('Feb OPP'!D23=0," ",IF('Feb OPP'!F23=1,"NYC",IF('Feb OPP'!G23=1,"LI",IF(OR(SUM('Feb OPP'!H23:K23)=0,SUM('Feb OPP'!H23:K23)&gt;1),"ROS",IF('Feb OPP'!H23=1,"PJM",IF('Feb OPP'!I23=1,"NE",IF('Feb OPP'!J23=1,"HQ","OH")))))))</f>
        <v xml:space="preserve"> </v>
      </c>
      <c r="E45" s="78">
        <v>0</v>
      </c>
      <c r="F45" s="80"/>
      <c r="G45" s="152">
        <f t="shared" si="3"/>
        <v>0</v>
      </c>
      <c r="H45" s="175" t="s">
        <v>286</v>
      </c>
    </row>
    <row r="46" spans="1:9" ht="13.8" thickBot="1" x14ac:dyDescent="0.3">
      <c r="A46" s="38">
        <f>COUNT($A$39:A45)+1</f>
        <v>8</v>
      </c>
      <c r="B46" s="76">
        <f>+'Feb OPP'!C24</f>
        <v>0</v>
      </c>
      <c r="C46" s="77">
        <f>+'Feb OPP'!D24</f>
        <v>0</v>
      </c>
      <c r="D46" s="104" t="str">
        <f>IF('Feb OPP'!D24=0," ",IF('Feb OPP'!F24=1,"NYC",IF('Feb OPP'!G24=1,"LI",IF(OR(SUM('Feb OPP'!H24:K24)=0,SUM('Feb OPP'!H24:K24)&gt;1),"ROS",IF('Feb OPP'!H24=1,"PJM",IF('Feb OPP'!I24=1,"NE",IF('Feb OPP'!J24=1,"HQ","OH")))))))</f>
        <v xml:space="preserve"> </v>
      </c>
      <c r="E46" s="81">
        <v>0</v>
      </c>
      <c r="F46" s="82"/>
      <c r="G46" s="153">
        <f t="shared" si="3"/>
        <v>0</v>
      </c>
      <c r="H46" s="175" t="s">
        <v>286</v>
      </c>
    </row>
    <row r="47" spans="1:9" ht="13.8" thickBot="1" x14ac:dyDescent="0.3">
      <c r="B47" s="84" t="s">
        <v>59</v>
      </c>
      <c r="C47" s="85" t="str">
        <f>+'Feb OPP'!C6</f>
        <v>February</v>
      </c>
      <c r="E47" s="86" t="s">
        <v>58</v>
      </c>
      <c r="F47" s="87"/>
      <c r="G47" s="150">
        <f>SUM(G39:G46)</f>
        <v>0</v>
      </c>
      <c r="H47" s="155"/>
    </row>
    <row r="48" spans="1:9" ht="13.8" thickBot="1" x14ac:dyDescent="0.3">
      <c r="H48" s="83" t="s">
        <v>76</v>
      </c>
    </row>
    <row r="49" spans="1:9" ht="52.5" customHeight="1" thickBot="1" x14ac:dyDescent="0.3">
      <c r="A49" s="69" t="s">
        <v>8</v>
      </c>
      <c r="B49" s="70" t="s">
        <v>60</v>
      </c>
      <c r="C49" s="71" t="s">
        <v>54</v>
      </c>
      <c r="D49" s="72" t="s">
        <v>55</v>
      </c>
      <c r="E49" s="73" t="s">
        <v>56</v>
      </c>
      <c r="F49" s="74" t="s">
        <v>57</v>
      </c>
      <c r="G49" s="72" t="s">
        <v>96</v>
      </c>
      <c r="H49" s="154" t="s">
        <v>278</v>
      </c>
    </row>
    <row r="50" spans="1:9" ht="13.8" thickBot="1" x14ac:dyDescent="0.3">
      <c r="A50" s="75">
        <v>1</v>
      </c>
      <c r="B50" s="76">
        <f>+'Mar OPP'!C17</f>
        <v>0</v>
      </c>
      <c r="C50" s="77">
        <f>+'Mar OPP'!D17</f>
        <v>0</v>
      </c>
      <c r="D50" s="104" t="str">
        <f>IF('Mar OPP'!D17=0," ",IF('Mar OPP'!F17=1,"NYC",IF('Mar OPP'!G17=1,"LI",IF(OR(SUM('Mar OPP'!H17:K17)=0,SUM('Mar OPP'!H17:K17)&gt;1),"ROS",IF('Mar OPP'!H17=1,"PJM",IF('Mar OPP'!I17=1,"NE",IF('Mar OPP'!J17=1,"HQ","OH")))))))</f>
        <v xml:space="preserve"> </v>
      </c>
      <c r="E50" s="78">
        <v>0</v>
      </c>
      <c r="F50" s="79">
        <v>0</v>
      </c>
      <c r="G50" s="151">
        <f t="shared" ref="G50:G57" si="4">E50*F50*1000</f>
        <v>0</v>
      </c>
      <c r="H50" s="175" t="s">
        <v>286</v>
      </c>
      <c r="I50" s="143" t="str">
        <f>+IF(+SUM(A50:A57)&lt;&gt;SUM('Nov OPP'!$A$17:$A$24),"YOU NEED TO CHECK YOUR ROWS"," ")</f>
        <v xml:space="preserve"> </v>
      </c>
    </row>
    <row r="51" spans="1:9" ht="13.8" thickBot="1" x14ac:dyDescent="0.3">
      <c r="A51" s="38">
        <f>COUNT($A$50:A50)+1</f>
        <v>2</v>
      </c>
      <c r="B51" s="76">
        <f>+'Mar OPP'!C18</f>
        <v>0</v>
      </c>
      <c r="C51" s="77">
        <f>+'Mar OPP'!D18</f>
        <v>0</v>
      </c>
      <c r="D51" s="104" t="str">
        <f>IF('Mar OPP'!D18=0," ",IF('Mar OPP'!F18=1,"NYC",IF('Mar OPP'!G18=1,"LI",IF(OR(SUM('Mar OPP'!H18:K18)=0,SUM('Mar OPP'!H18:K18)&gt;1),"ROS",IF('Mar OPP'!H18=1,"PJM",IF('Mar OPP'!I18=1,"NE",IF('Mar OPP'!J18=1,"HQ","OH")))))))</f>
        <v xml:space="preserve"> </v>
      </c>
      <c r="E51" s="78">
        <v>0</v>
      </c>
      <c r="F51" s="80"/>
      <c r="G51" s="152">
        <f>E51*F51*1000</f>
        <v>0</v>
      </c>
      <c r="H51" s="175" t="s">
        <v>286</v>
      </c>
    </row>
    <row r="52" spans="1:9" ht="13.8" thickBot="1" x14ac:dyDescent="0.3">
      <c r="A52" s="38">
        <f>COUNT($A$50:A51)+1</f>
        <v>3</v>
      </c>
      <c r="B52" s="76">
        <f>+'Mar OPP'!C19</f>
        <v>0</v>
      </c>
      <c r="C52" s="77">
        <f>+'Mar OPP'!D19</f>
        <v>0</v>
      </c>
      <c r="D52" s="104" t="str">
        <f>IF('Mar OPP'!D19=0," ",IF('Mar OPP'!F19=1,"NYC",IF('Mar OPP'!G19=1,"LI",IF(OR(SUM('Mar OPP'!H19:K19)=0,SUM('Mar OPP'!H19:K19)&gt;1),"ROS",IF('Mar OPP'!H19=1,"PJM",IF('Mar OPP'!I19=1,"NE",IF('Mar OPP'!J19=1,"HQ","OH")))))))</f>
        <v xml:space="preserve"> </v>
      </c>
      <c r="E52" s="78">
        <v>0</v>
      </c>
      <c r="F52" s="80"/>
      <c r="G52" s="152">
        <f>E52*F52*1000</f>
        <v>0</v>
      </c>
      <c r="H52" s="175" t="s">
        <v>286</v>
      </c>
    </row>
    <row r="53" spans="1:9" ht="13.8" thickBot="1" x14ac:dyDescent="0.3">
      <c r="A53" s="38">
        <f>COUNT($A$50:A52)+1</f>
        <v>4</v>
      </c>
      <c r="B53" s="76">
        <f>+'Mar OPP'!C20</f>
        <v>0</v>
      </c>
      <c r="C53" s="77">
        <f>+'Mar OPP'!D20</f>
        <v>0</v>
      </c>
      <c r="D53" s="104" t="str">
        <f>IF('Mar OPP'!D20=0," ",IF('Mar OPP'!F20=1,"NYC",IF('Mar OPP'!G20=1,"LI",IF(OR(SUM('Mar OPP'!H20:K20)=0,SUM('Mar OPP'!H20:K20)&gt;1),"ROS",IF('Mar OPP'!H20=1,"PJM",IF('Mar OPP'!I20=1,"NE",IF('Mar OPP'!J20=1,"HQ","OH")))))))</f>
        <v xml:space="preserve"> </v>
      </c>
      <c r="E53" s="78">
        <v>0</v>
      </c>
      <c r="F53" s="80"/>
      <c r="G53" s="152">
        <f>E53*F53*1000</f>
        <v>0</v>
      </c>
      <c r="H53" s="175" t="s">
        <v>286</v>
      </c>
    </row>
    <row r="54" spans="1:9" ht="13.8" thickBot="1" x14ac:dyDescent="0.3">
      <c r="A54" s="38">
        <f>COUNT($A$50:A53)+1</f>
        <v>5</v>
      </c>
      <c r="B54" s="76">
        <f>+'Mar OPP'!C21</f>
        <v>0</v>
      </c>
      <c r="C54" s="77">
        <f>+'Mar OPP'!D21</f>
        <v>0</v>
      </c>
      <c r="D54" s="104" t="str">
        <f>IF('Mar OPP'!D21=0," ",IF('Mar OPP'!F21=1,"NYC",IF('Mar OPP'!G21=1,"LI",IF(OR(SUM('Mar OPP'!H21:K21)=0,SUM('Mar OPP'!H21:K21)&gt;1),"ROS",IF('Mar OPP'!H21=1,"PJM",IF('Mar OPP'!I21=1,"NE",IF('Mar OPP'!J21=1,"HQ","OH")))))))</f>
        <v xml:space="preserve"> </v>
      </c>
      <c r="E54" s="78">
        <v>0</v>
      </c>
      <c r="F54" s="80"/>
      <c r="G54" s="152">
        <f t="shared" si="4"/>
        <v>0</v>
      </c>
      <c r="H54" s="175" t="s">
        <v>286</v>
      </c>
    </row>
    <row r="55" spans="1:9" ht="13.8" thickBot="1" x14ac:dyDescent="0.3">
      <c r="A55" s="38">
        <f>COUNT($A$50:A54)+1</f>
        <v>6</v>
      </c>
      <c r="B55" s="76">
        <f>+'Mar OPP'!C22</f>
        <v>0</v>
      </c>
      <c r="C55" s="77">
        <f>+'Mar OPP'!D22</f>
        <v>0</v>
      </c>
      <c r="D55" s="104" t="str">
        <f>IF('Mar OPP'!D22=0," ",IF('Mar OPP'!F22=1,"NYC",IF('Mar OPP'!G22=1,"LI",IF(OR(SUM('Mar OPP'!H22:K22)=0,SUM('Mar OPP'!H22:K22)&gt;1),"ROS",IF('Mar OPP'!H22=1,"PJM",IF('Mar OPP'!I22=1,"NE",IF('Mar OPP'!J22=1,"HQ","OH")))))))</f>
        <v xml:space="preserve"> </v>
      </c>
      <c r="E55" s="78">
        <v>0</v>
      </c>
      <c r="F55" s="80"/>
      <c r="G55" s="152">
        <f t="shared" si="4"/>
        <v>0</v>
      </c>
      <c r="H55" s="175" t="s">
        <v>286</v>
      </c>
    </row>
    <row r="56" spans="1:9" ht="13.8" thickBot="1" x14ac:dyDescent="0.3">
      <c r="A56" s="38">
        <f>COUNT($A$50:A55)+1</f>
        <v>7</v>
      </c>
      <c r="B56" s="76">
        <f>+'Mar OPP'!C23</f>
        <v>0</v>
      </c>
      <c r="C56" s="77">
        <f>+'Mar OPP'!D23</f>
        <v>0</v>
      </c>
      <c r="D56" s="104" t="str">
        <f>IF('Mar OPP'!D23=0," ",IF('Mar OPP'!F23=1,"NYC",IF('Mar OPP'!G23=1,"LI",IF(OR(SUM('Mar OPP'!H23:K23)=0,SUM('Mar OPP'!H23:K23)&gt;1),"ROS",IF('Mar OPP'!H23=1,"PJM",IF('Mar OPP'!I23=1,"NE",IF('Mar OPP'!J23=1,"HQ","OH")))))))</f>
        <v xml:space="preserve"> </v>
      </c>
      <c r="E56" s="78">
        <v>0</v>
      </c>
      <c r="F56" s="80"/>
      <c r="G56" s="152">
        <f t="shared" si="4"/>
        <v>0</v>
      </c>
      <c r="H56" s="175" t="s">
        <v>286</v>
      </c>
    </row>
    <row r="57" spans="1:9" ht="13.8" thickBot="1" x14ac:dyDescent="0.3">
      <c r="A57" s="38">
        <f>COUNT($A$50:A56)+1</f>
        <v>8</v>
      </c>
      <c r="B57" s="76">
        <f>+'Mar OPP'!C24</f>
        <v>0</v>
      </c>
      <c r="C57" s="77">
        <f>+'Mar OPP'!D24</f>
        <v>0</v>
      </c>
      <c r="D57" s="104" t="str">
        <f>IF('Mar OPP'!D24=0," ",IF('Mar OPP'!F24=1,"NYC",IF('Mar OPP'!G24=1,"LI",IF(OR(SUM('Mar OPP'!H24:K24)=0,SUM('Mar OPP'!H24:K24)&gt;1),"ROS",IF('Mar OPP'!H24=1,"PJM",IF('Mar OPP'!I24=1,"NE",IF('Mar OPP'!J24=1,"HQ","OH")))))))</f>
        <v xml:space="preserve"> </v>
      </c>
      <c r="E57" s="81">
        <v>0</v>
      </c>
      <c r="F57" s="82"/>
      <c r="G57" s="153">
        <f t="shared" si="4"/>
        <v>0</v>
      </c>
      <c r="H57" s="175" t="s">
        <v>286</v>
      </c>
    </row>
    <row r="58" spans="1:9" ht="13.8" thickBot="1" x14ac:dyDescent="0.3">
      <c r="B58" s="84" t="s">
        <v>59</v>
      </c>
      <c r="C58" s="85" t="str">
        <f>+'Mar OPP'!C6</f>
        <v>March</v>
      </c>
      <c r="E58" s="86" t="s">
        <v>58</v>
      </c>
      <c r="F58" s="87"/>
      <c r="G58" s="150">
        <f>SUM(G50:G57)</f>
        <v>0</v>
      </c>
      <c r="H58" s="155"/>
    </row>
    <row r="59" spans="1:9" ht="13.8" thickBot="1" x14ac:dyDescent="0.3">
      <c r="H59" s="83" t="s">
        <v>76</v>
      </c>
    </row>
    <row r="60" spans="1:9" ht="52.5" customHeight="1" thickBot="1" x14ac:dyDescent="0.3">
      <c r="A60" s="69" t="s">
        <v>8</v>
      </c>
      <c r="B60" s="70" t="s">
        <v>60</v>
      </c>
      <c r="C60" s="71" t="s">
        <v>54</v>
      </c>
      <c r="D60" s="72" t="s">
        <v>55</v>
      </c>
      <c r="E60" s="73" t="s">
        <v>56</v>
      </c>
      <c r="F60" s="74" t="s">
        <v>57</v>
      </c>
      <c r="G60" s="72" t="s">
        <v>96</v>
      </c>
      <c r="H60" s="154" t="s">
        <v>278</v>
      </c>
    </row>
    <row r="61" spans="1:9" ht="13.8" thickBot="1" x14ac:dyDescent="0.3">
      <c r="A61" s="75">
        <v>1</v>
      </c>
      <c r="B61" s="76">
        <f>+'Apr OPP'!C17</f>
        <v>0</v>
      </c>
      <c r="C61" s="77">
        <f>+'Apr OPP'!D17</f>
        <v>0</v>
      </c>
      <c r="D61" s="104" t="str">
        <f>IF('Apr OPP'!D17=0," ",IF('Apr OPP'!F17=1,"NYC",IF('Apr OPP'!G17=1,"LI",IF(OR(SUM('Apr OPP'!H17:K17)=0,SUM('Apr OPP'!H17:K17)&gt;1),"ROS",IF('Apr OPP'!H17=1,"PJM",IF('Apr OPP'!I17=1,"NE",IF('Apr OPP'!J17=1,"HQ","OH")))))))</f>
        <v xml:space="preserve"> </v>
      </c>
      <c r="E61" s="78"/>
      <c r="F61" s="79"/>
      <c r="G61" s="151">
        <f t="shared" ref="G61:G68" si="5">E61*F61*1000</f>
        <v>0</v>
      </c>
      <c r="H61" s="175" t="s">
        <v>286</v>
      </c>
      <c r="I61" s="143" t="str">
        <f>+IF(+SUM(A61:A68)&lt;&gt;SUM('Nov OPP'!$A$17:$A$24),"YOU NEED TO CHECK YOUR ROWS"," ")</f>
        <v xml:space="preserve"> </v>
      </c>
    </row>
    <row r="62" spans="1:9" ht="13.8" thickBot="1" x14ac:dyDescent="0.3">
      <c r="A62" s="38">
        <f>COUNT($A$61:A61)+1</f>
        <v>2</v>
      </c>
      <c r="B62" s="76">
        <f>+'Apr OPP'!C18</f>
        <v>0</v>
      </c>
      <c r="C62" s="77">
        <f>+'Apr OPP'!D18</f>
        <v>0</v>
      </c>
      <c r="D62" s="104" t="str">
        <f>IF('Apr OPP'!D18=0," ",IF('Apr OPP'!F18=1,"NYC",IF('Apr OPP'!G18=1,"LI",IF(OR(SUM('Apr OPP'!H18:K18)=0,SUM('Apr OPP'!H18:K18)&gt;1),"ROS",IF('Apr OPP'!H18=1,"PJM",IF('Apr OPP'!I18=1,"NE",IF('Apr OPP'!J18=1,"HQ","OH")))))))</f>
        <v xml:space="preserve"> </v>
      </c>
      <c r="E62" s="78">
        <v>0</v>
      </c>
      <c r="F62" s="119">
        <v>0</v>
      </c>
      <c r="G62" s="152">
        <f>E62*F62*1000</f>
        <v>0</v>
      </c>
      <c r="H62" s="175" t="s">
        <v>286</v>
      </c>
    </row>
    <row r="63" spans="1:9" ht="13.8" thickBot="1" x14ac:dyDescent="0.3">
      <c r="A63" s="38">
        <f>COUNT($A$61:A62)+1</f>
        <v>3</v>
      </c>
      <c r="B63" s="76">
        <f>+'Apr OPP'!C19</f>
        <v>0</v>
      </c>
      <c r="C63" s="77">
        <f>+'Apr OPP'!D19</f>
        <v>0</v>
      </c>
      <c r="D63" s="104" t="str">
        <f>IF('Apr OPP'!D19=0," ",IF('Apr OPP'!F19=1,"NYC",IF('Apr OPP'!G19=1,"LI",IF(OR(SUM('Apr OPP'!H19:K19)=0,SUM('Apr OPP'!H19:K19)&gt;1),"ROS",IF('Apr OPP'!H19=1,"PJM",IF('Apr OPP'!I19=1,"NE",IF('Apr OPP'!J19=1,"HQ","OH")))))))</f>
        <v xml:space="preserve"> </v>
      </c>
      <c r="E63" s="78">
        <v>0</v>
      </c>
      <c r="F63" s="119">
        <v>0</v>
      </c>
      <c r="G63" s="152">
        <f>E63*F63*1000</f>
        <v>0</v>
      </c>
      <c r="H63" s="175" t="s">
        <v>286</v>
      </c>
    </row>
    <row r="64" spans="1:9" ht="13.8" thickBot="1" x14ac:dyDescent="0.3">
      <c r="A64" s="38">
        <f>COUNT($A$61:A63)+1</f>
        <v>4</v>
      </c>
      <c r="B64" s="76">
        <f>+'Apr OPP'!C20</f>
        <v>0</v>
      </c>
      <c r="C64" s="77">
        <f>+'Apr OPP'!D20</f>
        <v>0</v>
      </c>
      <c r="D64" s="104" t="str">
        <f>IF('Apr OPP'!D20=0," ",IF('Apr OPP'!F20=1,"NYC",IF('Apr OPP'!G20=1,"LI",IF(OR(SUM('Apr OPP'!H20:K20)=0,SUM('Apr OPP'!H20:K20)&gt;1),"ROS",IF('Apr OPP'!H20=1,"PJM",IF('Apr OPP'!I20=1,"NE",IF('Apr OPP'!J20=1,"HQ","OH")))))))</f>
        <v xml:space="preserve"> </v>
      </c>
      <c r="E64" s="78">
        <v>0</v>
      </c>
      <c r="F64" s="119">
        <v>0</v>
      </c>
      <c r="G64" s="152">
        <f>E64*F64*1000</f>
        <v>0</v>
      </c>
      <c r="H64" s="175" t="s">
        <v>286</v>
      </c>
    </row>
    <row r="65" spans="1:8" ht="13.8" thickBot="1" x14ac:dyDescent="0.3">
      <c r="A65" s="38">
        <f>COUNT($A$61:A64)+1</f>
        <v>5</v>
      </c>
      <c r="B65" s="76">
        <f>+'Apr OPP'!C21</f>
        <v>0</v>
      </c>
      <c r="C65" s="77">
        <f>+'Apr OPP'!D21</f>
        <v>0</v>
      </c>
      <c r="D65" s="104" t="str">
        <f>IF('Apr OPP'!D21=0," ",IF('Apr OPP'!F21=1,"NYC",IF('Apr OPP'!G21=1,"LI",IF(OR(SUM('Apr OPP'!H21:K21)=0,SUM('Apr OPP'!H21:K21)&gt;1),"ROS",IF('Apr OPP'!H21=1,"PJM",IF('Apr OPP'!I21=1,"NE",IF('Apr OPP'!J21=1,"HQ","OH")))))))</f>
        <v xml:space="preserve"> </v>
      </c>
      <c r="E65" s="78">
        <v>0</v>
      </c>
      <c r="F65" s="119">
        <v>0</v>
      </c>
      <c r="G65" s="152">
        <f t="shared" si="5"/>
        <v>0</v>
      </c>
      <c r="H65" s="175" t="s">
        <v>286</v>
      </c>
    </row>
    <row r="66" spans="1:8" ht="13.8" thickBot="1" x14ac:dyDescent="0.3">
      <c r="A66" s="38">
        <f>COUNT($A$61:A65)+1</f>
        <v>6</v>
      </c>
      <c r="B66" s="76">
        <f>+'Apr OPP'!C22</f>
        <v>0</v>
      </c>
      <c r="C66" s="77">
        <f>+'Apr OPP'!D22</f>
        <v>0</v>
      </c>
      <c r="D66" s="104" t="str">
        <f>IF('Apr OPP'!D22=0," ",IF('Apr OPP'!F22=1,"NYC",IF('Apr OPP'!G22=1,"LI",IF(OR(SUM('Apr OPP'!H22:K22)=0,SUM('Apr OPP'!H22:K22)&gt;1),"ROS",IF('Apr OPP'!H22=1,"PJM",IF('Apr OPP'!I22=1,"NE",IF('Apr OPP'!J22=1,"HQ","OH")))))))</f>
        <v xml:space="preserve"> </v>
      </c>
      <c r="E66" s="78">
        <v>0</v>
      </c>
      <c r="F66" s="119">
        <v>0</v>
      </c>
      <c r="G66" s="152">
        <f t="shared" si="5"/>
        <v>0</v>
      </c>
      <c r="H66" s="175" t="s">
        <v>286</v>
      </c>
    </row>
    <row r="67" spans="1:8" ht="13.8" thickBot="1" x14ac:dyDescent="0.3">
      <c r="A67" s="38">
        <f>COUNT($A$61:A66)+1</f>
        <v>7</v>
      </c>
      <c r="B67" s="76">
        <f>+'Apr OPP'!C23</f>
        <v>0</v>
      </c>
      <c r="C67" s="77">
        <f>+'Apr OPP'!D23</f>
        <v>0</v>
      </c>
      <c r="D67" s="104" t="str">
        <f>IF('Apr OPP'!D23=0," ",IF('Apr OPP'!F23=1,"NYC",IF('Apr OPP'!G23=1,"LI",IF(OR(SUM('Apr OPP'!H23:K23)=0,SUM('Apr OPP'!H23:K23)&gt;1),"ROS",IF('Apr OPP'!H23=1,"PJM",IF('Apr OPP'!I23=1,"NE",IF('Apr OPP'!J23=1,"HQ","OH")))))))</f>
        <v xml:space="preserve"> </v>
      </c>
      <c r="E67" s="78">
        <v>0</v>
      </c>
      <c r="F67" s="119">
        <v>0</v>
      </c>
      <c r="G67" s="152">
        <f t="shared" si="5"/>
        <v>0</v>
      </c>
      <c r="H67" s="175" t="s">
        <v>286</v>
      </c>
    </row>
    <row r="68" spans="1:8" ht="13.8" thickBot="1" x14ac:dyDescent="0.3">
      <c r="A68" s="38">
        <f>COUNT($A$61:A67)+1</f>
        <v>8</v>
      </c>
      <c r="B68" s="76">
        <f>+'Apr OPP'!C24</f>
        <v>0</v>
      </c>
      <c r="C68" s="77">
        <f>+'Apr OPP'!D24</f>
        <v>0</v>
      </c>
      <c r="D68" s="104" t="str">
        <f>IF('Apr OPP'!D24=0," ",IF('Apr OPP'!F24=1,"NYC",IF('Apr OPP'!G24=1,"LI",IF(OR(SUM('Apr OPP'!H24:K24)=0,SUM('Apr OPP'!H24:K24)&gt;1),"ROS",IF('Apr OPP'!H24=1,"PJM",IF('Apr OPP'!I24=1,"NE",IF('Apr OPP'!J24=1,"HQ","OH")))))))</f>
        <v xml:space="preserve"> </v>
      </c>
      <c r="E68" s="78">
        <v>0</v>
      </c>
      <c r="F68" s="119">
        <v>0</v>
      </c>
      <c r="G68" s="153">
        <f t="shared" si="5"/>
        <v>0</v>
      </c>
      <c r="H68" s="175" t="s">
        <v>286</v>
      </c>
    </row>
    <row r="69" spans="1:8" ht="13.8" thickBot="1" x14ac:dyDescent="0.3">
      <c r="B69" s="84" t="s">
        <v>59</v>
      </c>
      <c r="C69" s="85" t="str">
        <f>+'Apr OPP'!C6</f>
        <v>April</v>
      </c>
      <c r="E69" s="86" t="s">
        <v>58</v>
      </c>
      <c r="F69" s="87"/>
      <c r="G69" s="150">
        <f>SUM(G61:G68)</f>
        <v>0</v>
      </c>
      <c r="H69" s="155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235" r:id="rId4" name="CommandButton18">
          <controlPr defaultSize="0" autoLine="0" r:id="rId5">
            <anchor moveWithCells="1">
              <from>
                <xdr:col>13</xdr:col>
                <xdr:colOff>0</xdr:colOff>
                <xdr:row>59</xdr:row>
                <xdr:rowOff>7620</xdr:rowOff>
              </from>
              <to>
                <xdr:col>14</xdr:col>
                <xdr:colOff>579120</xdr:colOff>
                <xdr:row>59</xdr:row>
                <xdr:rowOff>655320</xdr:rowOff>
              </to>
            </anchor>
          </controlPr>
        </control>
      </mc:Choice>
      <mc:Fallback>
        <control shapeId="9235" r:id="rId4" name="CommandButton18"/>
      </mc:Fallback>
    </mc:AlternateContent>
    <mc:AlternateContent xmlns:mc="http://schemas.openxmlformats.org/markup-compatibility/2006">
      <mc:Choice Requires="x14">
        <control shapeId="9234" r:id="rId6" name="CommandButton17">
          <controlPr defaultSize="0" autoLine="0" r:id="rId7">
            <anchor moveWithCells="1">
              <from>
                <xdr:col>10</xdr:col>
                <xdr:colOff>7620</xdr:colOff>
                <xdr:row>59</xdr:row>
                <xdr:rowOff>7620</xdr:rowOff>
              </from>
              <to>
                <xdr:col>11</xdr:col>
                <xdr:colOff>457200</xdr:colOff>
                <xdr:row>60</xdr:row>
                <xdr:rowOff>30480</xdr:rowOff>
              </to>
            </anchor>
          </controlPr>
        </control>
      </mc:Choice>
      <mc:Fallback>
        <control shapeId="9234" r:id="rId6" name="CommandButton17"/>
      </mc:Fallback>
    </mc:AlternateContent>
    <mc:AlternateContent xmlns:mc="http://schemas.openxmlformats.org/markup-compatibility/2006">
      <mc:Choice Requires="x14">
        <control shapeId="9233" r:id="rId8" name="CommandButton16">
          <controlPr defaultSize="0" autoLine="0" r:id="rId9">
            <anchor moveWithCells="1">
              <from>
                <xdr:col>8</xdr:col>
                <xdr:colOff>0</xdr:colOff>
                <xdr:row>59</xdr:row>
                <xdr:rowOff>0</xdr:rowOff>
              </from>
              <to>
                <xdr:col>9</xdr:col>
                <xdr:colOff>464820</xdr:colOff>
                <xdr:row>60</xdr:row>
                <xdr:rowOff>0</xdr:rowOff>
              </to>
            </anchor>
          </controlPr>
        </control>
      </mc:Choice>
      <mc:Fallback>
        <control shapeId="9233" r:id="rId8" name="CommandButton16"/>
      </mc:Fallback>
    </mc:AlternateContent>
    <mc:AlternateContent xmlns:mc="http://schemas.openxmlformats.org/markup-compatibility/2006">
      <mc:Choice Requires="x14">
        <control shapeId="9232" r:id="rId10" name="CommandButton15">
          <controlPr defaultSize="0" autoLine="0" r:id="rId11">
            <anchor moveWithCells="1">
              <from>
                <xdr:col>13</xdr:col>
                <xdr:colOff>0</xdr:colOff>
                <xdr:row>48</xdr:row>
                <xdr:rowOff>7620</xdr:rowOff>
              </from>
              <to>
                <xdr:col>14</xdr:col>
                <xdr:colOff>579120</xdr:colOff>
                <xdr:row>48</xdr:row>
                <xdr:rowOff>655320</xdr:rowOff>
              </to>
            </anchor>
          </controlPr>
        </control>
      </mc:Choice>
      <mc:Fallback>
        <control shapeId="9232" r:id="rId10" name="CommandButton15"/>
      </mc:Fallback>
    </mc:AlternateContent>
    <mc:AlternateContent xmlns:mc="http://schemas.openxmlformats.org/markup-compatibility/2006">
      <mc:Choice Requires="x14">
        <control shapeId="9231" r:id="rId12" name="CommandButton14">
          <controlPr defaultSize="0" autoLine="0" r:id="rId13">
            <anchor moveWithCells="1">
              <from>
                <xdr:col>10</xdr:col>
                <xdr:colOff>7620</xdr:colOff>
                <xdr:row>48</xdr:row>
                <xdr:rowOff>7620</xdr:rowOff>
              </from>
              <to>
                <xdr:col>11</xdr:col>
                <xdr:colOff>457200</xdr:colOff>
                <xdr:row>49</xdr:row>
                <xdr:rowOff>30480</xdr:rowOff>
              </to>
            </anchor>
          </controlPr>
        </control>
      </mc:Choice>
      <mc:Fallback>
        <control shapeId="9231" r:id="rId12" name="CommandButton14"/>
      </mc:Fallback>
    </mc:AlternateContent>
    <mc:AlternateContent xmlns:mc="http://schemas.openxmlformats.org/markup-compatibility/2006">
      <mc:Choice Requires="x14">
        <control shapeId="9230" r:id="rId14" name="CommandButton13">
          <controlPr defaultSize="0" autoLine="0" r:id="rId15">
            <anchor moveWithCells="1">
              <from>
                <xdr:col>8</xdr:col>
                <xdr:colOff>0</xdr:colOff>
                <xdr:row>48</xdr:row>
                <xdr:rowOff>0</xdr:rowOff>
              </from>
              <to>
                <xdr:col>9</xdr:col>
                <xdr:colOff>464820</xdr:colOff>
                <xdr:row>49</xdr:row>
                <xdr:rowOff>0</xdr:rowOff>
              </to>
            </anchor>
          </controlPr>
        </control>
      </mc:Choice>
      <mc:Fallback>
        <control shapeId="9230" r:id="rId14" name="CommandButton13"/>
      </mc:Fallback>
    </mc:AlternateContent>
    <mc:AlternateContent xmlns:mc="http://schemas.openxmlformats.org/markup-compatibility/2006">
      <mc:Choice Requires="x14">
        <control shapeId="9229" r:id="rId16" name="CommandButton12">
          <controlPr defaultSize="0" autoLine="0" r:id="rId17">
            <anchor moveWithCells="1">
              <from>
                <xdr:col>13</xdr:col>
                <xdr:colOff>0</xdr:colOff>
                <xdr:row>37</xdr:row>
                <xdr:rowOff>7620</xdr:rowOff>
              </from>
              <to>
                <xdr:col>14</xdr:col>
                <xdr:colOff>579120</xdr:colOff>
                <xdr:row>37</xdr:row>
                <xdr:rowOff>655320</xdr:rowOff>
              </to>
            </anchor>
          </controlPr>
        </control>
      </mc:Choice>
      <mc:Fallback>
        <control shapeId="9229" r:id="rId16" name="CommandButton12"/>
      </mc:Fallback>
    </mc:AlternateContent>
    <mc:AlternateContent xmlns:mc="http://schemas.openxmlformats.org/markup-compatibility/2006">
      <mc:Choice Requires="x14">
        <control shapeId="9228" r:id="rId18" name="CommandButton11">
          <controlPr defaultSize="0" autoLine="0" r:id="rId19">
            <anchor moveWithCells="1">
              <from>
                <xdr:col>10</xdr:col>
                <xdr:colOff>7620</xdr:colOff>
                <xdr:row>37</xdr:row>
                <xdr:rowOff>7620</xdr:rowOff>
              </from>
              <to>
                <xdr:col>11</xdr:col>
                <xdr:colOff>457200</xdr:colOff>
                <xdr:row>38</xdr:row>
                <xdr:rowOff>30480</xdr:rowOff>
              </to>
            </anchor>
          </controlPr>
        </control>
      </mc:Choice>
      <mc:Fallback>
        <control shapeId="9228" r:id="rId18" name="CommandButton11"/>
      </mc:Fallback>
    </mc:AlternateContent>
    <mc:AlternateContent xmlns:mc="http://schemas.openxmlformats.org/markup-compatibility/2006">
      <mc:Choice Requires="x14">
        <control shapeId="9227" r:id="rId20" name="CommandButton10">
          <controlPr defaultSize="0" autoLine="0" r:id="rId15">
            <anchor moveWithCells="1">
              <from>
                <xdr:col>8</xdr:col>
                <xdr:colOff>0</xdr:colOff>
                <xdr:row>37</xdr:row>
                <xdr:rowOff>0</xdr:rowOff>
              </from>
              <to>
                <xdr:col>9</xdr:col>
                <xdr:colOff>464820</xdr:colOff>
                <xdr:row>38</xdr:row>
                <xdr:rowOff>0</xdr:rowOff>
              </to>
            </anchor>
          </controlPr>
        </control>
      </mc:Choice>
      <mc:Fallback>
        <control shapeId="9227" r:id="rId20" name="CommandButton10"/>
      </mc:Fallback>
    </mc:AlternateContent>
    <mc:AlternateContent xmlns:mc="http://schemas.openxmlformats.org/markup-compatibility/2006">
      <mc:Choice Requires="x14">
        <control shapeId="9226" r:id="rId21" name="CommandButton9">
          <controlPr defaultSize="0" autoLine="0" r:id="rId22">
            <anchor moveWithCells="1">
              <from>
                <xdr:col>13</xdr:col>
                <xdr:colOff>0</xdr:colOff>
                <xdr:row>26</xdr:row>
                <xdr:rowOff>7620</xdr:rowOff>
              </from>
              <to>
                <xdr:col>14</xdr:col>
                <xdr:colOff>579120</xdr:colOff>
                <xdr:row>26</xdr:row>
                <xdr:rowOff>655320</xdr:rowOff>
              </to>
            </anchor>
          </controlPr>
        </control>
      </mc:Choice>
      <mc:Fallback>
        <control shapeId="9226" r:id="rId21" name="CommandButton9"/>
      </mc:Fallback>
    </mc:AlternateContent>
    <mc:AlternateContent xmlns:mc="http://schemas.openxmlformats.org/markup-compatibility/2006">
      <mc:Choice Requires="x14">
        <control shapeId="9225" r:id="rId23" name="CommandButton8">
          <controlPr defaultSize="0" autoLine="0" r:id="rId19">
            <anchor moveWithCells="1">
              <from>
                <xdr:col>10</xdr:col>
                <xdr:colOff>7620</xdr:colOff>
                <xdr:row>26</xdr:row>
                <xdr:rowOff>7620</xdr:rowOff>
              </from>
              <to>
                <xdr:col>11</xdr:col>
                <xdr:colOff>457200</xdr:colOff>
                <xdr:row>27</xdr:row>
                <xdr:rowOff>30480</xdr:rowOff>
              </to>
            </anchor>
          </controlPr>
        </control>
      </mc:Choice>
      <mc:Fallback>
        <control shapeId="9225" r:id="rId23" name="CommandButton8"/>
      </mc:Fallback>
    </mc:AlternateContent>
    <mc:AlternateContent xmlns:mc="http://schemas.openxmlformats.org/markup-compatibility/2006">
      <mc:Choice Requires="x14">
        <control shapeId="9224" r:id="rId24" name="CommandButton7">
          <controlPr defaultSize="0" autoLine="0" r:id="rId25">
            <anchor moveWithCells="1">
              <from>
                <xdr:col>8</xdr:col>
                <xdr:colOff>0</xdr:colOff>
                <xdr:row>26</xdr:row>
                <xdr:rowOff>0</xdr:rowOff>
              </from>
              <to>
                <xdr:col>9</xdr:col>
                <xdr:colOff>464820</xdr:colOff>
                <xdr:row>27</xdr:row>
                <xdr:rowOff>0</xdr:rowOff>
              </to>
            </anchor>
          </controlPr>
        </control>
      </mc:Choice>
      <mc:Fallback>
        <control shapeId="9224" r:id="rId24" name="CommandButton7"/>
      </mc:Fallback>
    </mc:AlternateContent>
    <mc:AlternateContent xmlns:mc="http://schemas.openxmlformats.org/markup-compatibility/2006">
      <mc:Choice Requires="x14">
        <control shapeId="9223" r:id="rId26" name="CommandButton6">
          <controlPr defaultSize="0" autoLine="0" autoPict="0" r:id="rId27">
            <anchor moveWithCells="1">
              <from>
                <xdr:col>13</xdr:col>
                <xdr:colOff>0</xdr:colOff>
                <xdr:row>15</xdr:row>
                <xdr:rowOff>7620</xdr:rowOff>
              </from>
              <to>
                <xdr:col>14</xdr:col>
                <xdr:colOff>579120</xdr:colOff>
                <xdr:row>15</xdr:row>
                <xdr:rowOff>655320</xdr:rowOff>
              </to>
            </anchor>
          </controlPr>
        </control>
      </mc:Choice>
      <mc:Fallback>
        <control shapeId="9223" r:id="rId26" name="CommandButton6"/>
      </mc:Fallback>
    </mc:AlternateContent>
    <mc:AlternateContent xmlns:mc="http://schemas.openxmlformats.org/markup-compatibility/2006">
      <mc:Choice Requires="x14">
        <control shapeId="9222" r:id="rId28" name="CommandButton5">
          <controlPr defaultSize="0" autoLine="0" r:id="rId29">
            <anchor moveWithCells="1">
              <from>
                <xdr:col>10</xdr:col>
                <xdr:colOff>7620</xdr:colOff>
                <xdr:row>15</xdr:row>
                <xdr:rowOff>7620</xdr:rowOff>
              </from>
              <to>
                <xdr:col>11</xdr:col>
                <xdr:colOff>457200</xdr:colOff>
                <xdr:row>16</xdr:row>
                <xdr:rowOff>30480</xdr:rowOff>
              </to>
            </anchor>
          </controlPr>
        </control>
      </mc:Choice>
      <mc:Fallback>
        <control shapeId="9222" r:id="rId28" name="CommandButton5"/>
      </mc:Fallback>
    </mc:AlternateContent>
    <mc:AlternateContent xmlns:mc="http://schemas.openxmlformats.org/markup-compatibility/2006">
      <mc:Choice Requires="x14">
        <control shapeId="9221" r:id="rId30" name="CommandButton4">
          <controlPr defaultSize="0" autoLine="0" r:id="rId31">
            <anchor moveWithCells="1">
              <from>
                <xdr:col>8</xdr:col>
                <xdr:colOff>0</xdr:colOff>
                <xdr:row>15</xdr:row>
                <xdr:rowOff>0</xdr:rowOff>
              </from>
              <to>
                <xdr:col>9</xdr:col>
                <xdr:colOff>464820</xdr:colOff>
                <xdr:row>16</xdr:row>
                <xdr:rowOff>0</xdr:rowOff>
              </to>
            </anchor>
          </controlPr>
        </control>
      </mc:Choice>
      <mc:Fallback>
        <control shapeId="9221" r:id="rId30" name="CommandButton4"/>
      </mc:Fallback>
    </mc:AlternateContent>
    <mc:AlternateContent xmlns:mc="http://schemas.openxmlformats.org/markup-compatibility/2006">
      <mc:Choice Requires="x14">
        <control shapeId="9219" r:id="rId32" name="CommandButton3">
          <controlPr defaultSize="0" autoLine="0" r:id="rId33">
            <anchor moveWithCells="1">
              <from>
                <xdr:col>13</xdr:col>
                <xdr:colOff>0</xdr:colOff>
                <xdr:row>4</xdr:row>
                <xdr:rowOff>7620</xdr:rowOff>
              </from>
              <to>
                <xdr:col>14</xdr:col>
                <xdr:colOff>464820</xdr:colOff>
                <xdr:row>5</xdr:row>
                <xdr:rowOff>7620</xdr:rowOff>
              </to>
            </anchor>
          </controlPr>
        </control>
      </mc:Choice>
      <mc:Fallback>
        <control shapeId="9219" r:id="rId32" name="CommandButton3"/>
      </mc:Fallback>
    </mc:AlternateContent>
    <mc:AlternateContent xmlns:mc="http://schemas.openxmlformats.org/markup-compatibility/2006">
      <mc:Choice Requires="x14">
        <control shapeId="9218" r:id="rId34" name="CommandButton2">
          <controlPr defaultSize="0" autoLine="0" autoPict="0" r:id="rId35">
            <anchor moveWithCells="1">
              <from>
                <xdr:col>10</xdr:col>
                <xdr:colOff>7620</xdr:colOff>
                <xdr:row>4</xdr:row>
                <xdr:rowOff>7620</xdr:rowOff>
              </from>
              <to>
                <xdr:col>11</xdr:col>
                <xdr:colOff>457200</xdr:colOff>
                <xdr:row>5</xdr:row>
                <xdr:rowOff>30480</xdr:rowOff>
              </to>
            </anchor>
          </controlPr>
        </control>
      </mc:Choice>
      <mc:Fallback>
        <control shapeId="9218" r:id="rId34" name="CommandButton2"/>
      </mc:Fallback>
    </mc:AlternateContent>
    <mc:AlternateContent xmlns:mc="http://schemas.openxmlformats.org/markup-compatibility/2006">
      <mc:Choice Requires="x14">
        <control shapeId="9217" r:id="rId36" name="CommandButton1">
          <controlPr defaultSize="0" autoLine="0" autoPict="0" r:id="rId37">
            <anchor moveWithCells="1">
              <from>
                <xdr:col>8</xdr:col>
                <xdr:colOff>0</xdr:colOff>
                <xdr:row>4</xdr:row>
                <xdr:rowOff>0</xdr:rowOff>
              </from>
              <to>
                <xdr:col>9</xdr:col>
                <xdr:colOff>464820</xdr:colOff>
                <xdr:row>5</xdr:row>
                <xdr:rowOff>0</xdr:rowOff>
              </to>
            </anchor>
          </controlPr>
        </control>
      </mc:Choice>
      <mc:Fallback>
        <control shapeId="9217" r:id="rId36" name="CommandButton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46"/>
  <sheetViews>
    <sheetView topLeftCell="A72" workbookViewId="0">
      <selection activeCell="L90" sqref="L90"/>
    </sheetView>
  </sheetViews>
  <sheetFormatPr defaultRowHeight="13.2" x14ac:dyDescent="0.25"/>
  <sheetData>
    <row r="1" spans="1:10" s="8" customFormat="1" x14ac:dyDescent="0.25">
      <c r="E1" s="2" t="s">
        <v>9</v>
      </c>
    </row>
    <row r="2" spans="1:10" x14ac:dyDescent="0.25">
      <c r="D2" s="1"/>
      <c r="E2" s="2" t="s">
        <v>10</v>
      </c>
    </row>
    <row r="5" spans="1:10" s="6" customFormat="1" x14ac:dyDescent="0.25"/>
    <row r="6" spans="1:10" ht="15.6" x14ac:dyDescent="0.3">
      <c r="A6" s="14"/>
      <c r="B6" s="14"/>
      <c r="C6" s="14"/>
      <c r="D6" s="14"/>
      <c r="E6" s="14" t="s">
        <v>7</v>
      </c>
      <c r="F6" s="14"/>
      <c r="G6" s="14"/>
      <c r="H6" s="14"/>
      <c r="I6" s="14"/>
      <c r="J6" s="14"/>
    </row>
    <row r="7" spans="1:10" ht="15.6" x14ac:dyDescent="0.3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ht="15.6" x14ac:dyDescent="0.3">
      <c r="A8" s="14"/>
      <c r="B8" s="14"/>
      <c r="C8" s="14"/>
      <c r="D8" s="14"/>
      <c r="E8" s="14"/>
      <c r="F8" s="14"/>
      <c r="G8" s="14"/>
      <c r="H8" s="14"/>
      <c r="I8" s="14"/>
      <c r="J8" s="14"/>
    </row>
    <row r="10" spans="1:10" x14ac:dyDescent="0.25">
      <c r="A10" s="6" t="s">
        <v>20</v>
      </c>
      <c r="B10" s="6"/>
      <c r="C10" s="19"/>
      <c r="D10" s="19"/>
      <c r="E10" s="13"/>
      <c r="F10" s="6"/>
      <c r="H10" s="9"/>
      <c r="I10" s="9"/>
    </row>
    <row r="12" spans="1:10" x14ac:dyDescent="0.25">
      <c r="A12" s="6" t="s">
        <v>21</v>
      </c>
      <c r="B12" s="19"/>
      <c r="F12" s="6" t="s">
        <v>11</v>
      </c>
      <c r="G12" s="6"/>
      <c r="H12" s="6"/>
      <c r="I12" s="6"/>
      <c r="J12" s="6"/>
    </row>
    <row r="15" spans="1:10" x14ac:dyDescent="0.25">
      <c r="A15" s="7"/>
      <c r="B15" s="3" t="s">
        <v>12</v>
      </c>
      <c r="C15" s="3" t="s">
        <v>1</v>
      </c>
      <c r="D15" s="16"/>
      <c r="E15" s="17"/>
      <c r="F15" s="10" t="s">
        <v>22</v>
      </c>
      <c r="G15" s="17"/>
      <c r="H15" s="18"/>
    </row>
    <row r="16" spans="1:10" x14ac:dyDescent="0.25">
      <c r="A16" s="4" t="s">
        <v>8</v>
      </c>
      <c r="B16" s="4" t="s">
        <v>0</v>
      </c>
      <c r="C16" s="4" t="s">
        <v>6</v>
      </c>
      <c r="D16" s="5" t="s">
        <v>2</v>
      </c>
      <c r="E16" s="5" t="s">
        <v>3</v>
      </c>
      <c r="F16" s="5" t="s">
        <v>23</v>
      </c>
      <c r="G16" s="5" t="s">
        <v>4</v>
      </c>
      <c r="H16" s="5" t="s">
        <v>5</v>
      </c>
    </row>
    <row r="17" spans="1:8" x14ac:dyDescent="0.25">
      <c r="A17" s="15"/>
      <c r="B17" s="15"/>
      <c r="C17" s="15"/>
      <c r="D17" s="15"/>
      <c r="E17" s="15"/>
      <c r="F17" s="15"/>
      <c r="G17" s="15"/>
      <c r="H17" s="15"/>
    </row>
    <row r="18" spans="1:8" x14ac:dyDescent="0.25">
      <c r="A18" s="15"/>
      <c r="B18" s="15"/>
      <c r="C18" s="15"/>
      <c r="D18" s="15"/>
      <c r="E18" s="15"/>
      <c r="F18" s="15"/>
      <c r="G18" s="15"/>
      <c r="H18" s="15"/>
    </row>
    <row r="19" spans="1:8" x14ac:dyDescent="0.25">
      <c r="A19" s="15"/>
      <c r="B19" s="15"/>
      <c r="C19" s="15"/>
      <c r="D19" s="15"/>
      <c r="E19" s="15"/>
      <c r="F19" s="15"/>
      <c r="G19" s="15"/>
      <c r="H19" s="15"/>
    </row>
    <row r="20" spans="1:8" x14ac:dyDescent="0.25">
      <c r="A20" s="15"/>
      <c r="B20" s="15"/>
      <c r="C20" s="15"/>
      <c r="D20" s="15"/>
      <c r="E20" s="15"/>
      <c r="F20" s="15"/>
      <c r="G20" s="15"/>
      <c r="H20" s="15"/>
    </row>
    <row r="21" spans="1:8" x14ac:dyDescent="0.25">
      <c r="A21" s="15"/>
      <c r="B21" s="15"/>
      <c r="C21" s="15"/>
      <c r="D21" s="15"/>
      <c r="E21" s="15"/>
      <c r="F21" s="15"/>
      <c r="G21" s="15"/>
      <c r="H21" s="15"/>
    </row>
    <row r="22" spans="1:8" x14ac:dyDescent="0.25">
      <c r="A22" s="15"/>
      <c r="B22" s="15"/>
      <c r="C22" s="15"/>
      <c r="D22" s="15"/>
      <c r="E22" s="15"/>
      <c r="F22" s="15"/>
      <c r="G22" s="15"/>
      <c r="H22" s="15"/>
    </row>
    <row r="23" spans="1:8" x14ac:dyDescent="0.25">
      <c r="A23" s="15"/>
      <c r="B23" s="15"/>
      <c r="C23" s="15"/>
      <c r="D23" s="15"/>
      <c r="E23" s="15"/>
      <c r="F23" s="15"/>
      <c r="G23" s="15"/>
      <c r="H23" s="15"/>
    </row>
    <row r="24" spans="1:8" x14ac:dyDescent="0.25">
      <c r="A24" s="15"/>
      <c r="B24" s="15"/>
      <c r="C24" s="15"/>
      <c r="D24" s="15"/>
      <c r="E24" s="15"/>
      <c r="F24" s="15"/>
      <c r="G24" s="15"/>
      <c r="H24" s="15"/>
    </row>
    <row r="25" spans="1:8" x14ac:dyDescent="0.25">
      <c r="A25" s="15"/>
      <c r="B25" s="15"/>
      <c r="C25" s="15"/>
      <c r="D25" s="15"/>
      <c r="E25" s="15"/>
      <c r="F25" s="15"/>
      <c r="G25" s="15"/>
      <c r="H25" s="15"/>
    </row>
    <row r="26" spans="1:8" x14ac:dyDescent="0.25">
      <c r="A26" s="15"/>
      <c r="B26" s="15"/>
      <c r="C26" s="15"/>
      <c r="D26" s="15"/>
      <c r="E26" s="15"/>
      <c r="F26" s="15"/>
      <c r="G26" s="15"/>
      <c r="H26" s="15"/>
    </row>
    <row r="27" spans="1:8" x14ac:dyDescent="0.25">
      <c r="A27" s="15"/>
      <c r="B27" s="15"/>
      <c r="C27" s="15"/>
      <c r="D27" s="15"/>
      <c r="E27" s="15"/>
      <c r="F27" s="15"/>
      <c r="G27" s="15"/>
      <c r="H27" s="15"/>
    </row>
    <row r="28" spans="1:8" x14ac:dyDescent="0.25">
      <c r="A28" s="15"/>
      <c r="B28" s="15"/>
      <c r="C28" s="15"/>
      <c r="D28" s="15"/>
      <c r="E28" s="15"/>
      <c r="F28" s="15"/>
      <c r="G28" s="15"/>
      <c r="H28" s="15"/>
    </row>
    <row r="29" spans="1:8" x14ac:dyDescent="0.25">
      <c r="A29" s="15"/>
      <c r="B29" s="15"/>
      <c r="C29" s="15"/>
      <c r="D29" s="15"/>
      <c r="E29" s="15"/>
      <c r="F29" s="15"/>
      <c r="G29" s="15"/>
      <c r="H29" s="15"/>
    </row>
    <row r="30" spans="1:8" x14ac:dyDescent="0.25">
      <c r="A30" s="15"/>
      <c r="B30" s="15"/>
      <c r="C30" s="15"/>
      <c r="D30" s="15"/>
      <c r="E30" s="15"/>
      <c r="F30" s="15"/>
      <c r="G30" s="15"/>
      <c r="H30" s="15"/>
    </row>
    <row r="31" spans="1:8" x14ac:dyDescent="0.25">
      <c r="A31" s="15"/>
      <c r="B31" s="15"/>
      <c r="C31" s="15"/>
      <c r="D31" s="15"/>
      <c r="E31" s="15"/>
      <c r="F31" s="15"/>
      <c r="G31" s="15"/>
      <c r="H31" s="15"/>
    </row>
    <row r="32" spans="1:8" x14ac:dyDescent="0.25">
      <c r="A32" s="15"/>
      <c r="B32" s="15"/>
      <c r="C32" s="15"/>
      <c r="D32" s="15"/>
      <c r="E32" s="15"/>
      <c r="F32" s="15"/>
      <c r="G32" s="15"/>
      <c r="H32" s="15"/>
    </row>
    <row r="33" spans="1:9" x14ac:dyDescent="0.25">
      <c r="A33" s="11"/>
      <c r="B33" s="2"/>
    </row>
    <row r="34" spans="1:9" x14ac:dyDescent="0.25">
      <c r="A34" s="12" t="s">
        <v>14</v>
      </c>
    </row>
    <row r="36" spans="1:9" x14ac:dyDescent="0.25">
      <c r="A36" t="s">
        <v>13</v>
      </c>
    </row>
    <row r="37" spans="1:9" x14ac:dyDescent="0.25">
      <c r="A37" t="s">
        <v>24</v>
      </c>
    </row>
    <row r="40" spans="1:9" x14ac:dyDescent="0.25">
      <c r="A40" t="s">
        <v>15</v>
      </c>
      <c r="C40" s="13"/>
      <c r="D40" s="13"/>
      <c r="E40" s="13"/>
      <c r="G40" t="s">
        <v>18</v>
      </c>
      <c r="H40" s="13"/>
      <c r="I40" s="13"/>
    </row>
    <row r="41" spans="1:9" x14ac:dyDescent="0.25">
      <c r="A41" t="s">
        <v>17</v>
      </c>
      <c r="C41" s="13"/>
      <c r="D41" s="13"/>
      <c r="E41" s="13"/>
      <c r="F41" s="13"/>
    </row>
    <row r="42" spans="1:9" x14ac:dyDescent="0.25">
      <c r="A42" t="s">
        <v>16</v>
      </c>
      <c r="C42" s="13"/>
      <c r="D42" s="13"/>
      <c r="E42" s="13"/>
      <c r="F42" s="13"/>
    </row>
    <row r="43" spans="1:9" x14ac:dyDescent="0.25">
      <c r="C43" s="17"/>
      <c r="D43" s="17"/>
      <c r="E43" s="17"/>
      <c r="F43" s="17"/>
    </row>
    <row r="44" spans="1:9" x14ac:dyDescent="0.25">
      <c r="C44" s="17"/>
      <c r="D44" s="17"/>
      <c r="E44" s="17"/>
      <c r="F44" s="17"/>
    </row>
    <row r="45" spans="1:9" x14ac:dyDescent="0.25">
      <c r="C45" s="17"/>
      <c r="D45" s="17"/>
      <c r="E45" s="17"/>
      <c r="F45" s="17"/>
    </row>
    <row r="46" spans="1:9" x14ac:dyDescent="0.25">
      <c r="A46" t="s">
        <v>19</v>
      </c>
      <c r="C46" s="17"/>
      <c r="D46" s="17"/>
      <c r="E46" s="17"/>
      <c r="F46" s="17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B300"/>
  <sheetViews>
    <sheetView showGridLines="0" tabSelected="1" showOutlineSymbols="0" topLeftCell="A11" zoomScale="107" workbookViewId="0">
      <selection activeCell="J40" sqref="J40"/>
    </sheetView>
  </sheetViews>
  <sheetFormatPr defaultRowHeight="13.2" x14ac:dyDescent="0.25"/>
  <cols>
    <col min="1" max="1" width="7.33203125" customWidth="1"/>
    <col min="2" max="2" width="22.6640625" bestFit="1" customWidth="1"/>
    <col min="3" max="3" width="18.33203125" bestFit="1" customWidth="1"/>
    <col min="4" max="4" width="13.6640625" customWidth="1"/>
    <col min="5" max="5" width="16.6640625" customWidth="1"/>
    <col min="6" max="7" width="7.6640625" customWidth="1"/>
    <col min="8" max="8" width="10" customWidth="1"/>
    <col min="9" max="9" width="7.6640625" customWidth="1"/>
    <col min="10" max="10" width="10" customWidth="1"/>
    <col min="11" max="11" width="7.6640625" customWidth="1"/>
    <col min="12" max="13" width="7.6640625" hidden="1" customWidth="1"/>
    <col min="14" max="14" width="7.109375" hidden="1" customWidth="1"/>
    <col min="15" max="15" width="8.88671875" hidden="1" customWidth="1"/>
    <col min="16" max="16" width="4.109375" hidden="1" customWidth="1"/>
    <col min="17" max="17" width="9.44140625" hidden="1" customWidth="1"/>
    <col min="18" max="18" width="8.44140625" hidden="1" customWidth="1"/>
    <col min="19" max="19" width="9.109375" hidden="1" customWidth="1"/>
  </cols>
  <sheetData>
    <row r="1" spans="1:15" ht="21" x14ac:dyDescent="0.4">
      <c r="A1" s="188" t="s">
        <v>47</v>
      </c>
      <c r="B1" s="189"/>
      <c r="C1" s="190"/>
      <c r="D1" s="191"/>
      <c r="E1" s="191"/>
      <c r="F1" s="191"/>
      <c r="G1" s="192" t="s">
        <v>9</v>
      </c>
      <c r="H1" s="191"/>
      <c r="I1" s="191"/>
      <c r="J1" s="191"/>
      <c r="K1" s="193"/>
    </row>
    <row r="2" spans="1:15" ht="15.6" x14ac:dyDescent="0.3">
      <c r="A2" s="194" t="s">
        <v>48</v>
      </c>
      <c r="B2" s="195"/>
      <c r="C2" s="196"/>
      <c r="D2" s="9"/>
      <c r="E2" s="9"/>
      <c r="F2" s="9"/>
      <c r="G2" s="36" t="s">
        <v>288</v>
      </c>
      <c r="H2" s="9"/>
      <c r="I2" s="9"/>
      <c r="J2" s="9"/>
      <c r="K2" s="197"/>
    </row>
    <row r="3" spans="1:15" x14ac:dyDescent="0.25">
      <c r="A3" s="198"/>
      <c r="B3" s="9"/>
      <c r="C3" s="37"/>
      <c r="D3" s="9"/>
      <c r="E3" s="9"/>
      <c r="F3" s="9"/>
      <c r="G3" s="9"/>
      <c r="H3" s="9"/>
      <c r="I3" s="9"/>
      <c r="J3" s="9"/>
      <c r="K3" s="197"/>
    </row>
    <row r="4" spans="1:15" x14ac:dyDescent="0.25">
      <c r="A4" s="198"/>
      <c r="B4" s="9"/>
      <c r="C4" s="9"/>
      <c r="D4" s="9"/>
      <c r="E4" s="9"/>
      <c r="F4" s="9"/>
      <c r="G4" s="36" t="s">
        <v>25</v>
      </c>
      <c r="H4" s="9"/>
      <c r="I4" s="9"/>
      <c r="J4" s="9"/>
      <c r="K4" s="197"/>
    </row>
    <row r="5" spans="1:15" x14ac:dyDescent="0.25">
      <c r="A5" s="198"/>
      <c r="B5" s="9"/>
      <c r="C5" s="9"/>
      <c r="D5" s="9"/>
      <c r="E5" s="9"/>
      <c r="F5" s="9"/>
      <c r="G5" s="9"/>
      <c r="H5" s="9"/>
      <c r="I5" s="9"/>
      <c r="J5" s="9"/>
      <c r="K5" s="197"/>
    </row>
    <row r="6" spans="1:15" x14ac:dyDescent="0.25">
      <c r="A6" s="199" t="s">
        <v>28</v>
      </c>
      <c r="B6" s="37"/>
      <c r="C6" s="13" t="s">
        <v>287</v>
      </c>
      <c r="D6" s="9"/>
      <c r="E6" s="120">
        <v>1</v>
      </c>
      <c r="F6" s="9"/>
      <c r="G6" s="9"/>
      <c r="H6" s="37" t="s">
        <v>26</v>
      </c>
      <c r="I6" s="9"/>
      <c r="J6" s="63">
        <v>37165</v>
      </c>
      <c r="K6" s="200"/>
      <c r="L6" s="9"/>
      <c r="M6" s="9"/>
      <c r="N6" s="9"/>
      <c r="O6" s="9"/>
    </row>
    <row r="7" spans="1:15" x14ac:dyDescent="0.25">
      <c r="A7" s="199"/>
      <c r="B7" s="37"/>
      <c r="C7" s="9"/>
      <c r="D7" s="9"/>
      <c r="E7" s="9" t="s">
        <v>277</v>
      </c>
      <c r="F7" s="9"/>
      <c r="G7" s="9"/>
      <c r="H7" s="9"/>
      <c r="I7" s="9"/>
      <c r="J7" s="9"/>
      <c r="K7" s="197"/>
      <c r="L7" s="9"/>
      <c r="M7" s="9"/>
      <c r="N7" s="9"/>
      <c r="O7" s="9"/>
    </row>
    <row r="8" spans="1:15" x14ac:dyDescent="0.25">
      <c r="A8" s="199" t="s">
        <v>20</v>
      </c>
      <c r="B8" s="37"/>
      <c r="C8" s="13"/>
      <c r="D8" s="9"/>
      <c r="E8" s="9"/>
      <c r="F8" s="9"/>
      <c r="G8" s="9"/>
      <c r="H8" s="37" t="s">
        <v>27</v>
      </c>
      <c r="I8" s="9"/>
      <c r="J8" s="65">
        <v>0.33333333333333331</v>
      </c>
      <c r="K8" s="200"/>
      <c r="L8" s="9"/>
      <c r="M8" s="9"/>
      <c r="N8" s="9"/>
      <c r="O8" s="9"/>
    </row>
    <row r="9" spans="1:15" x14ac:dyDescent="0.25">
      <c r="A9" s="199"/>
      <c r="B9" s="37"/>
      <c r="C9" s="9"/>
      <c r="D9" s="9"/>
      <c r="E9" s="9"/>
      <c r="F9" s="13"/>
      <c r="G9" s="9"/>
      <c r="H9" s="9"/>
      <c r="I9" s="9"/>
      <c r="J9" s="9"/>
      <c r="K9" s="197"/>
    </row>
    <row r="10" spans="1:15" x14ac:dyDescent="0.25">
      <c r="A10" s="198"/>
      <c r="B10" s="9"/>
      <c r="C10" s="9"/>
      <c r="D10" s="9"/>
      <c r="E10" s="9"/>
      <c r="F10" s="16"/>
      <c r="G10" s="17"/>
      <c r="H10" s="10" t="s">
        <v>34</v>
      </c>
      <c r="I10" s="17"/>
      <c r="J10" s="17"/>
      <c r="K10" s="201"/>
      <c r="L10" s="9"/>
      <c r="M10" s="9"/>
      <c r="N10" s="9"/>
      <c r="O10" s="9"/>
    </row>
    <row r="11" spans="1:15" x14ac:dyDescent="0.25">
      <c r="A11" s="202" t="s">
        <v>109</v>
      </c>
      <c r="B11" s="105"/>
      <c r="C11" s="9"/>
      <c r="D11" s="9"/>
      <c r="E11" s="9"/>
      <c r="F11" s="124" t="s">
        <v>42</v>
      </c>
      <c r="G11" s="21"/>
      <c r="H11" s="22"/>
      <c r="I11" s="21"/>
      <c r="J11" s="21"/>
      <c r="K11" s="203"/>
      <c r="L11" s="121"/>
      <c r="M11" s="121"/>
      <c r="N11" s="121"/>
      <c r="O11" s="121"/>
    </row>
    <row r="12" spans="1:15" x14ac:dyDescent="0.25">
      <c r="A12" s="204"/>
      <c r="B12" s="205"/>
      <c r="C12" s="9"/>
      <c r="D12" s="9"/>
      <c r="E12" s="9"/>
      <c r="F12" s="20" t="s">
        <v>40</v>
      </c>
      <c r="G12" s="23"/>
      <c r="H12" s="124" t="s">
        <v>36</v>
      </c>
      <c r="I12" s="126"/>
      <c r="J12" s="127"/>
      <c r="K12" s="206"/>
      <c r="L12" s="121"/>
      <c r="M12" s="121"/>
      <c r="N12" s="121"/>
      <c r="O12" s="121"/>
    </row>
    <row r="13" spans="1:15" x14ac:dyDescent="0.25">
      <c r="A13" s="198"/>
      <c r="B13" s="9"/>
      <c r="C13" s="9"/>
      <c r="D13" s="9"/>
      <c r="E13" s="9"/>
      <c r="F13" s="26" t="s">
        <v>41</v>
      </c>
      <c r="G13" s="25"/>
      <c r="H13" s="125" t="s">
        <v>35</v>
      </c>
      <c r="I13" s="128"/>
      <c r="J13" s="129"/>
      <c r="K13" s="207"/>
      <c r="L13" s="121"/>
      <c r="M13" s="121"/>
      <c r="N13" s="121"/>
      <c r="O13" s="121"/>
    </row>
    <row r="14" spans="1:15" x14ac:dyDescent="0.25">
      <c r="A14" s="208"/>
      <c r="B14" s="46" t="s">
        <v>49</v>
      </c>
      <c r="C14" s="46" t="s">
        <v>44</v>
      </c>
      <c r="D14" s="46" t="s">
        <v>31</v>
      </c>
      <c r="E14" s="46" t="s">
        <v>32</v>
      </c>
      <c r="F14" s="46"/>
      <c r="G14" s="47"/>
      <c r="H14" s="46"/>
      <c r="I14" s="46"/>
      <c r="J14" s="46"/>
      <c r="K14" s="209"/>
      <c r="L14" s="56"/>
      <c r="M14" s="56"/>
      <c r="N14" s="56"/>
      <c r="O14" s="56"/>
    </row>
    <row r="15" spans="1:15" x14ac:dyDescent="0.25">
      <c r="A15" s="210" t="s">
        <v>8</v>
      </c>
      <c r="B15" s="48" t="s">
        <v>50</v>
      </c>
      <c r="C15" s="49" t="s">
        <v>53</v>
      </c>
      <c r="D15" s="49" t="s">
        <v>45</v>
      </c>
      <c r="E15" s="48" t="s">
        <v>33</v>
      </c>
      <c r="F15" s="48" t="s">
        <v>37</v>
      </c>
      <c r="G15" s="50" t="s">
        <v>38</v>
      </c>
      <c r="H15" s="48" t="s">
        <v>39</v>
      </c>
      <c r="I15" s="48" t="s">
        <v>29</v>
      </c>
      <c r="J15" s="48" t="s">
        <v>5</v>
      </c>
      <c r="K15" s="211" t="s">
        <v>30</v>
      </c>
      <c r="L15" s="122"/>
      <c r="M15" s="122"/>
      <c r="N15" s="122"/>
      <c r="O15" s="122"/>
    </row>
    <row r="16" spans="1:15" ht="13.8" thickBot="1" x14ac:dyDescent="0.3">
      <c r="A16" s="212"/>
      <c r="B16" s="51"/>
      <c r="C16" s="106" t="s">
        <v>52</v>
      </c>
      <c r="D16" s="53" t="s">
        <v>46</v>
      </c>
      <c r="E16" s="54"/>
      <c r="F16" s="51"/>
      <c r="G16" s="55"/>
      <c r="H16" s="51"/>
      <c r="I16" s="51"/>
      <c r="J16" s="51"/>
      <c r="K16" s="213"/>
      <c r="L16" s="56"/>
      <c r="M16" s="56"/>
      <c r="N16" s="56"/>
      <c r="O16" s="56"/>
    </row>
    <row r="17" spans="1:28" s="34" customFormat="1" x14ac:dyDescent="0.25">
      <c r="A17" s="214">
        <v>1</v>
      </c>
      <c r="B17" s="108" t="str">
        <f>IF($D17=0," ",$C$8)</f>
        <v xml:space="preserve"> </v>
      </c>
      <c r="C17" s="39"/>
      <c r="D17" s="40"/>
      <c r="E17" s="41">
        <f t="shared" ref="E17:E24" si="0">+C17*D17*1000</f>
        <v>0</v>
      </c>
      <c r="F17" s="38">
        <v>0</v>
      </c>
      <c r="G17" s="38">
        <v>0</v>
      </c>
      <c r="H17" s="38">
        <v>0</v>
      </c>
      <c r="I17" s="102">
        <v>0</v>
      </c>
      <c r="J17" s="38">
        <v>0</v>
      </c>
      <c r="K17" s="215">
        <v>0</v>
      </c>
      <c r="L17" s="123" t="str">
        <f>+$C$6</f>
        <v>Summer 2002</v>
      </c>
      <c r="M17" s="123">
        <f>+$E$6</f>
        <v>1</v>
      </c>
      <c r="N17" s="130">
        <f>+$J$6</f>
        <v>37165</v>
      </c>
      <c r="O17" s="131">
        <f>+$J$8</f>
        <v>0.33333333333333331</v>
      </c>
      <c r="P17" s="33">
        <f t="shared" ref="P17:P24" si="1">IF(AND(OR(F17=0,F17=1),OR(G17=0,G17=1),OR(H17=0,H17=1),OR(J17=0,J17=1)),0,1)</f>
        <v>0</v>
      </c>
      <c r="Q17" s="33">
        <f t="shared" ref="Q17:Q24" si="2">IF(I17+K17&gt;0,1,0)</f>
        <v>0</v>
      </c>
      <c r="R17" s="33">
        <f t="shared" ref="R17:R24" si="3">IF(AND(F17+G17&gt;0,H17+J17&gt;0),1,0)</f>
        <v>0</v>
      </c>
      <c r="S17" s="33">
        <f t="shared" ref="S17:S24" si="4">IF(F17+G17&gt;1,1,0)</f>
        <v>0</v>
      </c>
      <c r="U17"/>
      <c r="V17"/>
      <c r="W17"/>
      <c r="X17"/>
      <c r="Y17"/>
      <c r="Z17"/>
      <c r="AA17"/>
      <c r="AB17"/>
    </row>
    <row r="18" spans="1:28" s="34" customFormat="1" x14ac:dyDescent="0.25">
      <c r="A18" s="214">
        <f>COUNT($A$17:A17)+1</f>
        <v>2</v>
      </c>
      <c r="B18" s="108" t="str">
        <f t="shared" ref="B18:B24" si="5">IF($D18=0," ",$C$8)</f>
        <v xml:space="preserve"> </v>
      </c>
      <c r="C18" s="88"/>
      <c r="D18" s="89"/>
      <c r="E18" s="41">
        <f t="shared" si="0"/>
        <v>0</v>
      </c>
      <c r="F18" s="38">
        <v>0</v>
      </c>
      <c r="G18" s="38">
        <v>0</v>
      </c>
      <c r="H18" s="38">
        <v>0</v>
      </c>
      <c r="I18" s="102">
        <v>0</v>
      </c>
      <c r="J18" s="38">
        <v>0</v>
      </c>
      <c r="K18" s="215">
        <v>0</v>
      </c>
      <c r="L18" s="123" t="str">
        <f t="shared" ref="L18:L24" si="6">+$C$6</f>
        <v>Summer 2002</v>
      </c>
      <c r="M18" s="123">
        <f t="shared" ref="M18:M24" si="7">+$E$6</f>
        <v>1</v>
      </c>
      <c r="N18" s="130">
        <f t="shared" ref="N18:N24" si="8">+$J$6</f>
        <v>37165</v>
      </c>
      <c r="O18" s="131">
        <f t="shared" ref="O18:O24" si="9">+$J$8</f>
        <v>0.33333333333333331</v>
      </c>
      <c r="P18" s="33">
        <f>IF(AND(OR(F18=0,F18=1),OR(G18=0,G18=1),OR(H18=0,H18=1),OR(J18=0,J18=1)),0,1)</f>
        <v>0</v>
      </c>
      <c r="Q18" s="33">
        <f>IF(I18+K18&gt;0,1,0)</f>
        <v>0</v>
      </c>
      <c r="R18" s="33">
        <f>IF(AND(F18+G18&gt;0,H18+J18&gt;0),1,0)</f>
        <v>0</v>
      </c>
      <c r="S18" s="33">
        <f>IF(F18+G18&gt;1,1,0)</f>
        <v>0</v>
      </c>
    </row>
    <row r="19" spans="1:28" s="34" customFormat="1" x14ac:dyDescent="0.25">
      <c r="A19" s="214">
        <f>COUNT($A$17:A18)+1</f>
        <v>3</v>
      </c>
      <c r="B19" s="108" t="str">
        <f t="shared" si="5"/>
        <v xml:space="preserve"> </v>
      </c>
      <c r="C19" s="88"/>
      <c r="D19" s="89"/>
      <c r="E19" s="41">
        <f t="shared" si="0"/>
        <v>0</v>
      </c>
      <c r="F19" s="38">
        <v>0</v>
      </c>
      <c r="G19" s="38">
        <v>0</v>
      </c>
      <c r="H19" s="38">
        <v>0</v>
      </c>
      <c r="I19" s="102">
        <v>0</v>
      </c>
      <c r="J19" s="38">
        <v>0</v>
      </c>
      <c r="K19" s="215">
        <v>0</v>
      </c>
      <c r="L19" s="123" t="str">
        <f t="shared" si="6"/>
        <v>Summer 2002</v>
      </c>
      <c r="M19" s="123">
        <f t="shared" si="7"/>
        <v>1</v>
      </c>
      <c r="N19" s="130">
        <f t="shared" si="8"/>
        <v>37165</v>
      </c>
      <c r="O19" s="131">
        <f t="shared" si="9"/>
        <v>0.33333333333333331</v>
      </c>
      <c r="P19" s="33">
        <f>IF(AND(OR(F19=0,F19=1),OR(G19=0,G19=1),OR(H19=0,H19=1),OR(J19=0,J19=1)),0,1)</f>
        <v>0</v>
      </c>
      <c r="Q19" s="33">
        <f>IF(I19+K19&gt;0,1,0)</f>
        <v>0</v>
      </c>
      <c r="R19" s="33">
        <f>IF(AND(F19+G19&gt;0,H19+J19&gt;0),1,0)</f>
        <v>0</v>
      </c>
      <c r="S19" s="33">
        <f>IF(F19+G19&gt;1,1,0)</f>
        <v>0</v>
      </c>
    </row>
    <row r="20" spans="1:28" s="34" customFormat="1" x14ac:dyDescent="0.25">
      <c r="A20" s="214">
        <f>COUNT($A$17:A19)+1</f>
        <v>4</v>
      </c>
      <c r="B20" s="108" t="str">
        <f t="shared" si="5"/>
        <v xml:space="preserve"> </v>
      </c>
      <c r="C20" s="88"/>
      <c r="D20" s="89"/>
      <c r="E20" s="41">
        <f t="shared" si="0"/>
        <v>0</v>
      </c>
      <c r="F20" s="38">
        <v>0</v>
      </c>
      <c r="G20" s="38">
        <v>0</v>
      </c>
      <c r="H20" s="38">
        <v>0</v>
      </c>
      <c r="I20" s="102">
        <v>0</v>
      </c>
      <c r="J20" s="38">
        <v>0</v>
      </c>
      <c r="K20" s="215">
        <v>0</v>
      </c>
      <c r="L20" s="123" t="str">
        <f t="shared" si="6"/>
        <v>Summer 2002</v>
      </c>
      <c r="M20" s="123">
        <f t="shared" si="7"/>
        <v>1</v>
      </c>
      <c r="N20" s="130">
        <f t="shared" si="8"/>
        <v>37165</v>
      </c>
      <c r="O20" s="131">
        <f t="shared" si="9"/>
        <v>0.33333333333333331</v>
      </c>
      <c r="P20" s="33">
        <f t="shared" si="1"/>
        <v>0</v>
      </c>
      <c r="Q20" s="33">
        <f t="shared" si="2"/>
        <v>0</v>
      </c>
      <c r="R20" s="33">
        <f t="shared" si="3"/>
        <v>0</v>
      </c>
      <c r="S20" s="33">
        <f t="shared" si="4"/>
        <v>0</v>
      </c>
    </row>
    <row r="21" spans="1:28" s="34" customFormat="1" x14ac:dyDescent="0.25">
      <c r="A21" s="214">
        <f>COUNT($A$17:A20)+1</f>
        <v>5</v>
      </c>
      <c r="B21" s="108" t="str">
        <f t="shared" si="5"/>
        <v xml:space="preserve"> </v>
      </c>
      <c r="C21" s="88"/>
      <c r="D21" s="89"/>
      <c r="E21" s="41">
        <f t="shared" si="0"/>
        <v>0</v>
      </c>
      <c r="F21" s="38">
        <v>0</v>
      </c>
      <c r="G21" s="38">
        <v>0</v>
      </c>
      <c r="H21" s="38">
        <v>0</v>
      </c>
      <c r="I21" s="102">
        <v>0</v>
      </c>
      <c r="J21" s="38">
        <v>0</v>
      </c>
      <c r="K21" s="215">
        <v>0</v>
      </c>
      <c r="L21" s="123" t="str">
        <f t="shared" si="6"/>
        <v>Summer 2002</v>
      </c>
      <c r="M21" s="123">
        <f t="shared" si="7"/>
        <v>1</v>
      </c>
      <c r="N21" s="130">
        <f t="shared" si="8"/>
        <v>37165</v>
      </c>
      <c r="O21" s="131">
        <f t="shared" si="9"/>
        <v>0.33333333333333331</v>
      </c>
      <c r="P21" s="33">
        <f t="shared" si="1"/>
        <v>0</v>
      </c>
      <c r="Q21" s="33">
        <f t="shared" si="2"/>
        <v>0</v>
      </c>
      <c r="R21" s="33">
        <f t="shared" si="3"/>
        <v>0</v>
      </c>
      <c r="S21" s="33">
        <f t="shared" si="4"/>
        <v>0</v>
      </c>
    </row>
    <row r="22" spans="1:28" s="34" customFormat="1" x14ac:dyDescent="0.25">
      <c r="A22" s="214">
        <f>COUNT($A$17:A21)+1</f>
        <v>6</v>
      </c>
      <c r="B22" s="108" t="str">
        <f t="shared" si="5"/>
        <v xml:space="preserve"> </v>
      </c>
      <c r="C22" s="88"/>
      <c r="D22" s="89"/>
      <c r="E22" s="41">
        <f t="shared" si="0"/>
        <v>0</v>
      </c>
      <c r="F22" s="38">
        <v>0</v>
      </c>
      <c r="G22" s="38">
        <v>0</v>
      </c>
      <c r="H22" s="38">
        <v>0</v>
      </c>
      <c r="I22" s="102">
        <v>0</v>
      </c>
      <c r="J22" s="38">
        <v>0</v>
      </c>
      <c r="K22" s="215">
        <v>0</v>
      </c>
      <c r="L22" s="123" t="str">
        <f t="shared" si="6"/>
        <v>Summer 2002</v>
      </c>
      <c r="M22" s="123">
        <f t="shared" si="7"/>
        <v>1</v>
      </c>
      <c r="N22" s="130">
        <f t="shared" si="8"/>
        <v>37165</v>
      </c>
      <c r="O22" s="131">
        <f t="shared" si="9"/>
        <v>0.33333333333333331</v>
      </c>
      <c r="P22" s="33">
        <f t="shared" si="1"/>
        <v>0</v>
      </c>
      <c r="Q22" s="33">
        <f t="shared" si="2"/>
        <v>0</v>
      </c>
      <c r="R22" s="33">
        <f t="shared" si="3"/>
        <v>0</v>
      </c>
      <c r="S22" s="33">
        <f t="shared" si="4"/>
        <v>0</v>
      </c>
    </row>
    <row r="23" spans="1:28" s="34" customFormat="1" x14ac:dyDescent="0.25">
      <c r="A23" s="214">
        <f>COUNT(A16:A22)+1</f>
        <v>7</v>
      </c>
      <c r="B23" s="108" t="str">
        <f t="shared" si="5"/>
        <v xml:space="preserve"> </v>
      </c>
      <c r="C23" s="88"/>
      <c r="D23" s="89"/>
      <c r="E23" s="41">
        <f t="shared" si="0"/>
        <v>0</v>
      </c>
      <c r="F23" s="38">
        <v>0</v>
      </c>
      <c r="G23" s="38">
        <v>0</v>
      </c>
      <c r="H23" s="38">
        <v>0</v>
      </c>
      <c r="I23" s="102">
        <v>0</v>
      </c>
      <c r="J23" s="38">
        <v>0</v>
      </c>
      <c r="K23" s="215">
        <v>0</v>
      </c>
      <c r="L23" s="123" t="str">
        <f t="shared" si="6"/>
        <v>Summer 2002</v>
      </c>
      <c r="M23" s="123">
        <f t="shared" si="7"/>
        <v>1</v>
      </c>
      <c r="N23" s="130">
        <f t="shared" si="8"/>
        <v>37165</v>
      </c>
      <c r="O23" s="131">
        <f t="shared" si="9"/>
        <v>0.33333333333333331</v>
      </c>
      <c r="P23" s="33">
        <f t="shared" si="1"/>
        <v>0</v>
      </c>
      <c r="Q23" s="33">
        <f t="shared" si="2"/>
        <v>0</v>
      </c>
      <c r="R23" s="33">
        <f t="shared" si="3"/>
        <v>0</v>
      </c>
      <c r="S23" s="33">
        <f t="shared" si="4"/>
        <v>0</v>
      </c>
    </row>
    <row r="24" spans="1:28" s="34" customFormat="1" x14ac:dyDescent="0.25">
      <c r="A24" s="214">
        <f>COUNT(A17:A23)+1</f>
        <v>8</v>
      </c>
      <c r="B24" s="108" t="str">
        <f t="shared" si="5"/>
        <v xml:space="preserve"> </v>
      </c>
      <c r="C24" s="43"/>
      <c r="D24" s="44"/>
      <c r="E24" s="61">
        <f t="shared" si="0"/>
        <v>0</v>
      </c>
      <c r="F24" s="42">
        <v>0</v>
      </c>
      <c r="G24" s="42">
        <v>0</v>
      </c>
      <c r="H24" s="42">
        <v>0</v>
      </c>
      <c r="I24" s="103">
        <v>0</v>
      </c>
      <c r="J24" s="42">
        <v>0</v>
      </c>
      <c r="K24" s="216">
        <v>0</v>
      </c>
      <c r="L24" s="123" t="str">
        <f t="shared" si="6"/>
        <v>Summer 2002</v>
      </c>
      <c r="M24" s="123">
        <f t="shared" si="7"/>
        <v>1</v>
      </c>
      <c r="N24" s="130">
        <f t="shared" si="8"/>
        <v>37165</v>
      </c>
      <c r="O24" s="131">
        <f t="shared" si="9"/>
        <v>0.33333333333333331</v>
      </c>
      <c r="P24" s="66">
        <f t="shared" si="1"/>
        <v>0</v>
      </c>
      <c r="Q24" s="66">
        <f t="shared" si="2"/>
        <v>0</v>
      </c>
      <c r="R24" s="66">
        <f t="shared" si="3"/>
        <v>0</v>
      </c>
      <c r="S24" s="66">
        <f t="shared" si="4"/>
        <v>0</v>
      </c>
    </row>
    <row r="25" spans="1:28" ht="27" customHeight="1" x14ac:dyDescent="0.25">
      <c r="A25" s="217"/>
      <c r="B25" s="218"/>
      <c r="C25" s="56"/>
      <c r="D25" s="219" t="s">
        <v>32</v>
      </c>
      <c r="E25" s="62">
        <f>SUM(E17:E24)</f>
        <v>0</v>
      </c>
      <c r="F25" s="220"/>
      <c r="G25" s="221" t="str">
        <f>IF(P25+Q25+R25+S25&gt;0,"WARNING:","")</f>
        <v/>
      </c>
      <c r="H25" s="222" t="str">
        <f>IF(P25&gt;0,"Values above must be 1's or 0's",IF(Q25&gt;0,"NE and Ontario are not participating. These must be 0's",IF(R25&gt;0,"If it must be in NYC or LI, it cannot be out of state",IF(S25&gt;0,"Capactiy above must be in either NYC or LI",""))))</f>
        <v/>
      </c>
      <c r="I25" s="223"/>
      <c r="J25" s="223"/>
      <c r="K25" s="224"/>
      <c r="L25" s="29"/>
      <c r="M25" s="29"/>
      <c r="N25" s="29"/>
      <c r="O25" s="29"/>
      <c r="P25" s="28">
        <f>SUM(P17:P17)</f>
        <v>0</v>
      </c>
      <c r="Q25" s="28">
        <f>SUM(Q17:Q17)</f>
        <v>0</v>
      </c>
      <c r="R25" s="28">
        <f>SUM(R17:R17)</f>
        <v>0</v>
      </c>
      <c r="S25" s="28">
        <f>SUM(S17:S17)</f>
        <v>0</v>
      </c>
    </row>
    <row r="26" spans="1:28" x14ac:dyDescent="0.25">
      <c r="A26" s="225" t="s">
        <v>80</v>
      </c>
      <c r="B26" s="56"/>
      <c r="C26" s="9"/>
      <c r="D26" s="9"/>
      <c r="E26" s="30"/>
      <c r="F26" s="9"/>
      <c r="G26" s="9"/>
      <c r="H26" s="9"/>
      <c r="I26" s="9"/>
      <c r="J26" s="9"/>
      <c r="K26" s="197"/>
    </row>
    <row r="27" spans="1:28" x14ac:dyDescent="0.25">
      <c r="A27" s="226" t="s">
        <v>81</v>
      </c>
      <c r="B27" s="56"/>
      <c r="C27" s="9"/>
      <c r="D27" s="9"/>
      <c r="E27" s="9"/>
      <c r="F27" s="9"/>
      <c r="G27" s="9"/>
      <c r="H27" s="9"/>
      <c r="I27" s="9"/>
      <c r="J27" s="9"/>
      <c r="K27" s="197"/>
      <c r="T27" s="27"/>
    </row>
    <row r="28" spans="1:28" x14ac:dyDescent="0.25">
      <c r="A28" s="227"/>
      <c r="B28" s="218" t="s">
        <v>71</v>
      </c>
      <c r="C28" s="9"/>
      <c r="D28" s="9"/>
      <c r="E28" s="9"/>
      <c r="F28" s="9"/>
      <c r="G28" s="9"/>
      <c r="H28" s="9"/>
      <c r="I28" s="9"/>
      <c r="J28" s="9"/>
      <c r="K28" s="197"/>
    </row>
    <row r="29" spans="1:28" x14ac:dyDescent="0.25">
      <c r="A29" s="228"/>
      <c r="B29" s="229" t="s">
        <v>82</v>
      </c>
      <c r="C29" s="9"/>
      <c r="D29" s="9"/>
      <c r="E29" s="9"/>
      <c r="F29" s="9"/>
      <c r="G29" s="9"/>
      <c r="H29" s="9"/>
      <c r="I29" s="9"/>
      <c r="J29" s="9"/>
      <c r="K29" s="197"/>
    </row>
    <row r="30" spans="1:28" ht="13.8" thickBot="1" x14ac:dyDescent="0.3">
      <c r="A30" s="198"/>
      <c r="B30" s="230" t="s">
        <v>15</v>
      </c>
      <c r="C30" s="35" t="s">
        <v>83</v>
      </c>
      <c r="D30" s="35"/>
      <c r="E30" s="35"/>
      <c r="F30" s="9"/>
      <c r="G30" s="9"/>
      <c r="H30" s="9" t="s">
        <v>43</v>
      </c>
      <c r="I30" s="9"/>
      <c r="J30" s="35" t="s">
        <v>84</v>
      </c>
      <c r="K30" s="145"/>
      <c r="L30" s="9"/>
      <c r="M30" s="9"/>
      <c r="N30" s="9"/>
      <c r="O30" s="9"/>
    </row>
    <row r="31" spans="1:28" x14ac:dyDescent="0.25">
      <c r="A31" s="198"/>
      <c r="B31" s="230"/>
      <c r="C31" s="9"/>
      <c r="D31" s="9"/>
      <c r="E31" s="9"/>
      <c r="F31" s="248" t="s">
        <v>304</v>
      </c>
      <c r="G31" s="248"/>
      <c r="H31" s="248"/>
      <c r="I31" s="248"/>
      <c r="J31" s="248"/>
      <c r="K31" s="249"/>
      <c r="L31" s="9"/>
      <c r="M31" s="9"/>
      <c r="N31" s="9"/>
      <c r="O31" s="9"/>
    </row>
    <row r="32" spans="1:28" x14ac:dyDescent="0.25">
      <c r="A32" s="198"/>
      <c r="B32" s="231" t="s">
        <v>17</v>
      </c>
      <c r="C32" s="129" t="s">
        <v>77</v>
      </c>
      <c r="D32" s="129"/>
      <c r="E32" s="129"/>
      <c r="F32" s="248"/>
      <c r="G32" s="248"/>
      <c r="H32" s="248"/>
      <c r="I32" s="248"/>
      <c r="J32" s="248"/>
      <c r="K32" s="249"/>
    </row>
    <row r="33" spans="1:11" x14ac:dyDescent="0.25">
      <c r="A33" s="198"/>
      <c r="B33" s="231" t="s">
        <v>16</v>
      </c>
      <c r="C33" s="129" t="s">
        <v>85</v>
      </c>
      <c r="D33" s="129"/>
      <c r="E33" s="129"/>
      <c r="F33" s="248"/>
      <c r="G33" s="248"/>
      <c r="H33" s="248"/>
      <c r="I33" s="248"/>
      <c r="J33" s="248"/>
      <c r="K33" s="249"/>
    </row>
    <row r="34" spans="1:11" x14ac:dyDescent="0.25">
      <c r="A34" s="198"/>
      <c r="B34" s="231"/>
      <c r="C34" s="187" t="s">
        <v>86</v>
      </c>
      <c r="D34" s="187"/>
      <c r="E34" s="187"/>
      <c r="F34" s="248"/>
      <c r="G34" s="248"/>
      <c r="H34" s="248"/>
      <c r="I34" s="248"/>
      <c r="J34" s="248"/>
      <c r="K34" s="249"/>
    </row>
    <row r="35" spans="1:11" x14ac:dyDescent="0.25">
      <c r="A35" s="198"/>
      <c r="B35" s="231"/>
      <c r="C35" s="187" t="s">
        <v>87</v>
      </c>
      <c r="D35" s="187"/>
      <c r="E35" s="187"/>
      <c r="F35" s="248"/>
      <c r="G35" s="248"/>
      <c r="H35" s="248"/>
      <c r="I35" s="248"/>
      <c r="J35" s="248"/>
      <c r="K35" s="249"/>
    </row>
    <row r="36" spans="1:11" x14ac:dyDescent="0.25">
      <c r="A36" s="198"/>
      <c r="B36" s="231"/>
      <c r="C36" s="187" t="s">
        <v>88</v>
      </c>
      <c r="D36" s="187"/>
      <c r="E36" s="187"/>
      <c r="F36" s="248"/>
      <c r="G36" s="248"/>
      <c r="H36" s="248"/>
      <c r="I36" s="248"/>
      <c r="J36" s="248"/>
      <c r="K36" s="249"/>
    </row>
    <row r="37" spans="1:11" ht="13.8" thickBot="1" x14ac:dyDescent="0.3">
      <c r="A37" s="232"/>
      <c r="B37" s="233" t="s">
        <v>19</v>
      </c>
      <c r="C37" s="234" t="s">
        <v>89</v>
      </c>
      <c r="D37" s="233"/>
      <c r="E37" s="233"/>
      <c r="F37" s="250"/>
      <c r="G37" s="250"/>
      <c r="H37" s="250"/>
      <c r="I37" s="250"/>
      <c r="J37" s="250"/>
      <c r="K37" s="251"/>
    </row>
    <row r="38" spans="1:11" x14ac:dyDescent="0.25">
      <c r="A38" s="59"/>
      <c r="C38" s="59"/>
      <c r="D38" s="59"/>
      <c r="E38" s="59"/>
    </row>
    <row r="78" spans="1:1" ht="15.75" customHeight="1" x14ac:dyDescent="0.25"/>
    <row r="79" spans="1:1" hidden="1" x14ac:dyDescent="0.25">
      <c r="A79" t="s">
        <v>110</v>
      </c>
    </row>
    <row r="80" spans="1:1" hidden="1" x14ac:dyDescent="0.25">
      <c r="A80" t="s">
        <v>111</v>
      </c>
    </row>
    <row r="81" spans="1:1" hidden="1" x14ac:dyDescent="0.25">
      <c r="A81" t="s">
        <v>112</v>
      </c>
    </row>
    <row r="82" spans="1:1" hidden="1" x14ac:dyDescent="0.25">
      <c r="A82" t="s">
        <v>113</v>
      </c>
    </row>
    <row r="83" spans="1:1" hidden="1" x14ac:dyDescent="0.25">
      <c r="A83" t="s">
        <v>114</v>
      </c>
    </row>
    <row r="84" spans="1:1" hidden="1" x14ac:dyDescent="0.25">
      <c r="A84" t="s">
        <v>115</v>
      </c>
    </row>
    <row r="85" spans="1:1" hidden="1" x14ac:dyDescent="0.25">
      <c r="A85" t="s">
        <v>116</v>
      </c>
    </row>
    <row r="86" spans="1:1" hidden="1" x14ac:dyDescent="0.25">
      <c r="A86" t="s">
        <v>117</v>
      </c>
    </row>
    <row r="87" spans="1:1" hidden="1" x14ac:dyDescent="0.25">
      <c r="A87" t="s">
        <v>118</v>
      </c>
    </row>
    <row r="88" spans="1:1" hidden="1" x14ac:dyDescent="0.25">
      <c r="A88" t="s">
        <v>119</v>
      </c>
    </row>
    <row r="89" spans="1:1" hidden="1" x14ac:dyDescent="0.25">
      <c r="A89" t="s">
        <v>120</v>
      </c>
    </row>
    <row r="90" spans="1:1" hidden="1" x14ac:dyDescent="0.25">
      <c r="A90" t="s">
        <v>121</v>
      </c>
    </row>
    <row r="91" spans="1:1" hidden="1" x14ac:dyDescent="0.25">
      <c r="A91" t="s">
        <v>122</v>
      </c>
    </row>
    <row r="92" spans="1:1" hidden="1" x14ac:dyDescent="0.25">
      <c r="A92" t="s">
        <v>123</v>
      </c>
    </row>
    <row r="93" spans="1:1" hidden="1" x14ac:dyDescent="0.25">
      <c r="A93" t="s">
        <v>124</v>
      </c>
    </row>
    <row r="94" spans="1:1" hidden="1" x14ac:dyDescent="0.25">
      <c r="A94" t="s">
        <v>125</v>
      </c>
    </row>
    <row r="95" spans="1:1" hidden="1" x14ac:dyDescent="0.25">
      <c r="A95" t="s">
        <v>126</v>
      </c>
    </row>
    <row r="96" spans="1:1" hidden="1" x14ac:dyDescent="0.25">
      <c r="A96" t="s">
        <v>127</v>
      </c>
    </row>
    <row r="97" spans="1:1" hidden="1" x14ac:dyDescent="0.25">
      <c r="A97" t="s">
        <v>128</v>
      </c>
    </row>
    <row r="98" spans="1:1" hidden="1" x14ac:dyDescent="0.25">
      <c r="A98" t="s">
        <v>129</v>
      </c>
    </row>
    <row r="99" spans="1:1" hidden="1" x14ac:dyDescent="0.25">
      <c r="A99" t="s">
        <v>130</v>
      </c>
    </row>
    <row r="100" spans="1:1" hidden="1" x14ac:dyDescent="0.25">
      <c r="A100" t="s">
        <v>131</v>
      </c>
    </row>
    <row r="101" spans="1:1" hidden="1" x14ac:dyDescent="0.25">
      <c r="A101" t="s">
        <v>132</v>
      </c>
    </row>
    <row r="102" spans="1:1" hidden="1" x14ac:dyDescent="0.25">
      <c r="A102" t="s">
        <v>133</v>
      </c>
    </row>
    <row r="103" spans="1:1" hidden="1" x14ac:dyDescent="0.25">
      <c r="A103" t="s">
        <v>134</v>
      </c>
    </row>
    <row r="104" spans="1:1" hidden="1" x14ac:dyDescent="0.25">
      <c r="A104" t="s">
        <v>135</v>
      </c>
    </row>
    <row r="105" spans="1:1" hidden="1" x14ac:dyDescent="0.25">
      <c r="A105" t="s">
        <v>136</v>
      </c>
    </row>
    <row r="106" spans="1:1" hidden="1" x14ac:dyDescent="0.25">
      <c r="A106" t="s">
        <v>137</v>
      </c>
    </row>
    <row r="107" spans="1:1" hidden="1" x14ac:dyDescent="0.25">
      <c r="A107" t="s">
        <v>138</v>
      </c>
    </row>
    <row r="108" spans="1:1" hidden="1" x14ac:dyDescent="0.25">
      <c r="A108" t="s">
        <v>139</v>
      </c>
    </row>
    <row r="109" spans="1:1" hidden="1" x14ac:dyDescent="0.25">
      <c r="A109" t="s">
        <v>140</v>
      </c>
    </row>
    <row r="110" spans="1:1" hidden="1" x14ac:dyDescent="0.25">
      <c r="A110" t="s">
        <v>141</v>
      </c>
    </row>
    <row r="111" spans="1:1" hidden="1" x14ac:dyDescent="0.25">
      <c r="A111" t="s">
        <v>142</v>
      </c>
    </row>
    <row r="112" spans="1:1" hidden="1" x14ac:dyDescent="0.25">
      <c r="A112" t="s">
        <v>143</v>
      </c>
    </row>
    <row r="113" spans="1:1" hidden="1" x14ac:dyDescent="0.25">
      <c r="A113" t="s">
        <v>144</v>
      </c>
    </row>
    <row r="114" spans="1:1" hidden="1" x14ac:dyDescent="0.25">
      <c r="A114" t="s">
        <v>145</v>
      </c>
    </row>
    <row r="115" spans="1:1" hidden="1" x14ac:dyDescent="0.25">
      <c r="A115" t="s">
        <v>146</v>
      </c>
    </row>
    <row r="116" spans="1:1" hidden="1" x14ac:dyDescent="0.25">
      <c r="A116" t="s">
        <v>147</v>
      </c>
    </row>
    <row r="117" spans="1:1" hidden="1" x14ac:dyDescent="0.25">
      <c r="A117" t="s">
        <v>148</v>
      </c>
    </row>
    <row r="118" spans="1:1" hidden="1" x14ac:dyDescent="0.25">
      <c r="A118" t="s">
        <v>149</v>
      </c>
    </row>
    <row r="119" spans="1:1" hidden="1" x14ac:dyDescent="0.25">
      <c r="A119" t="s">
        <v>150</v>
      </c>
    </row>
    <row r="120" spans="1:1" hidden="1" x14ac:dyDescent="0.25">
      <c r="A120" t="s">
        <v>151</v>
      </c>
    </row>
    <row r="121" spans="1:1" hidden="1" x14ac:dyDescent="0.25">
      <c r="A121" t="s">
        <v>152</v>
      </c>
    </row>
    <row r="122" spans="1:1" hidden="1" x14ac:dyDescent="0.25">
      <c r="A122" t="s">
        <v>153</v>
      </c>
    </row>
    <row r="123" spans="1:1" hidden="1" x14ac:dyDescent="0.25">
      <c r="A123" t="s">
        <v>154</v>
      </c>
    </row>
    <row r="124" spans="1:1" hidden="1" x14ac:dyDescent="0.25">
      <c r="A124" t="s">
        <v>155</v>
      </c>
    </row>
    <row r="125" spans="1:1" hidden="1" x14ac:dyDescent="0.25">
      <c r="A125" t="s">
        <v>156</v>
      </c>
    </row>
    <row r="126" spans="1:1" hidden="1" x14ac:dyDescent="0.25">
      <c r="A126" t="s">
        <v>157</v>
      </c>
    </row>
    <row r="127" spans="1:1" hidden="1" x14ac:dyDescent="0.25">
      <c r="A127" t="s">
        <v>158</v>
      </c>
    </row>
    <row r="128" spans="1:1" hidden="1" x14ac:dyDescent="0.25">
      <c r="A128" t="s">
        <v>159</v>
      </c>
    </row>
    <row r="129" spans="1:1" hidden="1" x14ac:dyDescent="0.25">
      <c r="A129" t="s">
        <v>160</v>
      </c>
    </row>
    <row r="130" spans="1:1" hidden="1" x14ac:dyDescent="0.25">
      <c r="A130" t="s">
        <v>161</v>
      </c>
    </row>
    <row r="131" spans="1:1" hidden="1" x14ac:dyDescent="0.25">
      <c r="A131" t="s">
        <v>162</v>
      </c>
    </row>
    <row r="132" spans="1:1" hidden="1" x14ac:dyDescent="0.25">
      <c r="A132" t="s">
        <v>163</v>
      </c>
    </row>
    <row r="133" spans="1:1" hidden="1" x14ac:dyDescent="0.25">
      <c r="A133" t="s">
        <v>164</v>
      </c>
    </row>
    <row r="134" spans="1:1" hidden="1" x14ac:dyDescent="0.25">
      <c r="A134" t="s">
        <v>165</v>
      </c>
    </row>
    <row r="135" spans="1:1" hidden="1" x14ac:dyDescent="0.25">
      <c r="A135" t="s">
        <v>166</v>
      </c>
    </row>
    <row r="136" spans="1:1" hidden="1" x14ac:dyDescent="0.25">
      <c r="A136" t="s">
        <v>167</v>
      </c>
    </row>
    <row r="137" spans="1:1" hidden="1" x14ac:dyDescent="0.25">
      <c r="A137" t="s">
        <v>168</v>
      </c>
    </row>
    <row r="138" spans="1:1" hidden="1" x14ac:dyDescent="0.25">
      <c r="A138" t="s">
        <v>169</v>
      </c>
    </row>
    <row r="139" spans="1:1" hidden="1" x14ac:dyDescent="0.25">
      <c r="A139" t="s">
        <v>170</v>
      </c>
    </row>
    <row r="140" spans="1:1" hidden="1" x14ac:dyDescent="0.25">
      <c r="A140" t="s">
        <v>171</v>
      </c>
    </row>
    <row r="141" spans="1:1" hidden="1" x14ac:dyDescent="0.25">
      <c r="A141" t="s">
        <v>172</v>
      </c>
    </row>
    <row r="142" spans="1:1" hidden="1" x14ac:dyDescent="0.25">
      <c r="A142" t="s">
        <v>173</v>
      </c>
    </row>
    <row r="143" spans="1:1" hidden="1" x14ac:dyDescent="0.25">
      <c r="A143" t="s">
        <v>174</v>
      </c>
    </row>
    <row r="144" spans="1:1" hidden="1" x14ac:dyDescent="0.25">
      <c r="A144" t="s">
        <v>175</v>
      </c>
    </row>
    <row r="145" spans="1:1" hidden="1" x14ac:dyDescent="0.25">
      <c r="A145" t="s">
        <v>176</v>
      </c>
    </row>
    <row r="146" spans="1:1" hidden="1" x14ac:dyDescent="0.25">
      <c r="A146" t="s">
        <v>177</v>
      </c>
    </row>
    <row r="147" spans="1:1" hidden="1" x14ac:dyDescent="0.25">
      <c r="A147" t="s">
        <v>178</v>
      </c>
    </row>
    <row r="148" spans="1:1" hidden="1" x14ac:dyDescent="0.25">
      <c r="A148" t="s">
        <v>179</v>
      </c>
    </row>
    <row r="149" spans="1:1" hidden="1" x14ac:dyDescent="0.25">
      <c r="A149" t="s">
        <v>180</v>
      </c>
    </row>
    <row r="150" spans="1:1" hidden="1" x14ac:dyDescent="0.25">
      <c r="A150" t="s">
        <v>181</v>
      </c>
    </row>
    <row r="151" spans="1:1" hidden="1" x14ac:dyDescent="0.25">
      <c r="A151" t="s">
        <v>182</v>
      </c>
    </row>
    <row r="152" spans="1:1" hidden="1" x14ac:dyDescent="0.25">
      <c r="A152" t="s">
        <v>183</v>
      </c>
    </row>
    <row r="153" spans="1:1" hidden="1" x14ac:dyDescent="0.25">
      <c r="A153" t="s">
        <v>184</v>
      </c>
    </row>
    <row r="154" spans="1:1" hidden="1" x14ac:dyDescent="0.25">
      <c r="A154" t="s">
        <v>185</v>
      </c>
    </row>
    <row r="155" spans="1:1" hidden="1" x14ac:dyDescent="0.25">
      <c r="A155" t="s">
        <v>186</v>
      </c>
    </row>
    <row r="156" spans="1:1" hidden="1" x14ac:dyDescent="0.25">
      <c r="A156" t="s">
        <v>187</v>
      </c>
    </row>
    <row r="157" spans="1:1" hidden="1" x14ac:dyDescent="0.25">
      <c r="A157" t="s">
        <v>188</v>
      </c>
    </row>
    <row r="158" spans="1:1" hidden="1" x14ac:dyDescent="0.25">
      <c r="A158" t="s">
        <v>189</v>
      </c>
    </row>
    <row r="159" spans="1:1" hidden="1" x14ac:dyDescent="0.25">
      <c r="A159" t="s">
        <v>190</v>
      </c>
    </row>
    <row r="160" spans="1:1" hidden="1" x14ac:dyDescent="0.25">
      <c r="A160" t="s">
        <v>191</v>
      </c>
    </row>
    <row r="161" spans="1:1" hidden="1" x14ac:dyDescent="0.25">
      <c r="A161" t="s">
        <v>192</v>
      </c>
    </row>
    <row r="162" spans="1:1" hidden="1" x14ac:dyDescent="0.25">
      <c r="A162" t="s">
        <v>193</v>
      </c>
    </row>
    <row r="163" spans="1:1" hidden="1" x14ac:dyDescent="0.25">
      <c r="A163" t="s">
        <v>194</v>
      </c>
    </row>
    <row r="164" spans="1:1" hidden="1" x14ac:dyDescent="0.25">
      <c r="A164" t="s">
        <v>195</v>
      </c>
    </row>
    <row r="165" spans="1:1" hidden="1" x14ac:dyDescent="0.25">
      <c r="A165" t="s">
        <v>196</v>
      </c>
    </row>
    <row r="166" spans="1:1" hidden="1" x14ac:dyDescent="0.25">
      <c r="A166" t="s">
        <v>197</v>
      </c>
    </row>
    <row r="167" spans="1:1" hidden="1" x14ac:dyDescent="0.25">
      <c r="A167" t="s">
        <v>198</v>
      </c>
    </row>
    <row r="168" spans="1:1" hidden="1" x14ac:dyDescent="0.25">
      <c r="A168" t="s">
        <v>199</v>
      </c>
    </row>
    <row r="169" spans="1:1" hidden="1" x14ac:dyDescent="0.25">
      <c r="A169" t="s">
        <v>200</v>
      </c>
    </row>
    <row r="170" spans="1:1" hidden="1" x14ac:dyDescent="0.25">
      <c r="A170" t="s">
        <v>201</v>
      </c>
    </row>
    <row r="171" spans="1:1" hidden="1" x14ac:dyDescent="0.25">
      <c r="A171" t="s">
        <v>202</v>
      </c>
    </row>
    <row r="172" spans="1:1" hidden="1" x14ac:dyDescent="0.25">
      <c r="A172" t="s">
        <v>203</v>
      </c>
    </row>
    <row r="173" spans="1:1" hidden="1" x14ac:dyDescent="0.25">
      <c r="A173" t="s">
        <v>290</v>
      </c>
    </row>
    <row r="174" spans="1:1" hidden="1" x14ac:dyDescent="0.25">
      <c r="A174" t="s">
        <v>291</v>
      </c>
    </row>
    <row r="175" spans="1:1" hidden="1" x14ac:dyDescent="0.25">
      <c r="A175" t="s">
        <v>292</v>
      </c>
    </row>
    <row r="176" spans="1:1" hidden="1" x14ac:dyDescent="0.25">
      <c r="A176" t="s">
        <v>293</v>
      </c>
    </row>
    <row r="177" spans="1:1" hidden="1" x14ac:dyDescent="0.25">
      <c r="A177" t="s">
        <v>294</v>
      </c>
    </row>
    <row r="178" spans="1:1" hidden="1" x14ac:dyDescent="0.25">
      <c r="A178" t="s">
        <v>295</v>
      </c>
    </row>
    <row r="179" spans="1:1" hidden="1" x14ac:dyDescent="0.25">
      <c r="A179" t="s">
        <v>296</v>
      </c>
    </row>
    <row r="180" spans="1:1" hidden="1" x14ac:dyDescent="0.25">
      <c r="A180" t="s">
        <v>297</v>
      </c>
    </row>
    <row r="181" spans="1:1" hidden="1" x14ac:dyDescent="0.25">
      <c r="A181" t="s">
        <v>298</v>
      </c>
    </row>
    <row r="182" spans="1:1" hidden="1" x14ac:dyDescent="0.25">
      <c r="A182" t="s">
        <v>299</v>
      </c>
    </row>
    <row r="183" spans="1:1" hidden="1" x14ac:dyDescent="0.25">
      <c r="A183" t="s">
        <v>300</v>
      </c>
    </row>
    <row r="184" spans="1:1" hidden="1" x14ac:dyDescent="0.25">
      <c r="A184" t="s">
        <v>301</v>
      </c>
    </row>
    <row r="185" spans="1:1" hidden="1" x14ac:dyDescent="0.25">
      <c r="A185" t="s">
        <v>204</v>
      </c>
    </row>
    <row r="186" spans="1:1" hidden="1" x14ac:dyDescent="0.25">
      <c r="A186" t="s">
        <v>205</v>
      </c>
    </row>
    <row r="187" spans="1:1" hidden="1" x14ac:dyDescent="0.25">
      <c r="A187" t="s">
        <v>206</v>
      </c>
    </row>
    <row r="188" spans="1:1" hidden="1" x14ac:dyDescent="0.25">
      <c r="A188" t="s">
        <v>207</v>
      </c>
    </row>
    <row r="189" spans="1:1" hidden="1" x14ac:dyDescent="0.25">
      <c r="A189" t="s">
        <v>208</v>
      </c>
    </row>
    <row r="190" spans="1:1" hidden="1" x14ac:dyDescent="0.25">
      <c r="A190" t="s">
        <v>209</v>
      </c>
    </row>
    <row r="191" spans="1:1" hidden="1" x14ac:dyDescent="0.25">
      <c r="A191" t="s">
        <v>210</v>
      </c>
    </row>
    <row r="192" spans="1:1" hidden="1" x14ac:dyDescent="0.25">
      <c r="A192" t="s">
        <v>211</v>
      </c>
    </row>
    <row r="193" spans="1:1" hidden="1" x14ac:dyDescent="0.25">
      <c r="A193" t="s">
        <v>212</v>
      </c>
    </row>
    <row r="194" spans="1:1" hidden="1" x14ac:dyDescent="0.25">
      <c r="A194" t="s">
        <v>213</v>
      </c>
    </row>
    <row r="195" spans="1:1" hidden="1" x14ac:dyDescent="0.25">
      <c r="A195" t="s">
        <v>214</v>
      </c>
    </row>
    <row r="196" spans="1:1" hidden="1" x14ac:dyDescent="0.25">
      <c r="A196" t="s">
        <v>215</v>
      </c>
    </row>
    <row r="197" spans="1:1" hidden="1" x14ac:dyDescent="0.25">
      <c r="A197" t="s">
        <v>216</v>
      </c>
    </row>
    <row r="198" spans="1:1" hidden="1" x14ac:dyDescent="0.25">
      <c r="A198" t="s">
        <v>217</v>
      </c>
    </row>
    <row r="199" spans="1:1" hidden="1" x14ac:dyDescent="0.25">
      <c r="A199" t="s">
        <v>218</v>
      </c>
    </row>
    <row r="200" spans="1:1" hidden="1" x14ac:dyDescent="0.25">
      <c r="A200" t="s">
        <v>219</v>
      </c>
    </row>
    <row r="201" spans="1:1" hidden="1" x14ac:dyDescent="0.25">
      <c r="A201" t="s">
        <v>302</v>
      </c>
    </row>
    <row r="202" spans="1:1" hidden="1" x14ac:dyDescent="0.25">
      <c r="A202" t="s">
        <v>303</v>
      </c>
    </row>
    <row r="203" spans="1:1" hidden="1" x14ac:dyDescent="0.25">
      <c r="A203" t="s">
        <v>220</v>
      </c>
    </row>
    <row r="204" spans="1:1" hidden="1" x14ac:dyDescent="0.25">
      <c r="A204" t="s">
        <v>221</v>
      </c>
    </row>
    <row r="205" spans="1:1" hidden="1" x14ac:dyDescent="0.25">
      <c r="A205" t="s">
        <v>222</v>
      </c>
    </row>
    <row r="206" spans="1:1" hidden="1" x14ac:dyDescent="0.25">
      <c r="A206" t="s">
        <v>223</v>
      </c>
    </row>
    <row r="207" spans="1:1" hidden="1" x14ac:dyDescent="0.25">
      <c r="A207" t="s">
        <v>224</v>
      </c>
    </row>
    <row r="208" spans="1:1" hidden="1" x14ac:dyDescent="0.25">
      <c r="A208" t="s">
        <v>225</v>
      </c>
    </row>
    <row r="209" spans="1:1" hidden="1" x14ac:dyDescent="0.25">
      <c r="A209" t="s">
        <v>226</v>
      </c>
    </row>
    <row r="210" spans="1:1" hidden="1" x14ac:dyDescent="0.25">
      <c r="A210" t="s">
        <v>227</v>
      </c>
    </row>
    <row r="211" spans="1:1" hidden="1" x14ac:dyDescent="0.25">
      <c r="A211" t="s">
        <v>228</v>
      </c>
    </row>
    <row r="212" spans="1:1" hidden="1" x14ac:dyDescent="0.25">
      <c r="A212" t="s">
        <v>229</v>
      </c>
    </row>
    <row r="213" spans="1:1" hidden="1" x14ac:dyDescent="0.25">
      <c r="A213" t="s">
        <v>230</v>
      </c>
    </row>
    <row r="214" spans="1:1" hidden="1" x14ac:dyDescent="0.25">
      <c r="A214" t="s">
        <v>231</v>
      </c>
    </row>
    <row r="215" spans="1:1" hidden="1" x14ac:dyDescent="0.25">
      <c r="A215" t="s">
        <v>232</v>
      </c>
    </row>
    <row r="216" spans="1:1" hidden="1" x14ac:dyDescent="0.25">
      <c r="A216" t="s">
        <v>233</v>
      </c>
    </row>
    <row r="217" spans="1:1" hidden="1" x14ac:dyDescent="0.25">
      <c r="A217" t="s">
        <v>234</v>
      </c>
    </row>
    <row r="218" spans="1:1" hidden="1" x14ac:dyDescent="0.25">
      <c r="A218" t="s">
        <v>235</v>
      </c>
    </row>
    <row r="219" spans="1:1" hidden="1" x14ac:dyDescent="0.25">
      <c r="A219" t="s">
        <v>236</v>
      </c>
    </row>
    <row r="220" spans="1:1" hidden="1" x14ac:dyDescent="0.25">
      <c r="A220" t="s">
        <v>237</v>
      </c>
    </row>
    <row r="221" spans="1:1" hidden="1" x14ac:dyDescent="0.25">
      <c r="A221" t="s">
        <v>238</v>
      </c>
    </row>
    <row r="222" spans="1:1" hidden="1" x14ac:dyDescent="0.25">
      <c r="A222" t="s">
        <v>239</v>
      </c>
    </row>
    <row r="223" spans="1:1" hidden="1" x14ac:dyDescent="0.25">
      <c r="A223" t="s">
        <v>240</v>
      </c>
    </row>
    <row r="224" spans="1:1" hidden="1" x14ac:dyDescent="0.25">
      <c r="A224" t="s">
        <v>241</v>
      </c>
    </row>
    <row r="225" spans="1:1" hidden="1" x14ac:dyDescent="0.25">
      <c r="A225" t="s">
        <v>242</v>
      </c>
    </row>
    <row r="226" spans="1:1" hidden="1" x14ac:dyDescent="0.25">
      <c r="A226" t="s">
        <v>243</v>
      </c>
    </row>
    <row r="227" spans="1:1" hidden="1" x14ac:dyDescent="0.25">
      <c r="A227" t="s">
        <v>244</v>
      </c>
    </row>
    <row r="228" spans="1:1" hidden="1" x14ac:dyDescent="0.25">
      <c r="A228" t="s">
        <v>245</v>
      </c>
    </row>
    <row r="229" spans="1:1" hidden="1" x14ac:dyDescent="0.25">
      <c r="A229" t="s">
        <v>246</v>
      </c>
    </row>
    <row r="230" spans="1:1" hidden="1" x14ac:dyDescent="0.25">
      <c r="A230" t="s">
        <v>247</v>
      </c>
    </row>
    <row r="231" spans="1:1" hidden="1" x14ac:dyDescent="0.25">
      <c r="A231" t="s">
        <v>248</v>
      </c>
    </row>
    <row r="232" spans="1:1" hidden="1" x14ac:dyDescent="0.25">
      <c r="A232" t="s">
        <v>249</v>
      </c>
    </row>
    <row r="233" spans="1:1" hidden="1" x14ac:dyDescent="0.25">
      <c r="A233" t="s">
        <v>250</v>
      </c>
    </row>
    <row r="234" spans="1:1" hidden="1" x14ac:dyDescent="0.25">
      <c r="A234" t="s">
        <v>251</v>
      </c>
    </row>
    <row r="235" spans="1:1" hidden="1" x14ac:dyDescent="0.25">
      <c r="A235" t="s">
        <v>252</v>
      </c>
    </row>
    <row r="236" spans="1:1" hidden="1" x14ac:dyDescent="0.25">
      <c r="A236" t="s">
        <v>253</v>
      </c>
    </row>
    <row r="237" spans="1:1" hidden="1" x14ac:dyDescent="0.25">
      <c r="A237" t="s">
        <v>254</v>
      </c>
    </row>
    <row r="238" spans="1:1" hidden="1" x14ac:dyDescent="0.25">
      <c r="A238" t="s">
        <v>255</v>
      </c>
    </row>
    <row r="239" spans="1:1" hidden="1" x14ac:dyDescent="0.25">
      <c r="A239" t="s">
        <v>256</v>
      </c>
    </row>
    <row r="240" spans="1:1" hidden="1" x14ac:dyDescent="0.25">
      <c r="A240" t="s">
        <v>257</v>
      </c>
    </row>
    <row r="241" spans="1:1" hidden="1" x14ac:dyDescent="0.25">
      <c r="A241" t="s">
        <v>258</v>
      </c>
    </row>
    <row r="242" spans="1:1" hidden="1" x14ac:dyDescent="0.25">
      <c r="A242" t="s">
        <v>259</v>
      </c>
    </row>
    <row r="243" spans="1:1" hidden="1" x14ac:dyDescent="0.25">
      <c r="A243" t="s">
        <v>260</v>
      </c>
    </row>
    <row r="244" spans="1:1" hidden="1" x14ac:dyDescent="0.25">
      <c r="A244" t="s">
        <v>261</v>
      </c>
    </row>
    <row r="245" spans="1:1" hidden="1" x14ac:dyDescent="0.25">
      <c r="A245" t="s">
        <v>262</v>
      </c>
    </row>
    <row r="246" spans="1:1" hidden="1" x14ac:dyDescent="0.25">
      <c r="A246" t="s">
        <v>263</v>
      </c>
    </row>
    <row r="247" spans="1:1" hidden="1" x14ac:dyDescent="0.25">
      <c r="A247" t="s">
        <v>264</v>
      </c>
    </row>
    <row r="248" spans="1:1" hidden="1" x14ac:dyDescent="0.25">
      <c r="A248" t="s">
        <v>265</v>
      </c>
    </row>
    <row r="249" spans="1:1" hidden="1" x14ac:dyDescent="0.25">
      <c r="A249" t="s">
        <v>266</v>
      </c>
    </row>
    <row r="250" spans="1:1" hidden="1" x14ac:dyDescent="0.25">
      <c r="A250" t="s">
        <v>267</v>
      </c>
    </row>
    <row r="251" spans="1:1" hidden="1" x14ac:dyDescent="0.25">
      <c r="A251" t="s">
        <v>268</v>
      </c>
    </row>
    <row r="252" spans="1:1" hidden="1" x14ac:dyDescent="0.25">
      <c r="A252" t="s">
        <v>269</v>
      </c>
    </row>
    <row r="253" spans="1:1" hidden="1" x14ac:dyDescent="0.25">
      <c r="A253" t="s">
        <v>270</v>
      </c>
    </row>
    <row r="254" spans="1:1" hidden="1" x14ac:dyDescent="0.25">
      <c r="A254" t="s">
        <v>271</v>
      </c>
    </row>
    <row r="255" spans="1:1" hidden="1" x14ac:dyDescent="0.25">
      <c r="A255" t="s">
        <v>272</v>
      </c>
    </row>
    <row r="256" spans="1:1" hidden="1" x14ac:dyDescent="0.25">
      <c r="A256" t="s">
        <v>273</v>
      </c>
    </row>
    <row r="257" spans="1:1" hidden="1" x14ac:dyDescent="0.25">
      <c r="A257" t="s">
        <v>274</v>
      </c>
    </row>
    <row r="258" spans="1:1" hidden="1" x14ac:dyDescent="0.25">
      <c r="A258" t="s">
        <v>275</v>
      </c>
    </row>
    <row r="259" spans="1:1" hidden="1" x14ac:dyDescent="0.25">
      <c r="A259" t="s">
        <v>276</v>
      </c>
    </row>
    <row r="260" spans="1:1" hidden="1" x14ac:dyDescent="0.25"/>
    <row r="261" spans="1:1" hidden="1" x14ac:dyDescent="0.25"/>
    <row r="262" spans="1:1" hidden="1" x14ac:dyDescent="0.25"/>
    <row r="263" spans="1:1" hidden="1" x14ac:dyDescent="0.25"/>
    <row r="264" spans="1:1" hidden="1" x14ac:dyDescent="0.25"/>
    <row r="265" spans="1:1" hidden="1" x14ac:dyDescent="0.25"/>
    <row r="266" spans="1:1" hidden="1" x14ac:dyDescent="0.25"/>
    <row r="267" spans="1:1" hidden="1" x14ac:dyDescent="0.25"/>
    <row r="268" spans="1:1" hidden="1" x14ac:dyDescent="0.25"/>
    <row r="269" spans="1:1" hidden="1" x14ac:dyDescent="0.25"/>
    <row r="270" spans="1:1" hidden="1" x14ac:dyDescent="0.25"/>
    <row r="271" spans="1:1" hidden="1" x14ac:dyDescent="0.25"/>
    <row r="272" spans="1:1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</sheetData>
  <mergeCells count="1">
    <mergeCell ref="F31:K37"/>
  </mergeCells>
  <dataValidations count="1">
    <dataValidation type="list" allowBlank="1" showInputMessage="1" showErrorMessage="1" errorTitle="Registrant Name" sqref="C8">
      <formula1>$A$80:$A$300</formula1>
    </dataValidation>
  </dataValidations>
  <printOptions horizontalCentered="1" verticalCentered="1"/>
  <pageMargins left="0.25" right="0.25" top="0.25" bottom="0.25" header="0" footer="0"/>
  <pageSetup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2" r:id="rId4" name="CommandButton4">
          <controlPr autoLine="0" r:id="rId5">
            <anchor moveWithCells="1">
              <from>
                <xdr:col>4</xdr:col>
                <xdr:colOff>45720</xdr:colOff>
                <xdr:row>9</xdr:row>
                <xdr:rowOff>38100</xdr:rowOff>
              </from>
              <to>
                <xdr:col>4</xdr:col>
                <xdr:colOff>975360</xdr:colOff>
                <xdr:row>11</xdr:row>
                <xdr:rowOff>7620</xdr:rowOff>
              </to>
            </anchor>
          </controlPr>
        </control>
      </mc:Choice>
      <mc:Fallback>
        <control shapeId="7172" r:id="rId4" name="CommandButton4"/>
      </mc:Fallback>
    </mc:AlternateContent>
    <mc:AlternateContent xmlns:mc="http://schemas.openxmlformats.org/markup-compatibility/2006">
      <mc:Choice Requires="x14">
        <control shapeId="7170" r:id="rId6" name="CommandButton2">
          <controlPr defaultSize="0" autoLine="0" r:id="rId7">
            <anchor moveWithCells="1">
              <from>
                <xdr:col>3</xdr:col>
                <xdr:colOff>68580</xdr:colOff>
                <xdr:row>8</xdr:row>
                <xdr:rowOff>160020</xdr:rowOff>
              </from>
              <to>
                <xdr:col>3</xdr:col>
                <xdr:colOff>822960</xdr:colOff>
                <xdr:row>11</xdr:row>
                <xdr:rowOff>45720</xdr:rowOff>
              </to>
            </anchor>
          </controlPr>
        </control>
      </mc:Choice>
      <mc:Fallback>
        <control shapeId="7170" r:id="rId6" name="CommandButton2"/>
      </mc:Fallback>
    </mc:AlternateContent>
    <mc:AlternateContent xmlns:mc="http://schemas.openxmlformats.org/markup-compatibility/2006">
      <mc:Choice Requires="x14">
        <control shapeId="7169" r:id="rId8" name="CommandButton1">
          <controlPr defaultSize="0" autoLine="0" r:id="rId9">
            <anchor moveWithCells="1">
              <from>
                <xdr:col>2</xdr:col>
                <xdr:colOff>419100</xdr:colOff>
                <xdr:row>9</xdr:row>
                <xdr:rowOff>0</xdr:rowOff>
              </from>
              <to>
                <xdr:col>2</xdr:col>
                <xdr:colOff>1181100</xdr:colOff>
                <xdr:row>11</xdr:row>
                <xdr:rowOff>60960</xdr:rowOff>
              </to>
            </anchor>
          </controlPr>
        </control>
      </mc:Choice>
      <mc:Fallback>
        <control shapeId="7169" r:id="rId8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T300"/>
  <sheetViews>
    <sheetView showGridLines="0" showOutlineSymbols="0" zoomScale="85" zoomScaleNormal="75" workbookViewId="0">
      <selection activeCell="C7" sqref="C7"/>
    </sheetView>
  </sheetViews>
  <sheetFormatPr defaultRowHeight="13.2" x14ac:dyDescent="0.25"/>
  <cols>
    <col min="1" max="1" width="7.33203125" customWidth="1"/>
    <col min="2" max="2" width="31.5546875" bestFit="1" customWidth="1"/>
    <col min="3" max="3" width="18.33203125" bestFit="1" customWidth="1"/>
    <col min="4" max="5" width="13.6640625" customWidth="1"/>
    <col min="6" max="7" width="7.6640625" customWidth="1"/>
    <col min="9" max="9" width="8.6640625" bestFit="1" customWidth="1"/>
    <col min="10" max="10" width="9.5546875" customWidth="1"/>
    <col min="11" max="11" width="7.88671875" customWidth="1"/>
    <col min="12" max="15" width="7.6640625" hidden="1" customWidth="1"/>
    <col min="16" max="16" width="4.109375" hidden="1" customWidth="1"/>
    <col min="17" max="17" width="9.44140625" hidden="1" customWidth="1"/>
    <col min="18" max="18" width="8.44140625" hidden="1" customWidth="1"/>
    <col min="19" max="19" width="9.109375" hidden="1" customWidth="1"/>
  </cols>
  <sheetData>
    <row r="1" spans="1:15" ht="21" x14ac:dyDescent="0.4">
      <c r="A1" s="188" t="s">
        <v>47</v>
      </c>
      <c r="B1" s="189"/>
      <c r="C1" s="190"/>
      <c r="D1" s="191"/>
      <c r="E1" s="191"/>
      <c r="F1" s="191"/>
      <c r="G1" s="192" t="s">
        <v>9</v>
      </c>
      <c r="H1" s="191"/>
      <c r="I1" s="191"/>
      <c r="J1" s="191"/>
      <c r="K1" s="193"/>
    </row>
    <row r="2" spans="1:15" ht="15.6" x14ac:dyDescent="0.3">
      <c r="A2" s="194" t="s">
        <v>48</v>
      </c>
      <c r="B2" s="195"/>
      <c r="C2" s="196"/>
      <c r="D2" s="9"/>
      <c r="E2" s="9"/>
      <c r="F2" s="9"/>
      <c r="G2" s="36" t="s">
        <v>289</v>
      </c>
      <c r="H2" s="9"/>
      <c r="I2" s="9"/>
      <c r="J2" s="9"/>
      <c r="K2" s="197"/>
    </row>
    <row r="3" spans="1:15" x14ac:dyDescent="0.25">
      <c r="A3" s="198"/>
      <c r="B3" s="9"/>
      <c r="C3" s="37"/>
      <c r="D3" s="9"/>
      <c r="E3" s="9"/>
      <c r="F3" s="9"/>
      <c r="G3" s="9"/>
      <c r="H3" s="9"/>
      <c r="I3" s="9"/>
      <c r="J3" s="9"/>
      <c r="K3" s="197"/>
    </row>
    <row r="4" spans="1:15" x14ac:dyDescent="0.25">
      <c r="A4" s="198"/>
      <c r="B4" s="9"/>
      <c r="C4" s="9"/>
      <c r="D4" s="9"/>
      <c r="E4" s="9"/>
      <c r="F4" s="9"/>
      <c r="G4" s="36" t="s">
        <v>25</v>
      </c>
      <c r="H4" s="9"/>
      <c r="I4" s="9"/>
      <c r="J4" s="9"/>
      <c r="K4" s="197"/>
    </row>
    <row r="5" spans="1:15" x14ac:dyDescent="0.25">
      <c r="A5" s="198"/>
      <c r="B5" s="9"/>
      <c r="C5" s="9"/>
      <c r="D5" s="9"/>
      <c r="E5" s="9"/>
      <c r="F5" s="9"/>
      <c r="G5" s="9"/>
      <c r="H5" s="9"/>
      <c r="I5" s="9"/>
      <c r="J5" s="9"/>
      <c r="K5" s="197"/>
    </row>
    <row r="6" spans="1:15" x14ac:dyDescent="0.25">
      <c r="A6" s="199" t="s">
        <v>28</v>
      </c>
      <c r="B6" s="37"/>
      <c r="C6" s="13" t="s">
        <v>305</v>
      </c>
      <c r="D6" s="9"/>
      <c r="E6" s="120">
        <v>1</v>
      </c>
      <c r="F6" s="9"/>
      <c r="G6" s="9"/>
      <c r="H6" s="37" t="s">
        <v>26</v>
      </c>
      <c r="I6" s="9"/>
      <c r="J6" s="63">
        <v>36526</v>
      </c>
      <c r="K6" s="200"/>
      <c r="L6" s="9"/>
      <c r="M6" s="9"/>
      <c r="N6" s="9"/>
      <c r="O6" s="9"/>
    </row>
    <row r="7" spans="1:15" x14ac:dyDescent="0.25">
      <c r="A7" s="199"/>
      <c r="B7" s="37"/>
      <c r="C7" s="9"/>
      <c r="D7" s="9"/>
      <c r="E7" s="9" t="s">
        <v>277</v>
      </c>
      <c r="F7" s="9"/>
      <c r="G7" s="9"/>
      <c r="H7" s="9"/>
      <c r="I7" s="9"/>
      <c r="J7" s="9"/>
      <c r="K7" s="197"/>
      <c r="L7" s="9"/>
      <c r="M7" s="9"/>
      <c r="N7" s="9"/>
      <c r="O7" s="9"/>
    </row>
    <row r="8" spans="1:15" x14ac:dyDescent="0.25">
      <c r="A8" s="199" t="s">
        <v>20</v>
      </c>
      <c r="B8" s="37"/>
      <c r="C8" s="13"/>
      <c r="D8" s="9"/>
      <c r="E8" s="9"/>
      <c r="F8" s="9"/>
      <c r="G8" s="9"/>
      <c r="H8" s="37" t="s">
        <v>27</v>
      </c>
      <c r="I8" s="9"/>
      <c r="J8" s="252">
        <v>0.625</v>
      </c>
      <c r="K8" s="253"/>
      <c r="L8" s="135"/>
      <c r="M8" s="135"/>
      <c r="N8" s="135"/>
      <c r="O8" s="135"/>
    </row>
    <row r="9" spans="1:15" x14ac:dyDescent="0.25">
      <c r="A9" s="199"/>
      <c r="B9" s="37"/>
      <c r="C9" s="9"/>
      <c r="D9" s="9"/>
      <c r="E9" s="9"/>
      <c r="F9" s="13"/>
      <c r="G9" s="9"/>
      <c r="H9" s="9"/>
      <c r="I9" s="9"/>
      <c r="J9" s="9"/>
      <c r="K9" s="197"/>
    </row>
    <row r="10" spans="1:15" x14ac:dyDescent="0.25">
      <c r="A10" s="198"/>
      <c r="B10" s="9"/>
      <c r="C10" s="9"/>
      <c r="D10" s="9"/>
      <c r="E10" s="9"/>
      <c r="F10" s="16"/>
      <c r="G10" s="17"/>
      <c r="H10" s="10" t="s">
        <v>34</v>
      </c>
      <c r="I10" s="17"/>
      <c r="J10" s="17"/>
      <c r="K10" s="201"/>
      <c r="L10" s="9"/>
      <c r="M10" s="9"/>
      <c r="N10" s="9"/>
      <c r="O10" s="9"/>
    </row>
    <row r="11" spans="1:15" x14ac:dyDescent="0.25">
      <c r="A11" s="202" t="s">
        <v>51</v>
      </c>
      <c r="B11" s="105"/>
      <c r="C11" s="9"/>
      <c r="D11" s="9"/>
      <c r="E11" s="9"/>
      <c r="F11" s="124" t="s">
        <v>42</v>
      </c>
      <c r="G11" s="21"/>
      <c r="H11" s="22"/>
      <c r="I11" s="21"/>
      <c r="J11" s="21"/>
      <c r="K11" s="203"/>
      <c r="L11" s="121"/>
      <c r="M11" s="121"/>
      <c r="N11" s="121"/>
      <c r="O11" s="121"/>
    </row>
    <row r="12" spans="1:15" x14ac:dyDescent="0.25">
      <c r="A12" s="204"/>
      <c r="B12" s="205"/>
      <c r="C12" s="9"/>
      <c r="D12" s="9"/>
      <c r="E12" s="9"/>
      <c r="F12" s="20" t="s">
        <v>40</v>
      </c>
      <c r="G12" s="23"/>
      <c r="H12" s="124" t="s">
        <v>36</v>
      </c>
      <c r="I12" s="23"/>
      <c r="J12" s="21"/>
      <c r="K12" s="235"/>
      <c r="L12" s="121"/>
      <c r="M12" s="121"/>
      <c r="N12" s="121"/>
      <c r="O12" s="121"/>
    </row>
    <row r="13" spans="1:15" x14ac:dyDescent="0.25">
      <c r="A13" s="198"/>
      <c r="B13" s="9"/>
      <c r="C13" s="9"/>
      <c r="D13" s="9"/>
      <c r="E13" s="9"/>
      <c r="F13" s="26" t="s">
        <v>41</v>
      </c>
      <c r="G13" s="25"/>
      <c r="H13" s="125" t="s">
        <v>35</v>
      </c>
      <c r="I13" s="24"/>
      <c r="J13" s="25"/>
      <c r="K13" s="236"/>
      <c r="L13" s="121"/>
      <c r="M13" s="121"/>
      <c r="N13" s="121"/>
      <c r="O13" s="121"/>
    </row>
    <row r="14" spans="1:15" x14ac:dyDescent="0.25">
      <c r="A14" s="208"/>
      <c r="B14" s="46" t="s">
        <v>49</v>
      </c>
      <c r="C14" s="46" t="s">
        <v>44</v>
      </c>
      <c r="D14" s="46" t="s">
        <v>31</v>
      </c>
      <c r="E14" s="46" t="s">
        <v>32</v>
      </c>
      <c r="F14" s="46"/>
      <c r="G14" s="47"/>
      <c r="H14" s="46"/>
      <c r="I14" s="46"/>
      <c r="J14" s="46"/>
      <c r="K14" s="209"/>
      <c r="L14" s="56"/>
      <c r="M14" s="56"/>
      <c r="N14" s="56"/>
      <c r="O14" s="56"/>
    </row>
    <row r="15" spans="1:15" x14ac:dyDescent="0.25">
      <c r="A15" s="210" t="s">
        <v>8</v>
      </c>
      <c r="B15" s="48" t="s">
        <v>50</v>
      </c>
      <c r="C15" s="49" t="s">
        <v>108</v>
      </c>
      <c r="D15" s="49" t="s">
        <v>45</v>
      </c>
      <c r="E15" s="48" t="s">
        <v>33</v>
      </c>
      <c r="F15" s="48" t="s">
        <v>37</v>
      </c>
      <c r="G15" s="50" t="s">
        <v>38</v>
      </c>
      <c r="H15" s="48" t="s">
        <v>39</v>
      </c>
      <c r="I15" s="48" t="s">
        <v>29</v>
      </c>
      <c r="J15" s="48" t="s">
        <v>5</v>
      </c>
      <c r="K15" s="211" t="s">
        <v>30</v>
      </c>
      <c r="L15" s="122"/>
      <c r="M15" s="122"/>
      <c r="N15" s="122"/>
      <c r="O15" s="122"/>
    </row>
    <row r="16" spans="1:15" ht="13.8" thickBot="1" x14ac:dyDescent="0.3">
      <c r="A16" s="212"/>
      <c r="B16" s="51"/>
      <c r="C16" s="52" t="s">
        <v>52</v>
      </c>
      <c r="D16" s="53" t="s">
        <v>46</v>
      </c>
      <c r="E16" s="54"/>
      <c r="F16" s="51"/>
      <c r="G16" s="55"/>
      <c r="H16" s="51"/>
      <c r="I16" s="51"/>
      <c r="J16" s="51"/>
      <c r="K16" s="213"/>
      <c r="L16" s="56"/>
      <c r="M16" s="56"/>
      <c r="N16" s="56"/>
      <c r="O16" s="56"/>
    </row>
    <row r="17" spans="1:20" x14ac:dyDescent="0.25">
      <c r="A17" s="214">
        <v>1</v>
      </c>
      <c r="B17" s="108" t="str">
        <f>IF($D17=0," ",$C$8)</f>
        <v xml:space="preserve"> </v>
      </c>
      <c r="C17" s="39"/>
      <c r="D17" s="40"/>
      <c r="E17" s="41">
        <f t="shared" ref="E17:E24" si="0">+C17*D17*1000</f>
        <v>0</v>
      </c>
      <c r="F17" s="38">
        <v>0</v>
      </c>
      <c r="G17" s="38">
        <v>0</v>
      </c>
      <c r="H17" s="38">
        <v>0</v>
      </c>
      <c r="I17" s="102">
        <v>0</v>
      </c>
      <c r="J17" s="38">
        <v>0</v>
      </c>
      <c r="K17" s="215">
        <v>0</v>
      </c>
      <c r="L17" s="123" t="str">
        <f>+$C$6</f>
        <v>November</v>
      </c>
      <c r="M17" s="123">
        <f>+$E$6</f>
        <v>1</v>
      </c>
      <c r="N17" s="130">
        <f>+$J$6</f>
        <v>36526</v>
      </c>
      <c r="O17" s="131">
        <f>+$J$8</f>
        <v>0.625</v>
      </c>
      <c r="P17" s="33">
        <f t="shared" ref="P17:P24" si="1">IF(AND(OR(F17=0,F17=1),OR(G17=0,G17=1),OR(H17=0,H17=1),OR(J17=0,J17=1)),0,1)</f>
        <v>0</v>
      </c>
      <c r="Q17" s="33">
        <f t="shared" ref="Q17:Q24" si="2">IF(I17+K17&gt;0,1,0)</f>
        <v>0</v>
      </c>
      <c r="R17" s="33">
        <f t="shared" ref="R17:R24" si="3">IF(AND(F17+G17&gt;0,H17+J17&gt;0),1,0)</f>
        <v>0</v>
      </c>
      <c r="S17" s="33">
        <f t="shared" ref="S17:S24" si="4">IF(F17+G17&gt;1,1,0)</f>
        <v>0</v>
      </c>
      <c r="T17" s="34"/>
    </row>
    <row r="18" spans="1:20" s="34" customFormat="1" x14ac:dyDescent="0.25">
      <c r="A18" s="214">
        <f>COUNT($A$17:A17)+1</f>
        <v>2</v>
      </c>
      <c r="B18" s="108" t="str">
        <f t="shared" ref="B18:B24" si="5">IF($D18=0," ",$C$8)</f>
        <v xml:space="preserve"> </v>
      </c>
      <c r="C18" s="88"/>
      <c r="D18" s="89"/>
      <c r="E18" s="41">
        <f t="shared" si="0"/>
        <v>0</v>
      </c>
      <c r="F18" s="38">
        <v>0</v>
      </c>
      <c r="G18" s="38">
        <v>0</v>
      </c>
      <c r="H18" s="38">
        <v>0</v>
      </c>
      <c r="I18" s="102">
        <v>0</v>
      </c>
      <c r="J18" s="38">
        <v>0</v>
      </c>
      <c r="K18" s="215">
        <v>0</v>
      </c>
      <c r="L18" s="123" t="str">
        <f t="shared" ref="L18:L24" si="6">+$C$6</f>
        <v>November</v>
      </c>
      <c r="M18" s="123">
        <f t="shared" ref="M18:M24" si="7">+$E$6</f>
        <v>1</v>
      </c>
      <c r="N18" s="130">
        <f t="shared" ref="N18:N24" si="8">+$J$6</f>
        <v>36526</v>
      </c>
      <c r="O18" s="131">
        <f t="shared" ref="O18:O24" si="9">+$J$8</f>
        <v>0.625</v>
      </c>
      <c r="P18" s="33">
        <f t="shared" si="1"/>
        <v>0</v>
      </c>
      <c r="Q18" s="33">
        <f t="shared" si="2"/>
        <v>0</v>
      </c>
      <c r="R18" s="33">
        <f t="shared" si="3"/>
        <v>0</v>
      </c>
      <c r="S18" s="33">
        <f t="shared" si="4"/>
        <v>0</v>
      </c>
    </row>
    <row r="19" spans="1:20" s="34" customFormat="1" x14ac:dyDescent="0.25">
      <c r="A19" s="214">
        <f>COUNT($A$17:A18)+1</f>
        <v>3</v>
      </c>
      <c r="B19" s="108" t="str">
        <f t="shared" si="5"/>
        <v xml:space="preserve"> </v>
      </c>
      <c r="C19" s="88"/>
      <c r="D19" s="89"/>
      <c r="E19" s="41">
        <f>+C19*D19*1000</f>
        <v>0</v>
      </c>
      <c r="F19" s="38">
        <v>0</v>
      </c>
      <c r="G19" s="38">
        <v>0</v>
      </c>
      <c r="H19" s="38">
        <v>0</v>
      </c>
      <c r="I19" s="102">
        <v>0</v>
      </c>
      <c r="J19" s="38">
        <v>0</v>
      </c>
      <c r="K19" s="215">
        <v>0</v>
      </c>
      <c r="L19" s="123" t="str">
        <f t="shared" si="6"/>
        <v>November</v>
      </c>
      <c r="M19" s="123">
        <f t="shared" si="7"/>
        <v>1</v>
      </c>
      <c r="N19" s="130">
        <f t="shared" si="8"/>
        <v>36526</v>
      </c>
      <c r="O19" s="131">
        <f t="shared" si="9"/>
        <v>0.625</v>
      </c>
      <c r="P19" s="33">
        <f>IF(AND(OR(F19=0,F19=1),OR(G19=0,G19=1),OR(H19=0,H19=1),OR(J19=0,J19=1)),0,1)</f>
        <v>0</v>
      </c>
      <c r="Q19" s="33">
        <f>IF(I19+K19&gt;0,1,0)</f>
        <v>0</v>
      </c>
      <c r="R19" s="33">
        <f>IF(AND(F19+G19&gt;0,H19+J19&gt;0),1,0)</f>
        <v>0</v>
      </c>
      <c r="S19" s="33">
        <f>IF(F19+G19&gt;1,1,0)</f>
        <v>0</v>
      </c>
    </row>
    <row r="20" spans="1:20" s="34" customFormat="1" x14ac:dyDescent="0.25">
      <c r="A20" s="214">
        <f>COUNT($A$17:A19)+1</f>
        <v>4</v>
      </c>
      <c r="B20" s="108" t="str">
        <f t="shared" si="5"/>
        <v xml:space="preserve"> </v>
      </c>
      <c r="C20" s="88"/>
      <c r="D20" s="89"/>
      <c r="E20" s="41">
        <f>+C20*D20*1000</f>
        <v>0</v>
      </c>
      <c r="F20" s="38">
        <v>0</v>
      </c>
      <c r="G20" s="38">
        <v>0</v>
      </c>
      <c r="H20" s="38">
        <v>0</v>
      </c>
      <c r="I20" s="102">
        <v>0</v>
      </c>
      <c r="J20" s="38">
        <v>0</v>
      </c>
      <c r="K20" s="215">
        <v>0</v>
      </c>
      <c r="L20" s="123" t="str">
        <f t="shared" si="6"/>
        <v>November</v>
      </c>
      <c r="M20" s="123">
        <f t="shared" si="7"/>
        <v>1</v>
      </c>
      <c r="N20" s="130">
        <f t="shared" si="8"/>
        <v>36526</v>
      </c>
      <c r="O20" s="131">
        <f t="shared" si="9"/>
        <v>0.625</v>
      </c>
      <c r="P20" s="33">
        <f>IF(AND(OR(F20=0,F20=1),OR(G20=0,G20=1),OR(H20=0,H20=1),OR(J20=0,J20=1)),0,1)</f>
        <v>0</v>
      </c>
      <c r="Q20" s="33">
        <f>IF(I20+K20&gt;0,1,0)</f>
        <v>0</v>
      </c>
      <c r="R20" s="33">
        <f>IF(AND(F20+G20&gt;0,H20+J20&gt;0),1,0)</f>
        <v>0</v>
      </c>
      <c r="S20" s="33">
        <f>IF(F20+G20&gt;1,1,0)</f>
        <v>0</v>
      </c>
    </row>
    <row r="21" spans="1:20" s="34" customFormat="1" x14ac:dyDescent="0.25">
      <c r="A21" s="214">
        <f>COUNT($A$17:A20)+1</f>
        <v>5</v>
      </c>
      <c r="B21" s="108" t="str">
        <f t="shared" si="5"/>
        <v xml:space="preserve"> </v>
      </c>
      <c r="C21" s="88"/>
      <c r="D21" s="89"/>
      <c r="E21" s="41">
        <f t="shared" si="0"/>
        <v>0</v>
      </c>
      <c r="F21" s="38">
        <v>0</v>
      </c>
      <c r="G21" s="38">
        <v>0</v>
      </c>
      <c r="H21" s="38">
        <v>0</v>
      </c>
      <c r="I21" s="102">
        <v>0</v>
      </c>
      <c r="J21" s="38">
        <v>0</v>
      </c>
      <c r="K21" s="215">
        <v>0</v>
      </c>
      <c r="L21" s="123" t="str">
        <f t="shared" si="6"/>
        <v>November</v>
      </c>
      <c r="M21" s="123">
        <f t="shared" si="7"/>
        <v>1</v>
      </c>
      <c r="N21" s="130">
        <f t="shared" si="8"/>
        <v>36526</v>
      </c>
      <c r="O21" s="131">
        <f t="shared" si="9"/>
        <v>0.625</v>
      </c>
      <c r="P21" s="33">
        <f t="shared" si="1"/>
        <v>0</v>
      </c>
      <c r="Q21" s="33">
        <f t="shared" si="2"/>
        <v>0</v>
      </c>
      <c r="R21" s="33">
        <f t="shared" si="3"/>
        <v>0</v>
      </c>
      <c r="S21" s="33">
        <f t="shared" si="4"/>
        <v>0</v>
      </c>
    </row>
    <row r="22" spans="1:20" s="34" customFormat="1" x14ac:dyDescent="0.25">
      <c r="A22" s="214">
        <f>COUNT($A$17:A21)+1</f>
        <v>6</v>
      </c>
      <c r="B22" s="108" t="str">
        <f t="shared" si="5"/>
        <v xml:space="preserve"> </v>
      </c>
      <c r="C22" s="88"/>
      <c r="D22" s="89"/>
      <c r="E22" s="41">
        <f t="shared" si="0"/>
        <v>0</v>
      </c>
      <c r="F22" s="38">
        <v>0</v>
      </c>
      <c r="G22" s="38">
        <v>0</v>
      </c>
      <c r="H22" s="38">
        <v>0</v>
      </c>
      <c r="I22" s="102">
        <v>0</v>
      </c>
      <c r="J22" s="38">
        <v>0</v>
      </c>
      <c r="K22" s="215">
        <v>0</v>
      </c>
      <c r="L22" s="123" t="str">
        <f t="shared" si="6"/>
        <v>November</v>
      </c>
      <c r="M22" s="123">
        <f t="shared" si="7"/>
        <v>1</v>
      </c>
      <c r="N22" s="130">
        <f t="shared" si="8"/>
        <v>36526</v>
      </c>
      <c r="O22" s="131">
        <f t="shared" si="9"/>
        <v>0.625</v>
      </c>
      <c r="P22" s="33">
        <f t="shared" si="1"/>
        <v>0</v>
      </c>
      <c r="Q22" s="33">
        <f t="shared" si="2"/>
        <v>0</v>
      </c>
      <c r="R22" s="33">
        <f t="shared" si="3"/>
        <v>0</v>
      </c>
      <c r="S22" s="33">
        <f t="shared" si="4"/>
        <v>0</v>
      </c>
    </row>
    <row r="23" spans="1:20" s="34" customFormat="1" x14ac:dyDescent="0.25">
      <c r="A23" s="214">
        <f>COUNT($A$17:A22)+1</f>
        <v>7</v>
      </c>
      <c r="B23" s="108" t="str">
        <f t="shared" si="5"/>
        <v xml:space="preserve"> </v>
      </c>
      <c r="C23" s="88"/>
      <c r="D23" s="89"/>
      <c r="E23" s="41">
        <f t="shared" si="0"/>
        <v>0</v>
      </c>
      <c r="F23" s="38">
        <v>0</v>
      </c>
      <c r="G23" s="38">
        <v>0</v>
      </c>
      <c r="H23" s="38">
        <v>0</v>
      </c>
      <c r="I23" s="102">
        <v>0</v>
      </c>
      <c r="J23" s="38">
        <v>0</v>
      </c>
      <c r="K23" s="215">
        <v>0</v>
      </c>
      <c r="L23" s="123" t="str">
        <f t="shared" si="6"/>
        <v>November</v>
      </c>
      <c r="M23" s="123">
        <f t="shared" si="7"/>
        <v>1</v>
      </c>
      <c r="N23" s="130">
        <f t="shared" si="8"/>
        <v>36526</v>
      </c>
      <c r="O23" s="131">
        <f t="shared" si="9"/>
        <v>0.625</v>
      </c>
      <c r="P23" s="33">
        <f t="shared" si="1"/>
        <v>0</v>
      </c>
      <c r="Q23" s="33">
        <f t="shared" si="2"/>
        <v>0</v>
      </c>
      <c r="R23" s="33">
        <f t="shared" si="3"/>
        <v>0</v>
      </c>
      <c r="S23" s="33">
        <f t="shared" si="4"/>
        <v>0</v>
      </c>
    </row>
    <row r="24" spans="1:20" s="34" customFormat="1" x14ac:dyDescent="0.25">
      <c r="A24" s="214">
        <f>COUNT($A$17:A23)+1</f>
        <v>8</v>
      </c>
      <c r="B24" s="108" t="str">
        <f t="shared" si="5"/>
        <v xml:space="preserve"> </v>
      </c>
      <c r="C24" s="43"/>
      <c r="D24" s="44"/>
      <c r="E24" s="61">
        <f t="shared" si="0"/>
        <v>0</v>
      </c>
      <c r="F24" s="42">
        <v>0</v>
      </c>
      <c r="G24" s="42">
        <v>0</v>
      </c>
      <c r="H24" s="42">
        <v>0</v>
      </c>
      <c r="I24" s="103">
        <v>0</v>
      </c>
      <c r="J24" s="42">
        <v>0</v>
      </c>
      <c r="K24" s="216">
        <v>0</v>
      </c>
      <c r="L24" s="123" t="str">
        <f t="shared" si="6"/>
        <v>November</v>
      </c>
      <c r="M24" s="123">
        <f t="shared" si="7"/>
        <v>1</v>
      </c>
      <c r="N24" s="130">
        <f t="shared" si="8"/>
        <v>36526</v>
      </c>
      <c r="O24" s="131">
        <f t="shared" si="9"/>
        <v>0.625</v>
      </c>
      <c r="P24" s="66">
        <f t="shared" si="1"/>
        <v>0</v>
      </c>
      <c r="Q24" s="66">
        <f t="shared" si="2"/>
        <v>0</v>
      </c>
      <c r="R24" s="66">
        <f t="shared" si="3"/>
        <v>0</v>
      </c>
      <c r="S24" s="66">
        <f t="shared" si="4"/>
        <v>0</v>
      </c>
    </row>
    <row r="25" spans="1:20" ht="27.75" customHeight="1" x14ac:dyDescent="0.25">
      <c r="A25" s="217"/>
      <c r="B25" s="218"/>
      <c r="C25" s="56"/>
      <c r="D25" s="219" t="s">
        <v>32</v>
      </c>
      <c r="E25" s="62">
        <f>SUM(NovTBids)</f>
        <v>0</v>
      </c>
      <c r="F25" s="220"/>
      <c r="G25" s="221" t="str">
        <f>IF(P25+Q25+R25+S25&gt;0,"WARNING:","")</f>
        <v/>
      </c>
      <c r="H25" s="222" t="str">
        <f>IF(P25&gt;0,"Values above must be 1's or 0's",IF(Q25&gt;0,"NE and Ontario are not participating. These must be 0's",IF(R25&gt;0,"If it must be in NYC or LI, it cannot be out of state",IF(S25&gt;0,"Capactiy above must be in either NYC or LI",""))))</f>
        <v/>
      </c>
      <c r="I25" s="223"/>
      <c r="J25" s="223"/>
      <c r="K25" s="224"/>
      <c r="L25" s="29"/>
      <c r="M25" s="29"/>
      <c r="N25" s="29"/>
      <c r="O25" s="29"/>
      <c r="P25" s="28">
        <f>SUM(P17:P17)</f>
        <v>0</v>
      </c>
      <c r="Q25" s="28">
        <f>SUM(Q17:Q17)</f>
        <v>0</v>
      </c>
      <c r="R25" s="28">
        <f>SUM(R17:R17)</f>
        <v>0</v>
      </c>
      <c r="S25" s="28">
        <f>SUM(S17:S17)</f>
        <v>0</v>
      </c>
    </row>
    <row r="26" spans="1:20" x14ac:dyDescent="0.25">
      <c r="A26" s="225" t="s">
        <v>80</v>
      </c>
      <c r="B26" s="56"/>
      <c r="C26" s="9"/>
      <c r="D26" s="9"/>
      <c r="E26" s="30"/>
      <c r="F26" s="9"/>
      <c r="G26" s="9"/>
      <c r="H26" s="9"/>
      <c r="I26" s="9"/>
      <c r="J26" s="9"/>
      <c r="K26" s="197"/>
    </row>
    <row r="27" spans="1:20" x14ac:dyDescent="0.25">
      <c r="A27" s="226" t="s">
        <v>81</v>
      </c>
      <c r="B27" s="56"/>
      <c r="C27" s="9"/>
      <c r="D27" s="9"/>
      <c r="E27" s="9"/>
      <c r="F27" s="9"/>
      <c r="G27" s="9"/>
      <c r="H27" s="9"/>
      <c r="I27" s="9"/>
      <c r="J27" s="9"/>
      <c r="K27" s="197"/>
      <c r="T27" s="27"/>
    </row>
    <row r="28" spans="1:20" x14ac:dyDescent="0.25">
      <c r="A28" s="227"/>
      <c r="B28" s="218" t="s">
        <v>71</v>
      </c>
      <c r="C28" s="9"/>
      <c r="D28" s="9"/>
      <c r="E28" s="9"/>
      <c r="F28" s="9"/>
      <c r="G28" s="9"/>
      <c r="H28" s="9"/>
      <c r="I28" s="9"/>
      <c r="J28" s="9"/>
      <c r="K28" s="197"/>
    </row>
    <row r="29" spans="1:20" x14ac:dyDescent="0.25">
      <c r="A29" s="228"/>
      <c r="B29" s="229" t="s">
        <v>82</v>
      </c>
      <c r="C29" s="9"/>
      <c r="D29" s="9"/>
      <c r="E29" s="9"/>
      <c r="F29" s="9"/>
      <c r="G29" s="9"/>
      <c r="H29" s="9"/>
      <c r="I29" s="9"/>
      <c r="J29" s="9"/>
      <c r="K29" s="197"/>
    </row>
    <row r="30" spans="1:20" ht="13.8" thickBot="1" x14ac:dyDescent="0.3">
      <c r="A30" s="198"/>
      <c r="B30" s="230" t="s">
        <v>15</v>
      </c>
      <c r="C30" s="35" t="s">
        <v>90</v>
      </c>
      <c r="D30" s="35"/>
      <c r="E30" s="35"/>
      <c r="F30" s="9"/>
      <c r="G30" s="9"/>
      <c r="H30" s="9" t="s">
        <v>43</v>
      </c>
      <c r="I30" s="9"/>
      <c r="J30" s="35" t="s">
        <v>84</v>
      </c>
      <c r="K30" s="145"/>
      <c r="L30" s="9"/>
      <c r="M30" s="9"/>
      <c r="N30" s="9"/>
      <c r="O30" s="9"/>
    </row>
    <row r="31" spans="1:20" x14ac:dyDescent="0.25">
      <c r="A31" s="198"/>
      <c r="B31" s="230"/>
      <c r="C31" s="9"/>
      <c r="D31" s="9"/>
      <c r="E31" s="9"/>
      <c r="F31" s="254" t="s">
        <v>304</v>
      </c>
      <c r="G31" s="254"/>
      <c r="H31" s="254"/>
      <c r="I31" s="254"/>
      <c r="J31" s="254"/>
      <c r="K31" s="255"/>
      <c r="L31" s="9"/>
      <c r="M31" s="9"/>
      <c r="N31" s="9"/>
      <c r="O31" s="9"/>
    </row>
    <row r="32" spans="1:20" x14ac:dyDescent="0.25">
      <c r="A32" s="198"/>
      <c r="B32" s="230" t="s">
        <v>17</v>
      </c>
      <c r="C32" s="13" t="s">
        <v>77</v>
      </c>
      <c r="D32" s="13"/>
      <c r="E32" s="13"/>
      <c r="F32" s="254"/>
      <c r="G32" s="254"/>
      <c r="H32" s="254"/>
      <c r="I32" s="254"/>
      <c r="J32" s="254"/>
      <c r="K32" s="255"/>
    </row>
    <row r="33" spans="1:11" x14ac:dyDescent="0.25">
      <c r="A33" s="198"/>
      <c r="B33" s="230" t="s">
        <v>16</v>
      </c>
      <c r="C33" s="13" t="s">
        <v>85</v>
      </c>
      <c r="D33" s="13"/>
      <c r="E33" s="13"/>
      <c r="F33" s="254"/>
      <c r="G33" s="254"/>
      <c r="H33" s="254"/>
      <c r="I33" s="254"/>
      <c r="J33" s="254"/>
      <c r="K33" s="255"/>
    </row>
    <row r="34" spans="1:11" x14ac:dyDescent="0.25">
      <c r="A34" s="198"/>
      <c r="B34" s="230"/>
      <c r="C34" s="13" t="s">
        <v>86</v>
      </c>
      <c r="D34" s="17"/>
      <c r="E34" s="17"/>
      <c r="F34" s="254"/>
      <c r="G34" s="254"/>
      <c r="H34" s="254"/>
      <c r="I34" s="254"/>
      <c r="J34" s="254"/>
      <c r="K34" s="255"/>
    </row>
    <row r="35" spans="1:11" x14ac:dyDescent="0.25">
      <c r="A35" s="198"/>
      <c r="B35" s="230"/>
      <c r="C35" s="13" t="s">
        <v>87</v>
      </c>
      <c r="D35" s="17"/>
      <c r="E35" s="17"/>
      <c r="F35" s="254"/>
      <c r="G35" s="254"/>
      <c r="H35" s="254"/>
      <c r="I35" s="254"/>
      <c r="J35" s="254"/>
      <c r="K35" s="255"/>
    </row>
    <row r="36" spans="1:11" x14ac:dyDescent="0.25">
      <c r="A36" s="198"/>
      <c r="B36" s="230"/>
      <c r="C36" s="17" t="s">
        <v>91</v>
      </c>
      <c r="D36" s="17"/>
      <c r="E36" s="17"/>
      <c r="F36" s="254"/>
      <c r="G36" s="254"/>
      <c r="H36" s="254"/>
      <c r="I36" s="254"/>
      <c r="J36" s="254"/>
      <c r="K36" s="255"/>
    </row>
    <row r="37" spans="1:11" ht="13.8" thickBot="1" x14ac:dyDescent="0.3">
      <c r="A37" s="232"/>
      <c r="B37" s="237" t="s">
        <v>19</v>
      </c>
      <c r="C37" s="238" t="s">
        <v>92</v>
      </c>
      <c r="D37" s="35"/>
      <c r="E37" s="35"/>
      <c r="F37" s="256"/>
      <c r="G37" s="256"/>
      <c r="H37" s="256"/>
      <c r="I37" s="256"/>
      <c r="J37" s="256"/>
      <c r="K37" s="257"/>
    </row>
    <row r="79" spans="1:1" hidden="1" x14ac:dyDescent="0.25">
      <c r="A79" t="s">
        <v>110</v>
      </c>
    </row>
    <row r="80" spans="1:1" hidden="1" x14ac:dyDescent="0.25">
      <c r="A80" t="s">
        <v>111</v>
      </c>
    </row>
    <row r="81" spans="1:1" hidden="1" x14ac:dyDescent="0.25">
      <c r="A81" t="s">
        <v>112</v>
      </c>
    </row>
    <row r="82" spans="1:1" hidden="1" x14ac:dyDescent="0.25">
      <c r="A82" t="s">
        <v>113</v>
      </c>
    </row>
    <row r="83" spans="1:1" hidden="1" x14ac:dyDescent="0.25">
      <c r="A83" t="s">
        <v>114</v>
      </c>
    </row>
    <row r="84" spans="1:1" hidden="1" x14ac:dyDescent="0.25">
      <c r="A84" t="s">
        <v>115</v>
      </c>
    </row>
    <row r="85" spans="1:1" hidden="1" x14ac:dyDescent="0.25">
      <c r="A85" t="s">
        <v>116</v>
      </c>
    </row>
    <row r="86" spans="1:1" hidden="1" x14ac:dyDescent="0.25">
      <c r="A86" t="s">
        <v>117</v>
      </c>
    </row>
    <row r="87" spans="1:1" hidden="1" x14ac:dyDescent="0.25">
      <c r="A87" t="s">
        <v>118</v>
      </c>
    </row>
    <row r="88" spans="1:1" hidden="1" x14ac:dyDescent="0.25">
      <c r="A88" t="s">
        <v>119</v>
      </c>
    </row>
    <row r="89" spans="1:1" hidden="1" x14ac:dyDescent="0.25">
      <c r="A89" t="s">
        <v>120</v>
      </c>
    </row>
    <row r="90" spans="1:1" hidden="1" x14ac:dyDescent="0.25">
      <c r="A90" t="s">
        <v>121</v>
      </c>
    </row>
    <row r="91" spans="1:1" hidden="1" x14ac:dyDescent="0.25">
      <c r="A91" t="s">
        <v>122</v>
      </c>
    </row>
    <row r="92" spans="1:1" hidden="1" x14ac:dyDescent="0.25">
      <c r="A92" t="s">
        <v>123</v>
      </c>
    </row>
    <row r="93" spans="1:1" hidden="1" x14ac:dyDescent="0.25">
      <c r="A93" t="s">
        <v>124</v>
      </c>
    </row>
    <row r="94" spans="1:1" hidden="1" x14ac:dyDescent="0.25">
      <c r="A94" t="s">
        <v>125</v>
      </c>
    </row>
    <row r="95" spans="1:1" hidden="1" x14ac:dyDescent="0.25">
      <c r="A95" t="s">
        <v>126</v>
      </c>
    </row>
    <row r="96" spans="1:1" hidden="1" x14ac:dyDescent="0.25">
      <c r="A96" t="s">
        <v>127</v>
      </c>
    </row>
    <row r="97" spans="1:1" hidden="1" x14ac:dyDescent="0.25">
      <c r="A97" t="s">
        <v>128</v>
      </c>
    </row>
    <row r="98" spans="1:1" hidden="1" x14ac:dyDescent="0.25">
      <c r="A98" t="s">
        <v>129</v>
      </c>
    </row>
    <row r="99" spans="1:1" hidden="1" x14ac:dyDescent="0.25">
      <c r="A99" t="s">
        <v>130</v>
      </c>
    </row>
    <row r="100" spans="1:1" hidden="1" x14ac:dyDescent="0.25">
      <c r="A100" t="s">
        <v>131</v>
      </c>
    </row>
    <row r="101" spans="1:1" hidden="1" x14ac:dyDescent="0.25">
      <c r="A101" t="s">
        <v>132</v>
      </c>
    </row>
    <row r="102" spans="1:1" hidden="1" x14ac:dyDescent="0.25">
      <c r="A102" t="s">
        <v>133</v>
      </c>
    </row>
    <row r="103" spans="1:1" hidden="1" x14ac:dyDescent="0.25">
      <c r="A103" t="s">
        <v>134</v>
      </c>
    </row>
    <row r="104" spans="1:1" hidden="1" x14ac:dyDescent="0.25">
      <c r="A104" t="s">
        <v>135</v>
      </c>
    </row>
    <row r="105" spans="1:1" hidden="1" x14ac:dyDescent="0.25">
      <c r="A105" t="s">
        <v>136</v>
      </c>
    </row>
    <row r="106" spans="1:1" hidden="1" x14ac:dyDescent="0.25">
      <c r="A106" t="s">
        <v>137</v>
      </c>
    </row>
    <row r="107" spans="1:1" hidden="1" x14ac:dyDescent="0.25">
      <c r="A107" t="s">
        <v>138</v>
      </c>
    </row>
    <row r="108" spans="1:1" hidden="1" x14ac:dyDescent="0.25">
      <c r="A108" t="s">
        <v>139</v>
      </c>
    </row>
    <row r="109" spans="1:1" hidden="1" x14ac:dyDescent="0.25">
      <c r="A109" t="s">
        <v>140</v>
      </c>
    </row>
    <row r="110" spans="1:1" hidden="1" x14ac:dyDescent="0.25">
      <c r="A110" t="s">
        <v>141</v>
      </c>
    </row>
    <row r="111" spans="1:1" hidden="1" x14ac:dyDescent="0.25">
      <c r="A111" t="s">
        <v>142</v>
      </c>
    </row>
    <row r="112" spans="1:1" hidden="1" x14ac:dyDescent="0.25">
      <c r="A112" t="s">
        <v>143</v>
      </c>
    </row>
    <row r="113" spans="1:1" hidden="1" x14ac:dyDescent="0.25">
      <c r="A113" t="s">
        <v>144</v>
      </c>
    </row>
    <row r="114" spans="1:1" hidden="1" x14ac:dyDescent="0.25">
      <c r="A114" t="s">
        <v>145</v>
      </c>
    </row>
    <row r="115" spans="1:1" hidden="1" x14ac:dyDescent="0.25">
      <c r="A115" t="s">
        <v>146</v>
      </c>
    </row>
    <row r="116" spans="1:1" hidden="1" x14ac:dyDescent="0.25">
      <c r="A116" t="s">
        <v>147</v>
      </c>
    </row>
    <row r="117" spans="1:1" hidden="1" x14ac:dyDescent="0.25">
      <c r="A117" t="s">
        <v>148</v>
      </c>
    </row>
    <row r="118" spans="1:1" hidden="1" x14ac:dyDescent="0.25">
      <c r="A118" t="s">
        <v>149</v>
      </c>
    </row>
    <row r="119" spans="1:1" hidden="1" x14ac:dyDescent="0.25">
      <c r="A119" t="s">
        <v>150</v>
      </c>
    </row>
    <row r="120" spans="1:1" hidden="1" x14ac:dyDescent="0.25">
      <c r="A120" t="s">
        <v>151</v>
      </c>
    </row>
    <row r="121" spans="1:1" hidden="1" x14ac:dyDescent="0.25">
      <c r="A121" t="s">
        <v>152</v>
      </c>
    </row>
    <row r="122" spans="1:1" hidden="1" x14ac:dyDescent="0.25">
      <c r="A122" t="s">
        <v>153</v>
      </c>
    </row>
    <row r="123" spans="1:1" hidden="1" x14ac:dyDescent="0.25">
      <c r="A123" t="s">
        <v>154</v>
      </c>
    </row>
    <row r="124" spans="1:1" hidden="1" x14ac:dyDescent="0.25">
      <c r="A124" t="s">
        <v>155</v>
      </c>
    </row>
    <row r="125" spans="1:1" hidden="1" x14ac:dyDescent="0.25">
      <c r="A125" t="s">
        <v>156</v>
      </c>
    </row>
    <row r="126" spans="1:1" hidden="1" x14ac:dyDescent="0.25">
      <c r="A126" t="s">
        <v>157</v>
      </c>
    </row>
    <row r="127" spans="1:1" hidden="1" x14ac:dyDescent="0.25">
      <c r="A127" t="s">
        <v>158</v>
      </c>
    </row>
    <row r="128" spans="1:1" hidden="1" x14ac:dyDescent="0.25">
      <c r="A128" t="s">
        <v>159</v>
      </c>
    </row>
    <row r="129" spans="1:1" hidden="1" x14ac:dyDescent="0.25">
      <c r="A129" t="s">
        <v>160</v>
      </c>
    </row>
    <row r="130" spans="1:1" hidden="1" x14ac:dyDescent="0.25">
      <c r="A130" t="s">
        <v>161</v>
      </c>
    </row>
    <row r="131" spans="1:1" hidden="1" x14ac:dyDescent="0.25">
      <c r="A131" t="s">
        <v>162</v>
      </c>
    </row>
    <row r="132" spans="1:1" hidden="1" x14ac:dyDescent="0.25">
      <c r="A132" t="s">
        <v>163</v>
      </c>
    </row>
    <row r="133" spans="1:1" hidden="1" x14ac:dyDescent="0.25">
      <c r="A133" t="s">
        <v>164</v>
      </c>
    </row>
    <row r="134" spans="1:1" hidden="1" x14ac:dyDescent="0.25">
      <c r="A134" t="s">
        <v>165</v>
      </c>
    </row>
    <row r="135" spans="1:1" hidden="1" x14ac:dyDescent="0.25">
      <c r="A135" t="s">
        <v>166</v>
      </c>
    </row>
    <row r="136" spans="1:1" hidden="1" x14ac:dyDescent="0.25">
      <c r="A136" t="s">
        <v>167</v>
      </c>
    </row>
    <row r="137" spans="1:1" hidden="1" x14ac:dyDescent="0.25">
      <c r="A137" t="s">
        <v>168</v>
      </c>
    </row>
    <row r="138" spans="1:1" hidden="1" x14ac:dyDescent="0.25">
      <c r="A138" t="s">
        <v>169</v>
      </c>
    </row>
    <row r="139" spans="1:1" hidden="1" x14ac:dyDescent="0.25">
      <c r="A139" t="s">
        <v>170</v>
      </c>
    </row>
    <row r="140" spans="1:1" hidden="1" x14ac:dyDescent="0.25">
      <c r="A140" t="s">
        <v>171</v>
      </c>
    </row>
    <row r="141" spans="1:1" hidden="1" x14ac:dyDescent="0.25">
      <c r="A141" t="s">
        <v>172</v>
      </c>
    </row>
    <row r="142" spans="1:1" hidden="1" x14ac:dyDescent="0.25">
      <c r="A142" t="s">
        <v>173</v>
      </c>
    </row>
    <row r="143" spans="1:1" hidden="1" x14ac:dyDescent="0.25">
      <c r="A143" t="s">
        <v>174</v>
      </c>
    </row>
    <row r="144" spans="1:1" hidden="1" x14ac:dyDescent="0.25">
      <c r="A144" t="s">
        <v>175</v>
      </c>
    </row>
    <row r="145" spans="1:1" hidden="1" x14ac:dyDescent="0.25">
      <c r="A145" t="s">
        <v>176</v>
      </c>
    </row>
    <row r="146" spans="1:1" hidden="1" x14ac:dyDescent="0.25">
      <c r="A146" t="s">
        <v>177</v>
      </c>
    </row>
    <row r="147" spans="1:1" hidden="1" x14ac:dyDescent="0.25">
      <c r="A147" t="s">
        <v>178</v>
      </c>
    </row>
    <row r="148" spans="1:1" hidden="1" x14ac:dyDescent="0.25">
      <c r="A148" t="s">
        <v>179</v>
      </c>
    </row>
    <row r="149" spans="1:1" hidden="1" x14ac:dyDescent="0.25">
      <c r="A149" t="s">
        <v>180</v>
      </c>
    </row>
    <row r="150" spans="1:1" hidden="1" x14ac:dyDescent="0.25">
      <c r="A150" t="s">
        <v>181</v>
      </c>
    </row>
    <row r="151" spans="1:1" hidden="1" x14ac:dyDescent="0.25">
      <c r="A151" t="s">
        <v>182</v>
      </c>
    </row>
    <row r="152" spans="1:1" hidden="1" x14ac:dyDescent="0.25">
      <c r="A152" t="s">
        <v>183</v>
      </c>
    </row>
    <row r="153" spans="1:1" hidden="1" x14ac:dyDescent="0.25">
      <c r="A153" t="s">
        <v>184</v>
      </c>
    </row>
    <row r="154" spans="1:1" hidden="1" x14ac:dyDescent="0.25">
      <c r="A154" t="s">
        <v>185</v>
      </c>
    </row>
    <row r="155" spans="1:1" hidden="1" x14ac:dyDescent="0.25">
      <c r="A155" t="s">
        <v>186</v>
      </c>
    </row>
    <row r="156" spans="1:1" hidden="1" x14ac:dyDescent="0.25">
      <c r="A156" t="s">
        <v>187</v>
      </c>
    </row>
    <row r="157" spans="1:1" hidden="1" x14ac:dyDescent="0.25">
      <c r="A157" t="s">
        <v>188</v>
      </c>
    </row>
    <row r="158" spans="1:1" hidden="1" x14ac:dyDescent="0.25">
      <c r="A158" t="s">
        <v>189</v>
      </c>
    </row>
    <row r="159" spans="1:1" hidden="1" x14ac:dyDescent="0.25">
      <c r="A159" t="s">
        <v>190</v>
      </c>
    </row>
    <row r="160" spans="1:1" hidden="1" x14ac:dyDescent="0.25">
      <c r="A160" t="s">
        <v>191</v>
      </c>
    </row>
    <row r="161" spans="1:1" hidden="1" x14ac:dyDescent="0.25">
      <c r="A161" t="s">
        <v>192</v>
      </c>
    </row>
    <row r="162" spans="1:1" hidden="1" x14ac:dyDescent="0.25">
      <c r="A162" t="s">
        <v>193</v>
      </c>
    </row>
    <row r="163" spans="1:1" hidden="1" x14ac:dyDescent="0.25">
      <c r="A163" t="s">
        <v>194</v>
      </c>
    </row>
    <row r="164" spans="1:1" hidden="1" x14ac:dyDescent="0.25">
      <c r="A164" t="s">
        <v>195</v>
      </c>
    </row>
    <row r="165" spans="1:1" hidden="1" x14ac:dyDescent="0.25">
      <c r="A165" t="s">
        <v>196</v>
      </c>
    </row>
    <row r="166" spans="1:1" hidden="1" x14ac:dyDescent="0.25">
      <c r="A166" t="s">
        <v>197</v>
      </c>
    </row>
    <row r="167" spans="1:1" hidden="1" x14ac:dyDescent="0.25">
      <c r="A167" t="s">
        <v>198</v>
      </c>
    </row>
    <row r="168" spans="1:1" hidden="1" x14ac:dyDescent="0.25">
      <c r="A168" t="s">
        <v>199</v>
      </c>
    </row>
    <row r="169" spans="1:1" hidden="1" x14ac:dyDescent="0.25">
      <c r="A169" t="s">
        <v>200</v>
      </c>
    </row>
    <row r="170" spans="1:1" hidden="1" x14ac:dyDescent="0.25">
      <c r="A170" t="s">
        <v>201</v>
      </c>
    </row>
    <row r="171" spans="1:1" hidden="1" x14ac:dyDescent="0.25">
      <c r="A171" t="s">
        <v>202</v>
      </c>
    </row>
    <row r="172" spans="1:1" hidden="1" x14ac:dyDescent="0.25">
      <c r="A172" t="s">
        <v>203</v>
      </c>
    </row>
    <row r="173" spans="1:1" hidden="1" x14ac:dyDescent="0.25">
      <c r="A173" t="s">
        <v>290</v>
      </c>
    </row>
    <row r="174" spans="1:1" hidden="1" x14ac:dyDescent="0.25">
      <c r="A174" t="s">
        <v>291</v>
      </c>
    </row>
    <row r="175" spans="1:1" hidden="1" x14ac:dyDescent="0.25">
      <c r="A175" t="s">
        <v>292</v>
      </c>
    </row>
    <row r="176" spans="1:1" hidden="1" x14ac:dyDescent="0.25">
      <c r="A176" t="s">
        <v>293</v>
      </c>
    </row>
    <row r="177" spans="1:1" hidden="1" x14ac:dyDescent="0.25">
      <c r="A177" t="s">
        <v>294</v>
      </c>
    </row>
    <row r="178" spans="1:1" hidden="1" x14ac:dyDescent="0.25">
      <c r="A178" t="s">
        <v>295</v>
      </c>
    </row>
    <row r="179" spans="1:1" hidden="1" x14ac:dyDescent="0.25">
      <c r="A179" t="s">
        <v>296</v>
      </c>
    </row>
    <row r="180" spans="1:1" hidden="1" x14ac:dyDescent="0.25">
      <c r="A180" t="s">
        <v>297</v>
      </c>
    </row>
    <row r="181" spans="1:1" hidden="1" x14ac:dyDescent="0.25">
      <c r="A181" t="s">
        <v>298</v>
      </c>
    </row>
    <row r="182" spans="1:1" hidden="1" x14ac:dyDescent="0.25">
      <c r="A182" t="s">
        <v>299</v>
      </c>
    </row>
    <row r="183" spans="1:1" hidden="1" x14ac:dyDescent="0.25">
      <c r="A183" t="s">
        <v>300</v>
      </c>
    </row>
    <row r="184" spans="1:1" hidden="1" x14ac:dyDescent="0.25">
      <c r="A184" t="s">
        <v>301</v>
      </c>
    </row>
    <row r="185" spans="1:1" hidden="1" x14ac:dyDescent="0.25">
      <c r="A185" t="s">
        <v>204</v>
      </c>
    </row>
    <row r="186" spans="1:1" hidden="1" x14ac:dyDescent="0.25">
      <c r="A186" t="s">
        <v>205</v>
      </c>
    </row>
    <row r="187" spans="1:1" hidden="1" x14ac:dyDescent="0.25">
      <c r="A187" t="s">
        <v>206</v>
      </c>
    </row>
    <row r="188" spans="1:1" hidden="1" x14ac:dyDescent="0.25">
      <c r="A188" t="s">
        <v>207</v>
      </c>
    </row>
    <row r="189" spans="1:1" hidden="1" x14ac:dyDescent="0.25">
      <c r="A189" t="s">
        <v>208</v>
      </c>
    </row>
    <row r="190" spans="1:1" hidden="1" x14ac:dyDescent="0.25">
      <c r="A190" t="s">
        <v>209</v>
      </c>
    </row>
    <row r="191" spans="1:1" hidden="1" x14ac:dyDescent="0.25">
      <c r="A191" t="s">
        <v>210</v>
      </c>
    </row>
    <row r="192" spans="1:1" hidden="1" x14ac:dyDescent="0.25">
      <c r="A192" t="s">
        <v>211</v>
      </c>
    </row>
    <row r="193" spans="1:1" hidden="1" x14ac:dyDescent="0.25">
      <c r="A193" t="s">
        <v>212</v>
      </c>
    </row>
    <row r="194" spans="1:1" hidden="1" x14ac:dyDescent="0.25">
      <c r="A194" t="s">
        <v>213</v>
      </c>
    </row>
    <row r="195" spans="1:1" hidden="1" x14ac:dyDescent="0.25">
      <c r="A195" t="s">
        <v>214</v>
      </c>
    </row>
    <row r="196" spans="1:1" hidden="1" x14ac:dyDescent="0.25">
      <c r="A196" t="s">
        <v>215</v>
      </c>
    </row>
    <row r="197" spans="1:1" hidden="1" x14ac:dyDescent="0.25">
      <c r="A197" t="s">
        <v>216</v>
      </c>
    </row>
    <row r="198" spans="1:1" hidden="1" x14ac:dyDescent="0.25">
      <c r="A198" t="s">
        <v>217</v>
      </c>
    </row>
    <row r="199" spans="1:1" hidden="1" x14ac:dyDescent="0.25">
      <c r="A199" t="s">
        <v>218</v>
      </c>
    </row>
    <row r="200" spans="1:1" hidden="1" x14ac:dyDescent="0.25">
      <c r="A200" t="s">
        <v>219</v>
      </c>
    </row>
    <row r="201" spans="1:1" hidden="1" x14ac:dyDescent="0.25">
      <c r="A201" t="s">
        <v>302</v>
      </c>
    </row>
    <row r="202" spans="1:1" hidden="1" x14ac:dyDescent="0.25">
      <c r="A202" t="s">
        <v>303</v>
      </c>
    </row>
    <row r="203" spans="1:1" hidden="1" x14ac:dyDescent="0.25">
      <c r="A203" t="s">
        <v>220</v>
      </c>
    </row>
    <row r="204" spans="1:1" hidden="1" x14ac:dyDescent="0.25">
      <c r="A204" t="s">
        <v>221</v>
      </c>
    </row>
    <row r="205" spans="1:1" hidden="1" x14ac:dyDescent="0.25">
      <c r="A205" t="s">
        <v>222</v>
      </c>
    </row>
    <row r="206" spans="1:1" hidden="1" x14ac:dyDescent="0.25">
      <c r="A206" t="s">
        <v>223</v>
      </c>
    </row>
    <row r="207" spans="1:1" hidden="1" x14ac:dyDescent="0.25">
      <c r="A207" t="s">
        <v>224</v>
      </c>
    </row>
    <row r="208" spans="1:1" hidden="1" x14ac:dyDescent="0.25">
      <c r="A208" t="s">
        <v>225</v>
      </c>
    </row>
    <row r="209" spans="1:1" hidden="1" x14ac:dyDescent="0.25">
      <c r="A209" t="s">
        <v>226</v>
      </c>
    </row>
    <row r="210" spans="1:1" hidden="1" x14ac:dyDescent="0.25">
      <c r="A210" t="s">
        <v>227</v>
      </c>
    </row>
    <row r="211" spans="1:1" hidden="1" x14ac:dyDescent="0.25">
      <c r="A211" t="s">
        <v>228</v>
      </c>
    </row>
    <row r="212" spans="1:1" hidden="1" x14ac:dyDescent="0.25">
      <c r="A212" t="s">
        <v>229</v>
      </c>
    </row>
    <row r="213" spans="1:1" hidden="1" x14ac:dyDescent="0.25">
      <c r="A213" t="s">
        <v>230</v>
      </c>
    </row>
    <row r="214" spans="1:1" hidden="1" x14ac:dyDescent="0.25">
      <c r="A214" t="s">
        <v>231</v>
      </c>
    </row>
    <row r="215" spans="1:1" hidden="1" x14ac:dyDescent="0.25">
      <c r="A215" t="s">
        <v>232</v>
      </c>
    </row>
    <row r="216" spans="1:1" hidden="1" x14ac:dyDescent="0.25">
      <c r="A216" t="s">
        <v>233</v>
      </c>
    </row>
    <row r="217" spans="1:1" hidden="1" x14ac:dyDescent="0.25">
      <c r="A217" t="s">
        <v>234</v>
      </c>
    </row>
    <row r="218" spans="1:1" hidden="1" x14ac:dyDescent="0.25">
      <c r="A218" t="s">
        <v>235</v>
      </c>
    </row>
    <row r="219" spans="1:1" hidden="1" x14ac:dyDescent="0.25">
      <c r="A219" t="s">
        <v>236</v>
      </c>
    </row>
    <row r="220" spans="1:1" hidden="1" x14ac:dyDescent="0.25">
      <c r="A220" t="s">
        <v>237</v>
      </c>
    </row>
    <row r="221" spans="1:1" hidden="1" x14ac:dyDescent="0.25">
      <c r="A221" t="s">
        <v>238</v>
      </c>
    </row>
    <row r="222" spans="1:1" hidden="1" x14ac:dyDescent="0.25">
      <c r="A222" t="s">
        <v>239</v>
      </c>
    </row>
    <row r="223" spans="1:1" hidden="1" x14ac:dyDescent="0.25">
      <c r="A223" t="s">
        <v>240</v>
      </c>
    </row>
    <row r="224" spans="1:1" hidden="1" x14ac:dyDescent="0.25">
      <c r="A224" t="s">
        <v>241</v>
      </c>
    </row>
    <row r="225" spans="1:1" hidden="1" x14ac:dyDescent="0.25">
      <c r="A225" t="s">
        <v>242</v>
      </c>
    </row>
    <row r="226" spans="1:1" hidden="1" x14ac:dyDescent="0.25">
      <c r="A226" t="s">
        <v>243</v>
      </c>
    </row>
    <row r="227" spans="1:1" hidden="1" x14ac:dyDescent="0.25">
      <c r="A227" t="s">
        <v>244</v>
      </c>
    </row>
    <row r="228" spans="1:1" hidden="1" x14ac:dyDescent="0.25">
      <c r="A228" t="s">
        <v>245</v>
      </c>
    </row>
    <row r="229" spans="1:1" hidden="1" x14ac:dyDescent="0.25">
      <c r="A229" t="s">
        <v>246</v>
      </c>
    </row>
    <row r="230" spans="1:1" hidden="1" x14ac:dyDescent="0.25">
      <c r="A230" t="s">
        <v>247</v>
      </c>
    </row>
    <row r="231" spans="1:1" hidden="1" x14ac:dyDescent="0.25">
      <c r="A231" t="s">
        <v>248</v>
      </c>
    </row>
    <row r="232" spans="1:1" hidden="1" x14ac:dyDescent="0.25">
      <c r="A232" t="s">
        <v>249</v>
      </c>
    </row>
    <row r="233" spans="1:1" hidden="1" x14ac:dyDescent="0.25">
      <c r="A233" t="s">
        <v>250</v>
      </c>
    </row>
    <row r="234" spans="1:1" hidden="1" x14ac:dyDescent="0.25">
      <c r="A234" t="s">
        <v>251</v>
      </c>
    </row>
    <row r="235" spans="1:1" hidden="1" x14ac:dyDescent="0.25">
      <c r="A235" t="s">
        <v>252</v>
      </c>
    </row>
    <row r="236" spans="1:1" hidden="1" x14ac:dyDescent="0.25">
      <c r="A236" t="s">
        <v>253</v>
      </c>
    </row>
    <row r="237" spans="1:1" hidden="1" x14ac:dyDescent="0.25">
      <c r="A237" t="s">
        <v>254</v>
      </c>
    </row>
    <row r="238" spans="1:1" hidden="1" x14ac:dyDescent="0.25">
      <c r="A238" t="s">
        <v>255</v>
      </c>
    </row>
    <row r="239" spans="1:1" hidden="1" x14ac:dyDescent="0.25">
      <c r="A239" t="s">
        <v>256</v>
      </c>
    </row>
    <row r="240" spans="1:1" hidden="1" x14ac:dyDescent="0.25">
      <c r="A240" t="s">
        <v>257</v>
      </c>
    </row>
    <row r="241" spans="1:1" hidden="1" x14ac:dyDescent="0.25">
      <c r="A241" t="s">
        <v>258</v>
      </c>
    </row>
    <row r="242" spans="1:1" hidden="1" x14ac:dyDescent="0.25">
      <c r="A242" t="s">
        <v>259</v>
      </c>
    </row>
    <row r="243" spans="1:1" hidden="1" x14ac:dyDescent="0.25">
      <c r="A243" t="s">
        <v>260</v>
      </c>
    </row>
    <row r="244" spans="1:1" hidden="1" x14ac:dyDescent="0.25">
      <c r="A244" t="s">
        <v>261</v>
      </c>
    </row>
    <row r="245" spans="1:1" hidden="1" x14ac:dyDescent="0.25">
      <c r="A245" t="s">
        <v>262</v>
      </c>
    </row>
    <row r="246" spans="1:1" hidden="1" x14ac:dyDescent="0.25">
      <c r="A246" t="s">
        <v>263</v>
      </c>
    </row>
    <row r="247" spans="1:1" hidden="1" x14ac:dyDescent="0.25">
      <c r="A247" t="s">
        <v>264</v>
      </c>
    </row>
    <row r="248" spans="1:1" hidden="1" x14ac:dyDescent="0.25">
      <c r="A248" t="s">
        <v>265</v>
      </c>
    </row>
    <row r="249" spans="1:1" hidden="1" x14ac:dyDescent="0.25">
      <c r="A249" t="s">
        <v>266</v>
      </c>
    </row>
    <row r="250" spans="1:1" hidden="1" x14ac:dyDescent="0.25">
      <c r="A250" t="s">
        <v>267</v>
      </c>
    </row>
    <row r="251" spans="1:1" hidden="1" x14ac:dyDescent="0.25">
      <c r="A251" t="s">
        <v>268</v>
      </c>
    </row>
    <row r="252" spans="1:1" hidden="1" x14ac:dyDescent="0.25">
      <c r="A252" t="s">
        <v>269</v>
      </c>
    </row>
    <row r="253" spans="1:1" hidden="1" x14ac:dyDescent="0.25">
      <c r="A253" t="s">
        <v>270</v>
      </c>
    </row>
    <row r="254" spans="1:1" hidden="1" x14ac:dyDescent="0.25">
      <c r="A254" t="s">
        <v>271</v>
      </c>
    </row>
    <row r="255" spans="1:1" hidden="1" x14ac:dyDescent="0.25">
      <c r="A255" t="s">
        <v>272</v>
      </c>
    </row>
    <row r="256" spans="1:1" hidden="1" x14ac:dyDescent="0.25">
      <c r="A256" t="s">
        <v>273</v>
      </c>
    </row>
    <row r="257" spans="1:1" hidden="1" x14ac:dyDescent="0.25">
      <c r="A257" t="s">
        <v>274</v>
      </c>
    </row>
    <row r="258" spans="1:1" hidden="1" x14ac:dyDescent="0.25">
      <c r="A258" t="s">
        <v>275</v>
      </c>
    </row>
    <row r="259" spans="1:1" hidden="1" x14ac:dyDescent="0.25">
      <c r="A259" t="s">
        <v>276</v>
      </c>
    </row>
    <row r="260" spans="1:1" hidden="1" x14ac:dyDescent="0.25"/>
    <row r="261" spans="1:1" hidden="1" x14ac:dyDescent="0.25"/>
    <row r="262" spans="1:1" hidden="1" x14ac:dyDescent="0.25"/>
    <row r="263" spans="1:1" hidden="1" x14ac:dyDescent="0.25"/>
    <row r="264" spans="1:1" hidden="1" x14ac:dyDescent="0.25"/>
    <row r="265" spans="1:1" hidden="1" x14ac:dyDescent="0.25"/>
    <row r="266" spans="1:1" hidden="1" x14ac:dyDescent="0.25"/>
    <row r="267" spans="1:1" hidden="1" x14ac:dyDescent="0.25"/>
    <row r="268" spans="1:1" hidden="1" x14ac:dyDescent="0.25"/>
    <row r="269" spans="1:1" hidden="1" x14ac:dyDescent="0.25"/>
    <row r="270" spans="1:1" hidden="1" x14ac:dyDescent="0.25"/>
    <row r="271" spans="1:1" hidden="1" x14ac:dyDescent="0.25"/>
    <row r="272" spans="1:1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</sheetData>
  <mergeCells count="2">
    <mergeCell ref="J8:K8"/>
    <mergeCell ref="F31:K37"/>
  </mergeCells>
  <dataValidations count="2">
    <dataValidation type="list" allowBlank="1" showInputMessage="1" showErrorMessage="1" errorTitle="Registrant Name " error="The Registrant Name you have entered is invalid please re-enter or call the ISO for more information." sqref="C8">
      <formula1>$A$80:$A$300</formula1>
    </dataValidation>
    <dataValidation allowBlank="1" showInputMessage="1" showErrorMessage="1" errorTitle="Registrant Name" error="Your name as entered is incorrect" sqref="C22"/>
  </dataValidations>
  <pageMargins left="0.75" right="0.75" top="1" bottom="1" header="0.5" footer="0.5"/>
  <pageSetup scale="91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8" r:id="rId4" name="CommandButton3">
          <controlPr autoLine="0" r:id="rId5">
            <anchor moveWithCells="1">
              <from>
                <xdr:col>3</xdr:col>
                <xdr:colOff>754380</xdr:colOff>
                <xdr:row>9</xdr:row>
                <xdr:rowOff>91440</xdr:rowOff>
              </from>
              <to>
                <xdr:col>4</xdr:col>
                <xdr:colOff>739140</xdr:colOff>
                <xdr:row>11</xdr:row>
                <xdr:rowOff>60960</xdr:rowOff>
              </to>
            </anchor>
          </controlPr>
        </control>
      </mc:Choice>
      <mc:Fallback>
        <control shapeId="1028" r:id="rId4" name="CommandButton3"/>
      </mc:Fallback>
    </mc:AlternateContent>
    <mc:AlternateContent xmlns:mc="http://schemas.openxmlformats.org/markup-compatibility/2006">
      <mc:Choice Requires="x14">
        <control shapeId="1027" r:id="rId6" name="CommandButton2">
          <controlPr defaultSize="0" autoLine="0" r:id="rId7">
            <anchor moveWithCells="1">
              <from>
                <xdr:col>2</xdr:col>
                <xdr:colOff>1127760</xdr:colOff>
                <xdr:row>9</xdr:row>
                <xdr:rowOff>45720</xdr:rowOff>
              </from>
              <to>
                <xdr:col>3</xdr:col>
                <xdr:colOff>624840</xdr:colOff>
                <xdr:row>11</xdr:row>
                <xdr:rowOff>106680</xdr:rowOff>
              </to>
            </anchor>
          </controlPr>
        </control>
      </mc:Choice>
      <mc:Fallback>
        <control shapeId="1027" r:id="rId6" name="CommandButton2"/>
      </mc:Fallback>
    </mc:AlternateContent>
    <mc:AlternateContent xmlns:mc="http://schemas.openxmlformats.org/markup-compatibility/2006">
      <mc:Choice Requires="x14">
        <control shapeId="1025" r:id="rId8" name="CommandButton1">
          <controlPr defaultSize="0" autoLine="0" r:id="rId9">
            <anchor moveWithCells="1">
              <from>
                <xdr:col>2</xdr:col>
                <xdr:colOff>60960</xdr:colOff>
                <xdr:row>9</xdr:row>
                <xdr:rowOff>45720</xdr:rowOff>
              </from>
              <to>
                <xdr:col>2</xdr:col>
                <xdr:colOff>815340</xdr:colOff>
                <xdr:row>11</xdr:row>
                <xdr:rowOff>106680</xdr:rowOff>
              </to>
            </anchor>
          </controlPr>
        </control>
      </mc:Choice>
      <mc:Fallback>
        <control shapeId="1025" r:id="rId8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T300"/>
  <sheetViews>
    <sheetView showGridLines="0" showOutlineSymbols="0" zoomScale="89" workbookViewId="0">
      <selection activeCell="C7" sqref="C7"/>
    </sheetView>
  </sheetViews>
  <sheetFormatPr defaultRowHeight="13.2" x14ac:dyDescent="0.25"/>
  <cols>
    <col min="1" max="1" width="7.33203125" customWidth="1"/>
    <col min="2" max="2" width="31.5546875" bestFit="1" customWidth="1"/>
    <col min="3" max="3" width="17.33203125" bestFit="1" customWidth="1"/>
    <col min="4" max="5" width="13.6640625" customWidth="1"/>
    <col min="6" max="7" width="7.6640625" customWidth="1"/>
    <col min="8" max="8" width="10" customWidth="1"/>
    <col min="9" max="11" width="7.6640625" customWidth="1"/>
    <col min="12" max="15" width="7.6640625" hidden="1" customWidth="1"/>
    <col min="16" max="16" width="4.109375" hidden="1" customWidth="1"/>
    <col min="17" max="17" width="9.44140625" hidden="1" customWidth="1"/>
    <col min="18" max="18" width="8.44140625" hidden="1" customWidth="1"/>
    <col min="19" max="19" width="9.109375" hidden="1" customWidth="1"/>
    <col min="22" max="24" width="0" hidden="1" customWidth="1"/>
  </cols>
  <sheetData>
    <row r="1" spans="1:15" ht="21" x14ac:dyDescent="0.4">
      <c r="A1" s="188" t="s">
        <v>47</v>
      </c>
      <c r="B1" s="189"/>
      <c r="C1" s="190"/>
      <c r="D1" s="191"/>
      <c r="E1" s="191"/>
      <c r="F1" s="191"/>
      <c r="G1" s="192" t="s">
        <v>9</v>
      </c>
      <c r="H1" s="191"/>
      <c r="I1" s="191"/>
      <c r="J1" s="191"/>
      <c r="K1" s="193"/>
    </row>
    <row r="2" spans="1:15" ht="15.6" x14ac:dyDescent="0.3">
      <c r="A2" s="194" t="s">
        <v>48</v>
      </c>
      <c r="B2" s="195"/>
      <c r="C2" s="196"/>
      <c r="D2" s="9"/>
      <c r="E2" s="9"/>
      <c r="F2" s="9"/>
      <c r="G2" s="36" t="s">
        <v>289</v>
      </c>
      <c r="H2" s="9"/>
      <c r="I2" s="9"/>
      <c r="J2" s="9"/>
      <c r="K2" s="197"/>
    </row>
    <row r="3" spans="1:15" x14ac:dyDescent="0.25">
      <c r="A3" s="198"/>
      <c r="B3" s="9"/>
      <c r="C3" s="37"/>
      <c r="D3" s="9"/>
      <c r="E3" s="9"/>
      <c r="F3" s="9"/>
      <c r="G3" s="9"/>
      <c r="H3" s="9"/>
      <c r="I3" s="9"/>
      <c r="J3" s="9"/>
      <c r="K3" s="197"/>
    </row>
    <row r="4" spans="1:15" x14ac:dyDescent="0.25">
      <c r="A4" s="198"/>
      <c r="B4" s="9"/>
      <c r="C4" s="9"/>
      <c r="D4" s="9"/>
      <c r="E4" s="9"/>
      <c r="F4" s="9"/>
      <c r="G4" s="36" t="s">
        <v>25</v>
      </c>
      <c r="H4" s="9"/>
      <c r="I4" s="9"/>
      <c r="J4" s="9"/>
      <c r="K4" s="197"/>
    </row>
    <row r="5" spans="1:15" x14ac:dyDescent="0.25">
      <c r="A5" s="198"/>
      <c r="B5" s="9"/>
      <c r="C5" s="9"/>
      <c r="D5" s="9"/>
      <c r="E5" s="9"/>
      <c r="F5" s="9"/>
      <c r="G5" s="9"/>
      <c r="H5" s="9"/>
      <c r="I5" s="9"/>
      <c r="J5" s="9"/>
      <c r="K5" s="197"/>
    </row>
    <row r="6" spans="1:15" x14ac:dyDescent="0.25">
      <c r="A6" s="199" t="s">
        <v>28</v>
      </c>
      <c r="B6" s="37"/>
      <c r="C6" s="13" t="s">
        <v>306</v>
      </c>
      <c r="D6" s="9"/>
      <c r="E6" s="120">
        <v>1</v>
      </c>
      <c r="F6" s="9"/>
      <c r="G6" s="9"/>
      <c r="H6" s="37" t="s">
        <v>26</v>
      </c>
      <c r="I6" s="9"/>
      <c r="J6" s="63">
        <f>+'Nov OPP'!J6</f>
        <v>36526</v>
      </c>
      <c r="K6" s="200"/>
      <c r="L6" s="9"/>
      <c r="M6" s="9"/>
      <c r="N6" s="9"/>
      <c r="O6" s="9"/>
    </row>
    <row r="7" spans="1:15" x14ac:dyDescent="0.25">
      <c r="A7" s="199"/>
      <c r="B7" s="37"/>
      <c r="C7" s="9"/>
      <c r="D7" s="9"/>
      <c r="E7" s="9" t="s">
        <v>277</v>
      </c>
      <c r="F7" s="9"/>
      <c r="G7" s="9"/>
      <c r="H7" s="9"/>
      <c r="I7" s="9"/>
      <c r="J7" s="64"/>
      <c r="K7" s="197"/>
    </row>
    <row r="8" spans="1:15" x14ac:dyDescent="0.25">
      <c r="A8" s="199" t="s">
        <v>20</v>
      </c>
      <c r="B8" s="37"/>
      <c r="C8" s="13"/>
      <c r="D8" s="9"/>
      <c r="E8" s="9"/>
      <c r="F8" s="9"/>
      <c r="G8" s="9"/>
      <c r="H8" s="37" t="s">
        <v>27</v>
      </c>
      <c r="I8" s="9"/>
      <c r="J8" s="258">
        <f>+'Nov OPP'!J8</f>
        <v>0.625</v>
      </c>
      <c r="K8" s="259"/>
      <c r="L8" s="138"/>
      <c r="M8" s="138"/>
      <c r="N8" s="138"/>
      <c r="O8" s="138"/>
    </row>
    <row r="9" spans="1:15" x14ac:dyDescent="0.25">
      <c r="A9" s="199"/>
      <c r="B9" s="37"/>
      <c r="C9" s="9"/>
      <c r="D9" s="9"/>
      <c r="E9" s="9"/>
      <c r="F9" s="13"/>
      <c r="G9" s="9"/>
      <c r="H9" s="9"/>
      <c r="I9" s="9"/>
      <c r="J9" s="9"/>
      <c r="K9" s="197"/>
    </row>
    <row r="10" spans="1:15" x14ac:dyDescent="0.25">
      <c r="A10" s="198"/>
      <c r="B10" s="9"/>
      <c r="C10" s="9"/>
      <c r="D10" s="9"/>
      <c r="E10" s="9"/>
      <c r="F10" s="16"/>
      <c r="G10" s="17"/>
      <c r="H10" s="10" t="s">
        <v>34</v>
      </c>
      <c r="I10" s="17"/>
      <c r="J10" s="17"/>
      <c r="K10" s="201"/>
      <c r="L10" s="9"/>
      <c r="M10" s="9"/>
      <c r="N10" s="9"/>
      <c r="O10" s="9"/>
    </row>
    <row r="11" spans="1:15" x14ac:dyDescent="0.25">
      <c r="A11" s="202" t="s">
        <v>51</v>
      </c>
      <c r="B11" s="105"/>
      <c r="C11" s="9"/>
      <c r="D11" s="9"/>
      <c r="E11" s="9"/>
      <c r="F11" s="124" t="s">
        <v>42</v>
      </c>
      <c r="G11" s="21"/>
      <c r="H11" s="22"/>
      <c r="I11" s="21"/>
      <c r="J11" s="21"/>
      <c r="K11" s="203"/>
      <c r="L11" s="121"/>
      <c r="M11" s="121"/>
      <c r="N11" s="121"/>
      <c r="O11" s="121"/>
    </row>
    <row r="12" spans="1:15" x14ac:dyDescent="0.25">
      <c r="A12" s="204"/>
      <c r="B12" s="205"/>
      <c r="C12" s="9"/>
      <c r="D12" s="9"/>
      <c r="E12" s="9"/>
      <c r="F12" s="20" t="s">
        <v>40</v>
      </c>
      <c r="G12" s="23"/>
      <c r="H12" s="124" t="s">
        <v>36</v>
      </c>
      <c r="I12" s="23"/>
      <c r="J12" s="21"/>
      <c r="K12" s="235"/>
      <c r="L12" s="121"/>
      <c r="M12" s="121"/>
      <c r="N12" s="121"/>
      <c r="O12" s="121"/>
    </row>
    <row r="13" spans="1:15" x14ac:dyDescent="0.25">
      <c r="A13" s="198"/>
      <c r="B13" s="9"/>
      <c r="C13" s="9"/>
      <c r="D13" s="9"/>
      <c r="E13" s="9"/>
      <c r="F13" s="26" t="s">
        <v>41</v>
      </c>
      <c r="G13" s="25"/>
      <c r="H13" s="125" t="s">
        <v>35</v>
      </c>
      <c r="I13" s="24"/>
      <c r="J13" s="25"/>
      <c r="K13" s="236"/>
      <c r="L13" s="121"/>
      <c r="M13" s="121"/>
      <c r="N13" s="121"/>
      <c r="O13" s="121"/>
    </row>
    <row r="14" spans="1:15" x14ac:dyDescent="0.25">
      <c r="A14" s="208"/>
      <c r="B14" s="46" t="s">
        <v>49</v>
      </c>
      <c r="C14" s="46" t="s">
        <v>44</v>
      </c>
      <c r="D14" s="46" t="s">
        <v>31</v>
      </c>
      <c r="E14" s="46" t="s">
        <v>32</v>
      </c>
      <c r="F14" s="46"/>
      <c r="G14" s="47"/>
      <c r="H14" s="46"/>
      <c r="I14" s="46"/>
      <c r="J14" s="46"/>
      <c r="K14" s="209"/>
      <c r="L14" s="56"/>
      <c r="M14" s="56"/>
      <c r="N14" s="56"/>
      <c r="O14" s="56"/>
    </row>
    <row r="15" spans="1:15" x14ac:dyDescent="0.25">
      <c r="A15" s="210" t="s">
        <v>8</v>
      </c>
      <c r="B15" s="48" t="s">
        <v>50</v>
      </c>
      <c r="C15" s="49" t="s">
        <v>108</v>
      </c>
      <c r="D15" s="49" t="s">
        <v>45</v>
      </c>
      <c r="E15" s="48" t="s">
        <v>33</v>
      </c>
      <c r="F15" s="48" t="s">
        <v>37</v>
      </c>
      <c r="G15" s="50" t="s">
        <v>38</v>
      </c>
      <c r="H15" s="48" t="s">
        <v>39</v>
      </c>
      <c r="I15" s="48" t="s">
        <v>29</v>
      </c>
      <c r="J15" s="48" t="s">
        <v>5</v>
      </c>
      <c r="K15" s="211" t="s">
        <v>30</v>
      </c>
      <c r="L15" s="122"/>
      <c r="M15" s="122"/>
      <c r="N15" s="122"/>
      <c r="O15" s="122"/>
    </row>
    <row r="16" spans="1:15" ht="13.8" thickBot="1" x14ac:dyDescent="0.3">
      <c r="A16" s="212"/>
      <c r="B16" s="51"/>
      <c r="C16" s="52" t="s">
        <v>52</v>
      </c>
      <c r="D16" s="53" t="s">
        <v>46</v>
      </c>
      <c r="E16" s="54"/>
      <c r="F16" s="51"/>
      <c r="G16" s="55"/>
      <c r="H16" s="51"/>
      <c r="I16" s="51"/>
      <c r="J16" s="51"/>
      <c r="K16" s="213"/>
      <c r="L16" s="56"/>
      <c r="M16" s="56"/>
      <c r="N16" s="56"/>
      <c r="O16" s="56"/>
    </row>
    <row r="17" spans="1:20" s="34" customFormat="1" x14ac:dyDescent="0.25">
      <c r="A17" s="214">
        <v>1</v>
      </c>
      <c r="B17" s="108" t="str">
        <f>IF($D17=0," ",$C$8)</f>
        <v xml:space="preserve"> </v>
      </c>
      <c r="C17" s="90"/>
      <c r="D17" s="91"/>
      <c r="E17" s="92">
        <f>C17*D17*1000</f>
        <v>0</v>
      </c>
      <c r="F17" s="32">
        <v>0</v>
      </c>
      <c r="G17" s="93">
        <v>0</v>
      </c>
      <c r="H17" s="94">
        <v>0</v>
      </c>
      <c r="I17" s="95">
        <v>0</v>
      </c>
      <c r="J17" s="32">
        <v>0</v>
      </c>
      <c r="K17" s="246">
        <v>0</v>
      </c>
      <c r="L17" s="137" t="str">
        <f>+$C$6</f>
        <v>December</v>
      </c>
      <c r="M17" s="137">
        <f>+$E$6</f>
        <v>1</v>
      </c>
      <c r="N17" s="140">
        <f>+$J$6</f>
        <v>36526</v>
      </c>
      <c r="O17" s="142">
        <f>+$J$8</f>
        <v>0.625</v>
      </c>
      <c r="P17" s="33">
        <f t="shared" ref="P17:P24" si="0">IF(AND(OR(F17=0,F17=1),OR(G17=0,G17=1),OR(H17=0,H17=1),OR(J17=0,J17=1)),0,1)</f>
        <v>0</v>
      </c>
      <c r="Q17" s="33">
        <f t="shared" ref="Q17:Q24" si="1">IF(I17+K17&gt;0,1,0)</f>
        <v>0</v>
      </c>
      <c r="R17" s="33">
        <f t="shared" ref="R17:R24" si="2">IF(AND(F17+G17&gt;0,H17+J17&gt;0),1,0)</f>
        <v>0</v>
      </c>
      <c r="S17" s="33">
        <f t="shared" ref="S17:S24" si="3">IF(F17+G17&gt;1,1,0)</f>
        <v>0</v>
      </c>
    </row>
    <row r="18" spans="1:20" s="34" customFormat="1" x14ac:dyDescent="0.25">
      <c r="A18" s="214">
        <f>COUNT($A$17:A17)+1</f>
        <v>2</v>
      </c>
      <c r="B18" s="108" t="str">
        <f t="shared" ref="B18:B24" si="4">IF($D18=0," ",$C$8)</f>
        <v xml:space="preserve"> </v>
      </c>
      <c r="C18" s="96"/>
      <c r="D18" s="97"/>
      <c r="E18" s="92">
        <f>C18*D18*1000</f>
        <v>0</v>
      </c>
      <c r="F18" s="98">
        <v>0</v>
      </c>
      <c r="G18" s="99">
        <v>0</v>
      </c>
      <c r="H18" s="100">
        <v>0</v>
      </c>
      <c r="I18" s="101">
        <v>0</v>
      </c>
      <c r="J18" s="98">
        <v>0</v>
      </c>
      <c r="K18" s="246">
        <v>0</v>
      </c>
      <c r="L18" s="137" t="str">
        <f t="shared" ref="L18:L24" si="5">+$C$6</f>
        <v>December</v>
      </c>
      <c r="M18" s="137">
        <f t="shared" ref="M18:M24" si="6">+$E$6</f>
        <v>1</v>
      </c>
      <c r="N18" s="140">
        <f t="shared" ref="N18:N24" si="7">+$J$6</f>
        <v>36526</v>
      </c>
      <c r="O18" s="142">
        <f t="shared" ref="O18:O24" si="8">+$J$8</f>
        <v>0.625</v>
      </c>
      <c r="P18" s="33">
        <f t="shared" si="0"/>
        <v>0</v>
      </c>
      <c r="Q18" s="33">
        <f t="shared" si="1"/>
        <v>0</v>
      </c>
      <c r="R18" s="33">
        <f t="shared" si="2"/>
        <v>0</v>
      </c>
      <c r="S18" s="33">
        <f t="shared" si="3"/>
        <v>0</v>
      </c>
    </row>
    <row r="19" spans="1:20" s="34" customFormat="1" x14ac:dyDescent="0.25">
      <c r="A19" s="214">
        <f>COUNT($A$17:A18)+1</f>
        <v>3</v>
      </c>
      <c r="B19" s="108" t="str">
        <f t="shared" si="4"/>
        <v xml:space="preserve"> </v>
      </c>
      <c r="C19" s="88"/>
      <c r="D19" s="89"/>
      <c r="E19" s="41">
        <f t="shared" ref="E19:E24" si="9">+C19*D19*1000</f>
        <v>0</v>
      </c>
      <c r="F19" s="38">
        <v>0</v>
      </c>
      <c r="G19" s="38">
        <v>0</v>
      </c>
      <c r="H19" s="38">
        <v>0</v>
      </c>
      <c r="I19" s="102">
        <v>0</v>
      </c>
      <c r="J19" s="38">
        <v>0</v>
      </c>
      <c r="K19" s="246">
        <v>0</v>
      </c>
      <c r="L19" s="137" t="str">
        <f t="shared" si="5"/>
        <v>December</v>
      </c>
      <c r="M19" s="137">
        <f t="shared" si="6"/>
        <v>1</v>
      </c>
      <c r="N19" s="140">
        <f t="shared" si="7"/>
        <v>36526</v>
      </c>
      <c r="O19" s="142">
        <f t="shared" si="8"/>
        <v>0.625</v>
      </c>
      <c r="P19" s="33">
        <f t="shared" si="0"/>
        <v>0</v>
      </c>
      <c r="Q19" s="33">
        <f t="shared" si="1"/>
        <v>0</v>
      </c>
      <c r="R19" s="33">
        <f t="shared" si="2"/>
        <v>0</v>
      </c>
      <c r="S19" s="33">
        <f t="shared" si="3"/>
        <v>0</v>
      </c>
    </row>
    <row r="20" spans="1:20" s="34" customFormat="1" x14ac:dyDescent="0.25">
      <c r="A20" s="214">
        <f>COUNT($A$17:A19)+1</f>
        <v>4</v>
      </c>
      <c r="B20" s="108" t="str">
        <f t="shared" si="4"/>
        <v xml:space="preserve"> </v>
      </c>
      <c r="C20" s="88"/>
      <c r="D20" s="89"/>
      <c r="E20" s="41">
        <f>+C20*D20*1000</f>
        <v>0</v>
      </c>
      <c r="F20" s="38">
        <v>0</v>
      </c>
      <c r="G20" s="38">
        <v>0</v>
      </c>
      <c r="H20" s="38">
        <v>0</v>
      </c>
      <c r="I20" s="102">
        <v>0</v>
      </c>
      <c r="J20" s="38">
        <v>0</v>
      </c>
      <c r="K20" s="246">
        <v>0</v>
      </c>
      <c r="L20" s="137" t="str">
        <f t="shared" si="5"/>
        <v>December</v>
      </c>
      <c r="M20" s="137">
        <f t="shared" si="6"/>
        <v>1</v>
      </c>
      <c r="N20" s="140">
        <f t="shared" si="7"/>
        <v>36526</v>
      </c>
      <c r="O20" s="142">
        <f t="shared" si="8"/>
        <v>0.625</v>
      </c>
      <c r="P20" s="33">
        <f>IF(AND(OR(F20=0,F20=1),OR(G20=0,G20=1),OR(H20=0,H20=1),OR(J20=0,J20=1)),0,1)</f>
        <v>0</v>
      </c>
      <c r="Q20" s="33">
        <f>IF(I20+K20&gt;0,1,0)</f>
        <v>0</v>
      </c>
      <c r="R20" s="33">
        <f>IF(AND(F20+G20&gt;0,H20+J20&gt;0),1,0)</f>
        <v>0</v>
      </c>
      <c r="S20" s="33">
        <f>IF(F20+G20&gt;1,1,0)</f>
        <v>0</v>
      </c>
    </row>
    <row r="21" spans="1:20" s="34" customFormat="1" x14ac:dyDescent="0.25">
      <c r="A21" s="214">
        <f>COUNT($A$17:A20)+1</f>
        <v>5</v>
      </c>
      <c r="B21" s="108" t="str">
        <f t="shared" si="4"/>
        <v xml:space="preserve"> </v>
      </c>
      <c r="C21" s="88"/>
      <c r="D21" s="89"/>
      <c r="E21" s="41">
        <f>+C21*D21*1000</f>
        <v>0</v>
      </c>
      <c r="F21" s="38">
        <v>0</v>
      </c>
      <c r="G21" s="38">
        <v>0</v>
      </c>
      <c r="H21" s="38">
        <v>0</v>
      </c>
      <c r="I21" s="102">
        <v>0</v>
      </c>
      <c r="J21" s="38">
        <v>0</v>
      </c>
      <c r="K21" s="246">
        <v>0</v>
      </c>
      <c r="L21" s="137" t="str">
        <f t="shared" si="5"/>
        <v>December</v>
      </c>
      <c r="M21" s="137">
        <f t="shared" si="6"/>
        <v>1</v>
      </c>
      <c r="N21" s="140">
        <f t="shared" si="7"/>
        <v>36526</v>
      </c>
      <c r="O21" s="142">
        <f t="shared" si="8"/>
        <v>0.625</v>
      </c>
      <c r="P21" s="33">
        <f>IF(AND(OR(F21=0,F21=1),OR(G21=0,G21=1),OR(H21=0,H21=1),OR(J21=0,J21=1)),0,1)</f>
        <v>0</v>
      </c>
      <c r="Q21" s="33">
        <f>IF(I21+K21&gt;0,1,0)</f>
        <v>0</v>
      </c>
      <c r="R21" s="33">
        <f>IF(AND(F21+G21&gt;0,H21+J21&gt;0),1,0)</f>
        <v>0</v>
      </c>
      <c r="S21" s="33">
        <f>IF(F21+G21&gt;1,1,0)</f>
        <v>0</v>
      </c>
    </row>
    <row r="22" spans="1:20" s="34" customFormat="1" x14ac:dyDescent="0.25">
      <c r="A22" s="214">
        <f>COUNT($A$17:A21)+1</f>
        <v>6</v>
      </c>
      <c r="B22" s="108" t="str">
        <f t="shared" si="4"/>
        <v xml:space="preserve"> </v>
      </c>
      <c r="C22" s="88"/>
      <c r="D22" s="89"/>
      <c r="E22" s="41">
        <f t="shared" si="9"/>
        <v>0</v>
      </c>
      <c r="F22" s="38">
        <v>0</v>
      </c>
      <c r="G22" s="38">
        <v>0</v>
      </c>
      <c r="H22" s="38">
        <v>0</v>
      </c>
      <c r="I22" s="102">
        <v>0</v>
      </c>
      <c r="J22" s="38">
        <v>0</v>
      </c>
      <c r="K22" s="246">
        <v>0</v>
      </c>
      <c r="L22" s="137" t="str">
        <f t="shared" si="5"/>
        <v>December</v>
      </c>
      <c r="M22" s="137">
        <f t="shared" si="6"/>
        <v>1</v>
      </c>
      <c r="N22" s="140">
        <f t="shared" si="7"/>
        <v>36526</v>
      </c>
      <c r="O22" s="142">
        <f t="shared" si="8"/>
        <v>0.625</v>
      </c>
      <c r="P22" s="33">
        <f t="shared" si="0"/>
        <v>0</v>
      </c>
      <c r="Q22" s="33">
        <f t="shared" si="1"/>
        <v>0</v>
      </c>
      <c r="R22" s="33">
        <f t="shared" si="2"/>
        <v>0</v>
      </c>
      <c r="S22" s="33">
        <f t="shared" si="3"/>
        <v>0</v>
      </c>
    </row>
    <row r="23" spans="1:20" s="34" customFormat="1" x14ac:dyDescent="0.25">
      <c r="A23" s="214">
        <f>COUNT($A$17:A22)+1</f>
        <v>7</v>
      </c>
      <c r="B23" s="108" t="str">
        <f t="shared" si="4"/>
        <v xml:space="preserve"> </v>
      </c>
      <c r="C23" s="88"/>
      <c r="D23" s="89"/>
      <c r="E23" s="41">
        <f t="shared" si="9"/>
        <v>0</v>
      </c>
      <c r="F23" s="38">
        <v>0</v>
      </c>
      <c r="G23" s="38">
        <v>0</v>
      </c>
      <c r="H23" s="38">
        <v>0</v>
      </c>
      <c r="I23" s="102">
        <v>0</v>
      </c>
      <c r="J23" s="38">
        <v>0</v>
      </c>
      <c r="K23" s="246">
        <v>0</v>
      </c>
      <c r="L23" s="137" t="str">
        <f t="shared" si="5"/>
        <v>December</v>
      </c>
      <c r="M23" s="137">
        <f t="shared" si="6"/>
        <v>1</v>
      </c>
      <c r="N23" s="140">
        <f t="shared" si="7"/>
        <v>36526</v>
      </c>
      <c r="O23" s="142">
        <f t="shared" si="8"/>
        <v>0.625</v>
      </c>
      <c r="P23" s="33">
        <f t="shared" si="0"/>
        <v>0</v>
      </c>
      <c r="Q23" s="33">
        <f t="shared" si="1"/>
        <v>0</v>
      </c>
      <c r="R23" s="33">
        <f t="shared" si="2"/>
        <v>0</v>
      </c>
      <c r="S23" s="33">
        <f t="shared" si="3"/>
        <v>0</v>
      </c>
    </row>
    <row r="24" spans="1:20" s="34" customFormat="1" x14ac:dyDescent="0.25">
      <c r="A24" s="214">
        <f>COUNT($A$17:A23)+1</f>
        <v>8</v>
      </c>
      <c r="B24" s="108" t="str">
        <f t="shared" si="4"/>
        <v xml:space="preserve"> </v>
      </c>
      <c r="C24" s="43"/>
      <c r="D24" s="44"/>
      <c r="E24" s="61">
        <f t="shared" si="9"/>
        <v>0</v>
      </c>
      <c r="F24" s="42">
        <v>0</v>
      </c>
      <c r="G24" s="42">
        <v>0</v>
      </c>
      <c r="H24" s="42">
        <v>0</v>
      </c>
      <c r="I24" s="103">
        <v>0</v>
      </c>
      <c r="J24" s="42">
        <v>0</v>
      </c>
      <c r="K24" s="247">
        <v>0</v>
      </c>
      <c r="L24" s="137" t="str">
        <f t="shared" si="5"/>
        <v>December</v>
      </c>
      <c r="M24" s="137">
        <f t="shared" si="6"/>
        <v>1</v>
      </c>
      <c r="N24" s="140">
        <f t="shared" si="7"/>
        <v>36526</v>
      </c>
      <c r="O24" s="142">
        <f t="shared" si="8"/>
        <v>0.625</v>
      </c>
      <c r="P24" s="66">
        <f t="shared" si="0"/>
        <v>0</v>
      </c>
      <c r="Q24" s="66">
        <f t="shared" si="1"/>
        <v>0</v>
      </c>
      <c r="R24" s="66">
        <f t="shared" si="2"/>
        <v>0</v>
      </c>
      <c r="S24" s="66">
        <f t="shared" si="3"/>
        <v>0</v>
      </c>
    </row>
    <row r="25" spans="1:20" ht="15.6" x14ac:dyDescent="0.25">
      <c r="A25" s="217"/>
      <c r="B25" s="218"/>
      <c r="C25" s="56"/>
      <c r="D25" s="56"/>
      <c r="E25" s="62">
        <f>SUM(E17:E18)</f>
        <v>0</v>
      </c>
      <c r="F25" s="220"/>
      <c r="G25" s="221" t="str">
        <f>IF(P25+Q25+R25+S25&gt;0,"WARNING:","")</f>
        <v/>
      </c>
      <c r="H25" s="222" t="str">
        <f>IF(P25&gt;0,"Values above must be 1's or 0's",IF(Q25&gt;0,"NE and Ontario are not participating. These must be 0's",IF(R25&gt;0,"If it must be in NYC or LI, it cannot be out of state",IF(S25&gt;0,"Capactiy above must be in either NYC or LI",""))))</f>
        <v/>
      </c>
      <c r="I25" s="223"/>
      <c r="J25" s="223"/>
      <c r="K25" s="224"/>
      <c r="L25" s="29"/>
      <c r="M25" s="29"/>
      <c r="N25" s="29"/>
      <c r="O25" s="29"/>
      <c r="P25" s="28">
        <f>SUM(P17:P18)</f>
        <v>0</v>
      </c>
      <c r="Q25" s="28">
        <f>SUM(Q17:Q18)</f>
        <v>0</v>
      </c>
      <c r="R25" s="28">
        <f>SUM(R17:R18)</f>
        <v>0</v>
      </c>
      <c r="S25" s="28">
        <f>SUM(S17:S18)</f>
        <v>0</v>
      </c>
    </row>
    <row r="26" spans="1:20" x14ac:dyDescent="0.25">
      <c r="A26" s="225" t="s">
        <v>80</v>
      </c>
      <c r="B26" s="56"/>
      <c r="C26" s="9"/>
      <c r="D26" s="9"/>
      <c r="E26" s="30"/>
      <c r="F26" s="9"/>
      <c r="G26" s="9"/>
      <c r="H26" s="9"/>
      <c r="I26" s="9"/>
      <c r="J26" s="9"/>
      <c r="K26" s="197"/>
    </row>
    <row r="27" spans="1:20" x14ac:dyDescent="0.25">
      <c r="A27" s="226" t="s">
        <v>81</v>
      </c>
      <c r="B27" s="56"/>
      <c r="C27" s="9"/>
      <c r="D27" s="9"/>
      <c r="E27" s="9"/>
      <c r="F27" s="9"/>
      <c r="G27" s="9"/>
      <c r="H27" s="9"/>
      <c r="I27" s="9"/>
      <c r="J27" s="9"/>
      <c r="K27" s="197"/>
      <c r="T27" s="27"/>
    </row>
    <row r="28" spans="1:20" x14ac:dyDescent="0.25">
      <c r="A28" s="227"/>
      <c r="B28" s="218" t="s">
        <v>71</v>
      </c>
      <c r="C28" s="9"/>
      <c r="D28" s="9"/>
      <c r="E28" s="9"/>
      <c r="F28" s="9"/>
      <c r="G28" s="9"/>
      <c r="H28" s="9"/>
      <c r="I28" s="9"/>
      <c r="J28" s="9"/>
      <c r="K28" s="197"/>
    </row>
    <row r="29" spans="1:20" x14ac:dyDescent="0.25">
      <c r="A29" s="228"/>
      <c r="B29" s="229" t="s">
        <v>82</v>
      </c>
      <c r="C29" s="9"/>
      <c r="D29" s="9"/>
      <c r="E29" s="9"/>
      <c r="F29" s="9"/>
      <c r="G29" s="9"/>
      <c r="H29" s="9"/>
      <c r="I29" s="9"/>
      <c r="J29" s="9"/>
      <c r="K29" s="197"/>
    </row>
    <row r="30" spans="1:20" ht="13.8" thickBot="1" x14ac:dyDescent="0.3">
      <c r="A30" s="198"/>
      <c r="B30" s="230" t="s">
        <v>15</v>
      </c>
      <c r="C30" s="35" t="str">
        <f>+'Nov OPP'!C30</f>
        <v>Your Name Here</v>
      </c>
      <c r="D30" s="35"/>
      <c r="E30" s="35"/>
      <c r="F30" s="9"/>
      <c r="G30" s="9"/>
      <c r="H30" s="9" t="s">
        <v>43</v>
      </c>
      <c r="I30" s="9"/>
      <c r="J30" s="35" t="str">
        <f>+'Nov OPP'!J30</f>
        <v>Your Phone Here</v>
      </c>
      <c r="K30" s="145"/>
      <c r="L30" s="9"/>
      <c r="M30" s="9"/>
      <c r="N30" s="9"/>
      <c r="O30" s="9"/>
    </row>
    <row r="31" spans="1:20" x14ac:dyDescent="0.25">
      <c r="A31" s="198"/>
      <c r="B31" s="230"/>
      <c r="C31" s="9"/>
      <c r="D31" s="9"/>
      <c r="E31" s="9"/>
      <c r="F31" s="254" t="s">
        <v>304</v>
      </c>
      <c r="G31" s="254"/>
      <c r="H31" s="254"/>
      <c r="I31" s="254"/>
      <c r="J31" s="254"/>
      <c r="K31" s="255"/>
      <c r="L31" s="9"/>
      <c r="M31" s="9"/>
      <c r="N31" s="9"/>
      <c r="O31" s="9"/>
    </row>
    <row r="32" spans="1:20" x14ac:dyDescent="0.25">
      <c r="A32" s="198"/>
      <c r="B32" s="230" t="s">
        <v>17</v>
      </c>
      <c r="C32" s="13" t="str">
        <f>+'Nov OPP'!C32</f>
        <v>Company</v>
      </c>
      <c r="D32" s="13"/>
      <c r="E32" s="13"/>
      <c r="F32" s="254"/>
      <c r="G32" s="254"/>
      <c r="H32" s="254"/>
      <c r="I32" s="254"/>
      <c r="J32" s="254"/>
      <c r="K32" s="255"/>
    </row>
    <row r="33" spans="1:11" x14ac:dyDescent="0.25">
      <c r="A33" s="198"/>
      <c r="B33" s="230" t="s">
        <v>16</v>
      </c>
      <c r="C33" s="13" t="str">
        <f>+'Nov OPP'!C33</f>
        <v>Address 1</v>
      </c>
      <c r="D33" s="13"/>
      <c r="E33" s="13"/>
      <c r="F33" s="254"/>
      <c r="G33" s="254"/>
      <c r="H33" s="254"/>
      <c r="I33" s="254"/>
      <c r="J33" s="254"/>
      <c r="K33" s="255"/>
    </row>
    <row r="34" spans="1:11" x14ac:dyDescent="0.25">
      <c r="A34" s="198"/>
      <c r="B34" s="230"/>
      <c r="C34" s="13" t="str">
        <f>+'Nov OPP'!C34</f>
        <v>Address 2</v>
      </c>
      <c r="D34" s="17"/>
      <c r="E34" s="17"/>
      <c r="F34" s="254"/>
      <c r="G34" s="254"/>
      <c r="H34" s="254"/>
      <c r="I34" s="254"/>
      <c r="J34" s="254"/>
      <c r="K34" s="255"/>
    </row>
    <row r="35" spans="1:11" x14ac:dyDescent="0.25">
      <c r="A35" s="198"/>
      <c r="B35" s="230"/>
      <c r="C35" s="13" t="str">
        <f>+'Nov OPP'!C35</f>
        <v>Address 3</v>
      </c>
      <c r="D35" s="17"/>
      <c r="E35" s="17"/>
      <c r="F35" s="254"/>
      <c r="G35" s="254"/>
      <c r="H35" s="254"/>
      <c r="I35" s="254"/>
      <c r="J35" s="254"/>
      <c r="K35" s="255"/>
    </row>
    <row r="36" spans="1:11" x14ac:dyDescent="0.25">
      <c r="A36" s="198"/>
      <c r="B36" s="230"/>
      <c r="C36" s="13" t="str">
        <f>+'Nov OPP'!C36</f>
        <v>City, State, Zip</v>
      </c>
      <c r="D36" s="17"/>
      <c r="E36" s="17"/>
      <c r="F36" s="254"/>
      <c r="G36" s="254"/>
      <c r="H36" s="254"/>
      <c r="I36" s="254"/>
      <c r="J36" s="254"/>
      <c r="K36" s="255"/>
    </row>
    <row r="37" spans="1:11" ht="13.8" thickBot="1" x14ac:dyDescent="0.3">
      <c r="A37" s="232"/>
      <c r="B37" s="237" t="s">
        <v>19</v>
      </c>
      <c r="C37" s="35" t="str">
        <f>+'Nov OPP'!C37</f>
        <v>your @ here</v>
      </c>
      <c r="D37" s="35"/>
      <c r="E37" s="35"/>
      <c r="F37" s="256"/>
      <c r="G37" s="256"/>
      <c r="H37" s="256"/>
      <c r="I37" s="256"/>
      <c r="J37" s="256"/>
      <c r="K37" s="257"/>
    </row>
    <row r="79" spans="1:1" hidden="1" x14ac:dyDescent="0.25">
      <c r="A79" t="s">
        <v>110</v>
      </c>
    </row>
    <row r="80" spans="1:1" hidden="1" x14ac:dyDescent="0.25">
      <c r="A80" t="s">
        <v>111</v>
      </c>
    </row>
    <row r="81" spans="1:1" hidden="1" x14ac:dyDescent="0.25">
      <c r="A81" t="s">
        <v>112</v>
      </c>
    </row>
    <row r="82" spans="1:1" hidden="1" x14ac:dyDescent="0.25">
      <c r="A82" t="s">
        <v>113</v>
      </c>
    </row>
    <row r="83" spans="1:1" hidden="1" x14ac:dyDescent="0.25">
      <c r="A83" t="s">
        <v>114</v>
      </c>
    </row>
    <row r="84" spans="1:1" hidden="1" x14ac:dyDescent="0.25">
      <c r="A84" t="s">
        <v>115</v>
      </c>
    </row>
    <row r="85" spans="1:1" hidden="1" x14ac:dyDescent="0.25">
      <c r="A85" t="s">
        <v>116</v>
      </c>
    </row>
    <row r="86" spans="1:1" hidden="1" x14ac:dyDescent="0.25">
      <c r="A86" t="s">
        <v>117</v>
      </c>
    </row>
    <row r="87" spans="1:1" hidden="1" x14ac:dyDescent="0.25">
      <c r="A87" t="s">
        <v>118</v>
      </c>
    </row>
    <row r="88" spans="1:1" hidden="1" x14ac:dyDescent="0.25">
      <c r="A88" t="s">
        <v>119</v>
      </c>
    </row>
    <row r="89" spans="1:1" hidden="1" x14ac:dyDescent="0.25">
      <c r="A89" t="s">
        <v>120</v>
      </c>
    </row>
    <row r="90" spans="1:1" hidden="1" x14ac:dyDescent="0.25">
      <c r="A90" t="s">
        <v>121</v>
      </c>
    </row>
    <row r="91" spans="1:1" hidden="1" x14ac:dyDescent="0.25">
      <c r="A91" t="s">
        <v>122</v>
      </c>
    </row>
    <row r="92" spans="1:1" hidden="1" x14ac:dyDescent="0.25">
      <c r="A92" t="s">
        <v>123</v>
      </c>
    </row>
    <row r="93" spans="1:1" hidden="1" x14ac:dyDescent="0.25">
      <c r="A93" t="s">
        <v>124</v>
      </c>
    </row>
    <row r="94" spans="1:1" hidden="1" x14ac:dyDescent="0.25">
      <c r="A94" t="s">
        <v>125</v>
      </c>
    </row>
    <row r="95" spans="1:1" hidden="1" x14ac:dyDescent="0.25">
      <c r="A95" t="s">
        <v>126</v>
      </c>
    </row>
    <row r="96" spans="1:1" hidden="1" x14ac:dyDescent="0.25">
      <c r="A96" t="s">
        <v>127</v>
      </c>
    </row>
    <row r="97" spans="1:1" hidden="1" x14ac:dyDescent="0.25">
      <c r="A97" t="s">
        <v>128</v>
      </c>
    </row>
    <row r="98" spans="1:1" hidden="1" x14ac:dyDescent="0.25">
      <c r="A98" t="s">
        <v>129</v>
      </c>
    </row>
    <row r="99" spans="1:1" hidden="1" x14ac:dyDescent="0.25">
      <c r="A99" t="s">
        <v>130</v>
      </c>
    </row>
    <row r="100" spans="1:1" hidden="1" x14ac:dyDescent="0.25">
      <c r="A100" t="s">
        <v>131</v>
      </c>
    </row>
    <row r="101" spans="1:1" hidden="1" x14ac:dyDescent="0.25">
      <c r="A101" t="s">
        <v>132</v>
      </c>
    </row>
    <row r="102" spans="1:1" hidden="1" x14ac:dyDescent="0.25">
      <c r="A102" t="s">
        <v>133</v>
      </c>
    </row>
    <row r="103" spans="1:1" hidden="1" x14ac:dyDescent="0.25">
      <c r="A103" t="s">
        <v>134</v>
      </c>
    </row>
    <row r="104" spans="1:1" hidden="1" x14ac:dyDescent="0.25">
      <c r="A104" t="s">
        <v>135</v>
      </c>
    </row>
    <row r="105" spans="1:1" hidden="1" x14ac:dyDescent="0.25">
      <c r="A105" t="s">
        <v>136</v>
      </c>
    </row>
    <row r="106" spans="1:1" hidden="1" x14ac:dyDescent="0.25">
      <c r="A106" t="s">
        <v>137</v>
      </c>
    </row>
    <row r="107" spans="1:1" hidden="1" x14ac:dyDescent="0.25">
      <c r="A107" t="s">
        <v>138</v>
      </c>
    </row>
    <row r="108" spans="1:1" hidden="1" x14ac:dyDescent="0.25">
      <c r="A108" t="s">
        <v>139</v>
      </c>
    </row>
    <row r="109" spans="1:1" hidden="1" x14ac:dyDescent="0.25">
      <c r="A109" t="s">
        <v>140</v>
      </c>
    </row>
    <row r="110" spans="1:1" hidden="1" x14ac:dyDescent="0.25">
      <c r="A110" t="s">
        <v>141</v>
      </c>
    </row>
    <row r="111" spans="1:1" hidden="1" x14ac:dyDescent="0.25">
      <c r="A111" t="s">
        <v>142</v>
      </c>
    </row>
    <row r="112" spans="1:1" hidden="1" x14ac:dyDescent="0.25">
      <c r="A112" t="s">
        <v>143</v>
      </c>
    </row>
    <row r="113" spans="1:1" hidden="1" x14ac:dyDescent="0.25">
      <c r="A113" t="s">
        <v>144</v>
      </c>
    </row>
    <row r="114" spans="1:1" hidden="1" x14ac:dyDescent="0.25">
      <c r="A114" t="s">
        <v>145</v>
      </c>
    </row>
    <row r="115" spans="1:1" hidden="1" x14ac:dyDescent="0.25">
      <c r="A115" t="s">
        <v>146</v>
      </c>
    </row>
    <row r="116" spans="1:1" hidden="1" x14ac:dyDescent="0.25">
      <c r="A116" t="s">
        <v>147</v>
      </c>
    </row>
    <row r="117" spans="1:1" hidden="1" x14ac:dyDescent="0.25">
      <c r="A117" t="s">
        <v>148</v>
      </c>
    </row>
    <row r="118" spans="1:1" hidden="1" x14ac:dyDescent="0.25">
      <c r="A118" t="s">
        <v>149</v>
      </c>
    </row>
    <row r="119" spans="1:1" hidden="1" x14ac:dyDescent="0.25">
      <c r="A119" t="s">
        <v>150</v>
      </c>
    </row>
    <row r="120" spans="1:1" hidden="1" x14ac:dyDescent="0.25">
      <c r="A120" t="s">
        <v>151</v>
      </c>
    </row>
    <row r="121" spans="1:1" hidden="1" x14ac:dyDescent="0.25">
      <c r="A121" t="s">
        <v>152</v>
      </c>
    </row>
    <row r="122" spans="1:1" hidden="1" x14ac:dyDescent="0.25">
      <c r="A122" t="s">
        <v>153</v>
      </c>
    </row>
    <row r="123" spans="1:1" hidden="1" x14ac:dyDescent="0.25">
      <c r="A123" t="s">
        <v>154</v>
      </c>
    </row>
    <row r="124" spans="1:1" hidden="1" x14ac:dyDescent="0.25">
      <c r="A124" t="s">
        <v>155</v>
      </c>
    </row>
    <row r="125" spans="1:1" hidden="1" x14ac:dyDescent="0.25">
      <c r="A125" t="s">
        <v>156</v>
      </c>
    </row>
    <row r="126" spans="1:1" hidden="1" x14ac:dyDescent="0.25">
      <c r="A126" t="s">
        <v>157</v>
      </c>
    </row>
    <row r="127" spans="1:1" hidden="1" x14ac:dyDescent="0.25">
      <c r="A127" t="s">
        <v>158</v>
      </c>
    </row>
    <row r="128" spans="1:1" hidden="1" x14ac:dyDescent="0.25">
      <c r="A128" t="s">
        <v>159</v>
      </c>
    </row>
    <row r="129" spans="1:1" hidden="1" x14ac:dyDescent="0.25">
      <c r="A129" t="s">
        <v>160</v>
      </c>
    </row>
    <row r="130" spans="1:1" hidden="1" x14ac:dyDescent="0.25">
      <c r="A130" t="s">
        <v>161</v>
      </c>
    </row>
    <row r="131" spans="1:1" hidden="1" x14ac:dyDescent="0.25">
      <c r="A131" t="s">
        <v>162</v>
      </c>
    </row>
    <row r="132" spans="1:1" hidden="1" x14ac:dyDescent="0.25">
      <c r="A132" t="s">
        <v>163</v>
      </c>
    </row>
    <row r="133" spans="1:1" hidden="1" x14ac:dyDescent="0.25">
      <c r="A133" t="s">
        <v>164</v>
      </c>
    </row>
    <row r="134" spans="1:1" hidden="1" x14ac:dyDescent="0.25">
      <c r="A134" t="s">
        <v>165</v>
      </c>
    </row>
    <row r="135" spans="1:1" hidden="1" x14ac:dyDescent="0.25">
      <c r="A135" t="s">
        <v>166</v>
      </c>
    </row>
    <row r="136" spans="1:1" hidden="1" x14ac:dyDescent="0.25">
      <c r="A136" t="s">
        <v>167</v>
      </c>
    </row>
    <row r="137" spans="1:1" hidden="1" x14ac:dyDescent="0.25">
      <c r="A137" t="s">
        <v>168</v>
      </c>
    </row>
    <row r="138" spans="1:1" hidden="1" x14ac:dyDescent="0.25">
      <c r="A138" t="s">
        <v>169</v>
      </c>
    </row>
    <row r="139" spans="1:1" hidden="1" x14ac:dyDescent="0.25">
      <c r="A139" t="s">
        <v>170</v>
      </c>
    </row>
    <row r="140" spans="1:1" hidden="1" x14ac:dyDescent="0.25">
      <c r="A140" t="s">
        <v>171</v>
      </c>
    </row>
    <row r="141" spans="1:1" hidden="1" x14ac:dyDescent="0.25">
      <c r="A141" t="s">
        <v>172</v>
      </c>
    </row>
    <row r="142" spans="1:1" hidden="1" x14ac:dyDescent="0.25">
      <c r="A142" t="s">
        <v>173</v>
      </c>
    </row>
    <row r="143" spans="1:1" hidden="1" x14ac:dyDescent="0.25">
      <c r="A143" t="s">
        <v>174</v>
      </c>
    </row>
    <row r="144" spans="1:1" hidden="1" x14ac:dyDescent="0.25">
      <c r="A144" t="s">
        <v>175</v>
      </c>
    </row>
    <row r="145" spans="1:1" hidden="1" x14ac:dyDescent="0.25">
      <c r="A145" t="s">
        <v>176</v>
      </c>
    </row>
    <row r="146" spans="1:1" hidden="1" x14ac:dyDescent="0.25">
      <c r="A146" t="s">
        <v>177</v>
      </c>
    </row>
    <row r="147" spans="1:1" hidden="1" x14ac:dyDescent="0.25">
      <c r="A147" t="s">
        <v>178</v>
      </c>
    </row>
    <row r="148" spans="1:1" hidden="1" x14ac:dyDescent="0.25">
      <c r="A148" t="s">
        <v>179</v>
      </c>
    </row>
    <row r="149" spans="1:1" hidden="1" x14ac:dyDescent="0.25">
      <c r="A149" t="s">
        <v>180</v>
      </c>
    </row>
    <row r="150" spans="1:1" hidden="1" x14ac:dyDescent="0.25">
      <c r="A150" t="s">
        <v>181</v>
      </c>
    </row>
    <row r="151" spans="1:1" hidden="1" x14ac:dyDescent="0.25">
      <c r="A151" t="s">
        <v>182</v>
      </c>
    </row>
    <row r="152" spans="1:1" hidden="1" x14ac:dyDescent="0.25">
      <c r="A152" t="s">
        <v>183</v>
      </c>
    </row>
    <row r="153" spans="1:1" hidden="1" x14ac:dyDescent="0.25">
      <c r="A153" t="s">
        <v>184</v>
      </c>
    </row>
    <row r="154" spans="1:1" hidden="1" x14ac:dyDescent="0.25">
      <c r="A154" t="s">
        <v>185</v>
      </c>
    </row>
    <row r="155" spans="1:1" hidden="1" x14ac:dyDescent="0.25">
      <c r="A155" t="s">
        <v>186</v>
      </c>
    </row>
    <row r="156" spans="1:1" hidden="1" x14ac:dyDescent="0.25">
      <c r="A156" t="s">
        <v>187</v>
      </c>
    </row>
    <row r="157" spans="1:1" hidden="1" x14ac:dyDescent="0.25">
      <c r="A157" t="s">
        <v>188</v>
      </c>
    </row>
    <row r="158" spans="1:1" hidden="1" x14ac:dyDescent="0.25">
      <c r="A158" t="s">
        <v>189</v>
      </c>
    </row>
    <row r="159" spans="1:1" hidden="1" x14ac:dyDescent="0.25">
      <c r="A159" t="s">
        <v>190</v>
      </c>
    </row>
    <row r="160" spans="1:1" hidden="1" x14ac:dyDescent="0.25">
      <c r="A160" t="s">
        <v>191</v>
      </c>
    </row>
    <row r="161" spans="1:1" hidden="1" x14ac:dyDescent="0.25">
      <c r="A161" t="s">
        <v>192</v>
      </c>
    </row>
    <row r="162" spans="1:1" hidden="1" x14ac:dyDescent="0.25">
      <c r="A162" t="s">
        <v>193</v>
      </c>
    </row>
    <row r="163" spans="1:1" hidden="1" x14ac:dyDescent="0.25">
      <c r="A163" t="s">
        <v>194</v>
      </c>
    </row>
    <row r="164" spans="1:1" hidden="1" x14ac:dyDescent="0.25">
      <c r="A164" t="s">
        <v>195</v>
      </c>
    </row>
    <row r="165" spans="1:1" hidden="1" x14ac:dyDescent="0.25">
      <c r="A165" t="s">
        <v>196</v>
      </c>
    </row>
    <row r="166" spans="1:1" hidden="1" x14ac:dyDescent="0.25">
      <c r="A166" t="s">
        <v>197</v>
      </c>
    </row>
    <row r="167" spans="1:1" hidden="1" x14ac:dyDescent="0.25">
      <c r="A167" t="s">
        <v>198</v>
      </c>
    </row>
    <row r="168" spans="1:1" hidden="1" x14ac:dyDescent="0.25">
      <c r="A168" t="s">
        <v>199</v>
      </c>
    </row>
    <row r="169" spans="1:1" hidden="1" x14ac:dyDescent="0.25">
      <c r="A169" t="s">
        <v>200</v>
      </c>
    </row>
    <row r="170" spans="1:1" hidden="1" x14ac:dyDescent="0.25">
      <c r="A170" t="s">
        <v>201</v>
      </c>
    </row>
    <row r="171" spans="1:1" hidden="1" x14ac:dyDescent="0.25">
      <c r="A171" t="s">
        <v>202</v>
      </c>
    </row>
    <row r="172" spans="1:1" hidden="1" x14ac:dyDescent="0.25">
      <c r="A172" t="s">
        <v>203</v>
      </c>
    </row>
    <row r="173" spans="1:1" hidden="1" x14ac:dyDescent="0.25">
      <c r="A173" t="s">
        <v>290</v>
      </c>
    </row>
    <row r="174" spans="1:1" hidden="1" x14ac:dyDescent="0.25">
      <c r="A174" t="s">
        <v>291</v>
      </c>
    </row>
    <row r="175" spans="1:1" hidden="1" x14ac:dyDescent="0.25">
      <c r="A175" t="s">
        <v>292</v>
      </c>
    </row>
    <row r="176" spans="1:1" hidden="1" x14ac:dyDescent="0.25">
      <c r="A176" t="s">
        <v>293</v>
      </c>
    </row>
    <row r="177" spans="1:1" hidden="1" x14ac:dyDescent="0.25">
      <c r="A177" t="s">
        <v>294</v>
      </c>
    </row>
    <row r="178" spans="1:1" hidden="1" x14ac:dyDescent="0.25">
      <c r="A178" t="s">
        <v>295</v>
      </c>
    </row>
    <row r="179" spans="1:1" hidden="1" x14ac:dyDescent="0.25">
      <c r="A179" t="s">
        <v>296</v>
      </c>
    </row>
    <row r="180" spans="1:1" hidden="1" x14ac:dyDescent="0.25">
      <c r="A180" t="s">
        <v>297</v>
      </c>
    </row>
    <row r="181" spans="1:1" hidden="1" x14ac:dyDescent="0.25">
      <c r="A181" t="s">
        <v>298</v>
      </c>
    </row>
    <row r="182" spans="1:1" hidden="1" x14ac:dyDescent="0.25">
      <c r="A182" t="s">
        <v>299</v>
      </c>
    </row>
    <row r="183" spans="1:1" hidden="1" x14ac:dyDescent="0.25">
      <c r="A183" t="s">
        <v>300</v>
      </c>
    </row>
    <row r="184" spans="1:1" hidden="1" x14ac:dyDescent="0.25">
      <c r="A184" t="s">
        <v>301</v>
      </c>
    </row>
    <row r="185" spans="1:1" hidden="1" x14ac:dyDescent="0.25">
      <c r="A185" t="s">
        <v>204</v>
      </c>
    </row>
    <row r="186" spans="1:1" hidden="1" x14ac:dyDescent="0.25">
      <c r="A186" t="s">
        <v>205</v>
      </c>
    </row>
    <row r="187" spans="1:1" hidden="1" x14ac:dyDescent="0.25">
      <c r="A187" t="s">
        <v>206</v>
      </c>
    </row>
    <row r="188" spans="1:1" hidden="1" x14ac:dyDescent="0.25">
      <c r="A188" t="s">
        <v>207</v>
      </c>
    </row>
    <row r="189" spans="1:1" hidden="1" x14ac:dyDescent="0.25">
      <c r="A189" t="s">
        <v>208</v>
      </c>
    </row>
    <row r="190" spans="1:1" hidden="1" x14ac:dyDescent="0.25">
      <c r="A190" t="s">
        <v>209</v>
      </c>
    </row>
    <row r="191" spans="1:1" hidden="1" x14ac:dyDescent="0.25">
      <c r="A191" t="s">
        <v>210</v>
      </c>
    </row>
    <row r="192" spans="1:1" hidden="1" x14ac:dyDescent="0.25">
      <c r="A192" t="s">
        <v>211</v>
      </c>
    </row>
    <row r="193" spans="1:1" hidden="1" x14ac:dyDescent="0.25">
      <c r="A193" t="s">
        <v>212</v>
      </c>
    </row>
    <row r="194" spans="1:1" hidden="1" x14ac:dyDescent="0.25">
      <c r="A194" t="s">
        <v>213</v>
      </c>
    </row>
    <row r="195" spans="1:1" hidden="1" x14ac:dyDescent="0.25">
      <c r="A195" t="s">
        <v>214</v>
      </c>
    </row>
    <row r="196" spans="1:1" hidden="1" x14ac:dyDescent="0.25">
      <c r="A196" t="s">
        <v>215</v>
      </c>
    </row>
    <row r="197" spans="1:1" hidden="1" x14ac:dyDescent="0.25">
      <c r="A197" t="s">
        <v>216</v>
      </c>
    </row>
    <row r="198" spans="1:1" hidden="1" x14ac:dyDescent="0.25">
      <c r="A198" t="s">
        <v>217</v>
      </c>
    </row>
    <row r="199" spans="1:1" hidden="1" x14ac:dyDescent="0.25">
      <c r="A199" t="s">
        <v>218</v>
      </c>
    </row>
    <row r="200" spans="1:1" hidden="1" x14ac:dyDescent="0.25">
      <c r="A200" t="s">
        <v>219</v>
      </c>
    </row>
    <row r="201" spans="1:1" hidden="1" x14ac:dyDescent="0.25">
      <c r="A201" t="s">
        <v>302</v>
      </c>
    </row>
    <row r="202" spans="1:1" hidden="1" x14ac:dyDescent="0.25">
      <c r="A202" t="s">
        <v>303</v>
      </c>
    </row>
    <row r="203" spans="1:1" hidden="1" x14ac:dyDescent="0.25">
      <c r="A203" t="s">
        <v>220</v>
      </c>
    </row>
    <row r="204" spans="1:1" hidden="1" x14ac:dyDescent="0.25">
      <c r="A204" t="s">
        <v>221</v>
      </c>
    </row>
    <row r="205" spans="1:1" hidden="1" x14ac:dyDescent="0.25">
      <c r="A205" t="s">
        <v>222</v>
      </c>
    </row>
    <row r="206" spans="1:1" hidden="1" x14ac:dyDescent="0.25">
      <c r="A206" t="s">
        <v>223</v>
      </c>
    </row>
    <row r="207" spans="1:1" hidden="1" x14ac:dyDescent="0.25">
      <c r="A207" t="s">
        <v>224</v>
      </c>
    </row>
    <row r="208" spans="1:1" hidden="1" x14ac:dyDescent="0.25">
      <c r="A208" t="s">
        <v>225</v>
      </c>
    </row>
    <row r="209" spans="1:1" hidden="1" x14ac:dyDescent="0.25">
      <c r="A209" t="s">
        <v>226</v>
      </c>
    </row>
    <row r="210" spans="1:1" hidden="1" x14ac:dyDescent="0.25">
      <c r="A210" t="s">
        <v>227</v>
      </c>
    </row>
    <row r="211" spans="1:1" hidden="1" x14ac:dyDescent="0.25">
      <c r="A211" t="s">
        <v>228</v>
      </c>
    </row>
    <row r="212" spans="1:1" hidden="1" x14ac:dyDescent="0.25">
      <c r="A212" t="s">
        <v>229</v>
      </c>
    </row>
    <row r="213" spans="1:1" hidden="1" x14ac:dyDescent="0.25">
      <c r="A213" t="s">
        <v>230</v>
      </c>
    </row>
    <row r="214" spans="1:1" hidden="1" x14ac:dyDescent="0.25">
      <c r="A214" t="s">
        <v>231</v>
      </c>
    </row>
    <row r="215" spans="1:1" hidden="1" x14ac:dyDescent="0.25">
      <c r="A215" t="s">
        <v>232</v>
      </c>
    </row>
    <row r="216" spans="1:1" hidden="1" x14ac:dyDescent="0.25">
      <c r="A216" t="s">
        <v>233</v>
      </c>
    </row>
    <row r="217" spans="1:1" hidden="1" x14ac:dyDescent="0.25">
      <c r="A217" t="s">
        <v>234</v>
      </c>
    </row>
    <row r="218" spans="1:1" hidden="1" x14ac:dyDescent="0.25">
      <c r="A218" t="s">
        <v>235</v>
      </c>
    </row>
    <row r="219" spans="1:1" hidden="1" x14ac:dyDescent="0.25">
      <c r="A219" t="s">
        <v>236</v>
      </c>
    </row>
    <row r="220" spans="1:1" hidden="1" x14ac:dyDescent="0.25">
      <c r="A220" t="s">
        <v>237</v>
      </c>
    </row>
    <row r="221" spans="1:1" hidden="1" x14ac:dyDescent="0.25">
      <c r="A221" t="s">
        <v>238</v>
      </c>
    </row>
    <row r="222" spans="1:1" hidden="1" x14ac:dyDescent="0.25">
      <c r="A222" t="s">
        <v>239</v>
      </c>
    </row>
    <row r="223" spans="1:1" hidden="1" x14ac:dyDescent="0.25">
      <c r="A223" t="s">
        <v>240</v>
      </c>
    </row>
    <row r="224" spans="1:1" hidden="1" x14ac:dyDescent="0.25">
      <c r="A224" t="s">
        <v>241</v>
      </c>
    </row>
    <row r="225" spans="1:1" hidden="1" x14ac:dyDescent="0.25">
      <c r="A225" t="s">
        <v>242</v>
      </c>
    </row>
    <row r="226" spans="1:1" hidden="1" x14ac:dyDescent="0.25">
      <c r="A226" t="s">
        <v>243</v>
      </c>
    </row>
    <row r="227" spans="1:1" hidden="1" x14ac:dyDescent="0.25">
      <c r="A227" t="s">
        <v>244</v>
      </c>
    </row>
    <row r="228" spans="1:1" hidden="1" x14ac:dyDescent="0.25">
      <c r="A228" t="s">
        <v>245</v>
      </c>
    </row>
    <row r="229" spans="1:1" hidden="1" x14ac:dyDescent="0.25">
      <c r="A229" t="s">
        <v>246</v>
      </c>
    </row>
    <row r="230" spans="1:1" hidden="1" x14ac:dyDescent="0.25">
      <c r="A230" t="s">
        <v>247</v>
      </c>
    </row>
    <row r="231" spans="1:1" hidden="1" x14ac:dyDescent="0.25">
      <c r="A231" t="s">
        <v>248</v>
      </c>
    </row>
    <row r="232" spans="1:1" hidden="1" x14ac:dyDescent="0.25">
      <c r="A232" t="s">
        <v>249</v>
      </c>
    </row>
    <row r="233" spans="1:1" hidden="1" x14ac:dyDescent="0.25">
      <c r="A233" t="s">
        <v>250</v>
      </c>
    </row>
    <row r="234" spans="1:1" hidden="1" x14ac:dyDescent="0.25">
      <c r="A234" t="s">
        <v>251</v>
      </c>
    </row>
    <row r="235" spans="1:1" hidden="1" x14ac:dyDescent="0.25">
      <c r="A235" t="s">
        <v>252</v>
      </c>
    </row>
    <row r="236" spans="1:1" hidden="1" x14ac:dyDescent="0.25">
      <c r="A236" t="s">
        <v>253</v>
      </c>
    </row>
    <row r="237" spans="1:1" hidden="1" x14ac:dyDescent="0.25">
      <c r="A237" t="s">
        <v>254</v>
      </c>
    </row>
    <row r="238" spans="1:1" hidden="1" x14ac:dyDescent="0.25">
      <c r="A238" t="s">
        <v>255</v>
      </c>
    </row>
    <row r="239" spans="1:1" hidden="1" x14ac:dyDescent="0.25">
      <c r="A239" t="s">
        <v>256</v>
      </c>
    </row>
    <row r="240" spans="1:1" hidden="1" x14ac:dyDescent="0.25">
      <c r="A240" t="s">
        <v>257</v>
      </c>
    </row>
    <row r="241" spans="1:1" hidden="1" x14ac:dyDescent="0.25">
      <c r="A241" t="s">
        <v>258</v>
      </c>
    </row>
    <row r="242" spans="1:1" hidden="1" x14ac:dyDescent="0.25">
      <c r="A242" t="s">
        <v>259</v>
      </c>
    </row>
    <row r="243" spans="1:1" hidden="1" x14ac:dyDescent="0.25">
      <c r="A243" t="s">
        <v>260</v>
      </c>
    </row>
    <row r="244" spans="1:1" hidden="1" x14ac:dyDescent="0.25">
      <c r="A244" t="s">
        <v>261</v>
      </c>
    </row>
    <row r="245" spans="1:1" hidden="1" x14ac:dyDescent="0.25">
      <c r="A245" t="s">
        <v>262</v>
      </c>
    </row>
    <row r="246" spans="1:1" hidden="1" x14ac:dyDescent="0.25">
      <c r="A246" t="s">
        <v>263</v>
      </c>
    </row>
    <row r="247" spans="1:1" hidden="1" x14ac:dyDescent="0.25">
      <c r="A247" t="s">
        <v>264</v>
      </c>
    </row>
    <row r="248" spans="1:1" hidden="1" x14ac:dyDescent="0.25">
      <c r="A248" t="s">
        <v>265</v>
      </c>
    </row>
    <row r="249" spans="1:1" hidden="1" x14ac:dyDescent="0.25">
      <c r="A249" t="s">
        <v>266</v>
      </c>
    </row>
    <row r="250" spans="1:1" hidden="1" x14ac:dyDescent="0.25">
      <c r="A250" t="s">
        <v>267</v>
      </c>
    </row>
    <row r="251" spans="1:1" hidden="1" x14ac:dyDescent="0.25">
      <c r="A251" t="s">
        <v>268</v>
      </c>
    </row>
    <row r="252" spans="1:1" hidden="1" x14ac:dyDescent="0.25">
      <c r="A252" t="s">
        <v>269</v>
      </c>
    </row>
    <row r="253" spans="1:1" hidden="1" x14ac:dyDescent="0.25">
      <c r="A253" t="s">
        <v>270</v>
      </c>
    </row>
    <row r="254" spans="1:1" hidden="1" x14ac:dyDescent="0.25">
      <c r="A254" t="s">
        <v>271</v>
      </c>
    </row>
    <row r="255" spans="1:1" hidden="1" x14ac:dyDescent="0.25">
      <c r="A255" t="s">
        <v>272</v>
      </c>
    </row>
    <row r="256" spans="1:1" hidden="1" x14ac:dyDescent="0.25">
      <c r="A256" t="s">
        <v>273</v>
      </c>
    </row>
    <row r="257" spans="1:1" hidden="1" x14ac:dyDescent="0.25">
      <c r="A257" t="s">
        <v>274</v>
      </c>
    </row>
    <row r="258" spans="1:1" hidden="1" x14ac:dyDescent="0.25">
      <c r="A258" t="s">
        <v>275</v>
      </c>
    </row>
    <row r="259" spans="1:1" hidden="1" x14ac:dyDescent="0.25">
      <c r="A259" t="s">
        <v>276</v>
      </c>
    </row>
    <row r="260" spans="1:1" hidden="1" x14ac:dyDescent="0.25"/>
    <row r="261" spans="1:1" hidden="1" x14ac:dyDescent="0.25"/>
    <row r="262" spans="1:1" hidden="1" x14ac:dyDescent="0.25"/>
    <row r="263" spans="1:1" hidden="1" x14ac:dyDescent="0.25"/>
    <row r="264" spans="1:1" hidden="1" x14ac:dyDescent="0.25"/>
    <row r="265" spans="1:1" hidden="1" x14ac:dyDescent="0.25"/>
    <row r="266" spans="1:1" hidden="1" x14ac:dyDescent="0.25"/>
    <row r="267" spans="1:1" hidden="1" x14ac:dyDescent="0.25"/>
    <row r="268" spans="1:1" hidden="1" x14ac:dyDescent="0.25"/>
    <row r="269" spans="1:1" hidden="1" x14ac:dyDescent="0.25"/>
    <row r="270" spans="1:1" hidden="1" x14ac:dyDescent="0.25"/>
    <row r="271" spans="1:1" hidden="1" x14ac:dyDescent="0.25"/>
    <row r="272" spans="1:1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</sheetData>
  <mergeCells count="2">
    <mergeCell ref="J8:K8"/>
    <mergeCell ref="F31:K37"/>
  </mergeCells>
  <dataValidations count="1">
    <dataValidation type="list" allowBlank="1" showInputMessage="1" showErrorMessage="1" errorTitle="Registrant Name" error="Your name as entered is incorrect" sqref="C8">
      <formula1>$A$80:$A$300</formula1>
    </dataValidation>
  </dataValidations>
  <pageMargins left="0.75" right="0.75" top="1" bottom="1" header="0.5" footer="0.5"/>
  <pageSetup scale="92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2" r:id="rId4" name="CommandButton3">
          <controlPr autoLine="0" r:id="rId5">
            <anchor moveWithCells="1">
              <from>
                <xdr:col>3</xdr:col>
                <xdr:colOff>693420</xdr:colOff>
                <xdr:row>9</xdr:row>
                <xdr:rowOff>106680</xdr:rowOff>
              </from>
              <to>
                <xdr:col>4</xdr:col>
                <xdr:colOff>685800</xdr:colOff>
                <xdr:row>11</xdr:row>
                <xdr:rowOff>76200</xdr:rowOff>
              </to>
            </anchor>
          </controlPr>
        </control>
      </mc:Choice>
      <mc:Fallback>
        <control shapeId="2052" r:id="rId4" name="CommandButton3"/>
      </mc:Fallback>
    </mc:AlternateContent>
    <mc:AlternateContent xmlns:mc="http://schemas.openxmlformats.org/markup-compatibility/2006">
      <mc:Choice Requires="x14">
        <control shapeId="2050" r:id="rId6" name="CommandButton2">
          <controlPr defaultSize="0" autoLine="0" r:id="rId7">
            <anchor moveWithCells="1">
              <from>
                <xdr:col>2</xdr:col>
                <xdr:colOff>998220</xdr:colOff>
                <xdr:row>9</xdr:row>
                <xdr:rowOff>45720</xdr:rowOff>
              </from>
              <to>
                <xdr:col>3</xdr:col>
                <xdr:colOff>563880</xdr:colOff>
                <xdr:row>11</xdr:row>
                <xdr:rowOff>106680</xdr:rowOff>
              </to>
            </anchor>
          </controlPr>
        </control>
      </mc:Choice>
      <mc:Fallback>
        <control shapeId="2050" r:id="rId6" name="CommandButton2"/>
      </mc:Fallback>
    </mc:AlternateContent>
    <mc:AlternateContent xmlns:mc="http://schemas.openxmlformats.org/markup-compatibility/2006">
      <mc:Choice Requires="x14">
        <control shapeId="2049" r:id="rId8" name="CommandButton1">
          <controlPr defaultSize="0" autoLine="0" r:id="rId9">
            <anchor moveWithCells="1">
              <from>
                <xdr:col>2</xdr:col>
                <xdr:colOff>60960</xdr:colOff>
                <xdr:row>9</xdr:row>
                <xdr:rowOff>45720</xdr:rowOff>
              </from>
              <to>
                <xdr:col>2</xdr:col>
                <xdr:colOff>815340</xdr:colOff>
                <xdr:row>11</xdr:row>
                <xdr:rowOff>106680</xdr:rowOff>
              </to>
            </anchor>
          </controlPr>
        </control>
      </mc:Choice>
      <mc:Fallback>
        <control shapeId="2049" r:id="rId8" name="Command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B300"/>
  <sheetViews>
    <sheetView showGridLines="0" showOutlineSymbols="0" zoomScale="89" workbookViewId="0">
      <selection activeCell="C7" sqref="C7"/>
    </sheetView>
  </sheetViews>
  <sheetFormatPr defaultRowHeight="13.2" x14ac:dyDescent="0.25"/>
  <cols>
    <col min="1" max="1" width="7.33203125" customWidth="1"/>
    <col min="2" max="2" width="31.5546875" bestFit="1" customWidth="1"/>
    <col min="3" max="3" width="17.33203125" bestFit="1" customWidth="1"/>
    <col min="4" max="5" width="13.6640625" customWidth="1"/>
    <col min="6" max="7" width="7.6640625" customWidth="1"/>
    <col min="8" max="8" width="9.6640625" customWidth="1"/>
    <col min="9" max="11" width="7.6640625" customWidth="1"/>
    <col min="12" max="15" width="7.6640625" hidden="1" customWidth="1"/>
    <col min="16" max="16" width="5" hidden="1" customWidth="1"/>
    <col min="17" max="17" width="9.44140625" hidden="1" customWidth="1"/>
    <col min="18" max="18" width="8.44140625" hidden="1" customWidth="1"/>
    <col min="19" max="19" width="9.109375" hidden="1" customWidth="1"/>
    <col min="22" max="27" width="0" hidden="1" customWidth="1"/>
  </cols>
  <sheetData>
    <row r="1" spans="1:28" ht="21" x14ac:dyDescent="0.4">
      <c r="A1" s="188" t="s">
        <v>47</v>
      </c>
      <c r="B1" s="189"/>
      <c r="C1" s="190"/>
      <c r="D1" s="191"/>
      <c r="E1" s="191"/>
      <c r="F1" s="191"/>
      <c r="G1" s="192" t="s">
        <v>9</v>
      </c>
      <c r="H1" s="191"/>
      <c r="I1" s="191"/>
      <c r="J1" s="191"/>
      <c r="K1" s="193"/>
    </row>
    <row r="2" spans="1:28" ht="15.6" x14ac:dyDescent="0.3">
      <c r="A2" s="194" t="s">
        <v>48</v>
      </c>
      <c r="B2" s="195"/>
      <c r="C2" s="196"/>
      <c r="D2" s="9"/>
      <c r="E2" s="9"/>
      <c r="F2" s="9"/>
      <c r="G2" s="36" t="s">
        <v>289</v>
      </c>
      <c r="H2" s="9"/>
      <c r="I2" s="9"/>
      <c r="J2" s="9"/>
      <c r="K2" s="197"/>
    </row>
    <row r="3" spans="1:28" x14ac:dyDescent="0.25">
      <c r="A3" s="198"/>
      <c r="B3" s="9"/>
      <c r="C3" s="37"/>
      <c r="D3" s="9"/>
      <c r="E3" s="9"/>
      <c r="F3" s="9"/>
      <c r="G3" s="9"/>
      <c r="H3" s="9"/>
      <c r="I3" s="9"/>
      <c r="J3" s="9"/>
      <c r="K3" s="197"/>
    </row>
    <row r="4" spans="1:28" x14ac:dyDescent="0.25">
      <c r="A4" s="198"/>
      <c r="B4" s="9"/>
      <c r="C4" s="9"/>
      <c r="D4" s="9"/>
      <c r="E4" s="9"/>
      <c r="F4" s="9"/>
      <c r="G4" s="36" t="s">
        <v>25</v>
      </c>
      <c r="H4" s="9"/>
      <c r="I4" s="9"/>
      <c r="J4" s="9"/>
      <c r="K4" s="197"/>
    </row>
    <row r="5" spans="1:28" x14ac:dyDescent="0.25">
      <c r="A5" s="199"/>
      <c r="B5" s="37"/>
      <c r="C5" s="9"/>
      <c r="D5" s="9"/>
      <c r="E5" s="9"/>
      <c r="F5" s="9"/>
      <c r="G5" s="9"/>
      <c r="H5" s="9"/>
      <c r="I5" s="9"/>
      <c r="J5" s="9"/>
      <c r="K5" s="197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25">
      <c r="A6" s="199" t="s">
        <v>28</v>
      </c>
      <c r="B6" s="37"/>
      <c r="C6" s="13" t="s">
        <v>307</v>
      </c>
      <c r="D6" s="9"/>
      <c r="E6" s="120">
        <v>1</v>
      </c>
      <c r="F6" s="9"/>
      <c r="G6" s="9"/>
      <c r="H6" s="37" t="s">
        <v>26</v>
      </c>
      <c r="I6" s="9"/>
      <c r="J6" s="60">
        <f>+'Dec OPP'!J6</f>
        <v>36526</v>
      </c>
      <c r="K6" s="200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x14ac:dyDescent="0.25">
      <c r="A7" s="199"/>
      <c r="B7" s="37"/>
      <c r="C7" s="9"/>
      <c r="D7" s="9"/>
      <c r="E7" s="9" t="s">
        <v>277</v>
      </c>
      <c r="F7" s="9"/>
      <c r="G7" s="9"/>
      <c r="H7" s="9"/>
      <c r="I7" s="9"/>
      <c r="J7" s="9"/>
      <c r="K7" s="197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25">
      <c r="A8" s="199" t="s">
        <v>20</v>
      </c>
      <c r="B8" s="37"/>
      <c r="C8" s="13"/>
      <c r="D8" s="9"/>
      <c r="E8" s="9"/>
      <c r="F8" s="9"/>
      <c r="G8" s="9"/>
      <c r="H8" s="37" t="s">
        <v>27</v>
      </c>
      <c r="I8" s="9"/>
      <c r="J8" s="109">
        <f>+'Dec OPP'!J8:K8</f>
        <v>0.625</v>
      </c>
      <c r="K8" s="200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25">
      <c r="A9" s="199"/>
      <c r="B9" s="37"/>
      <c r="C9" s="9"/>
      <c r="D9" s="9"/>
      <c r="E9" s="9"/>
      <c r="F9" s="13"/>
      <c r="G9" s="9"/>
      <c r="H9" s="9"/>
      <c r="I9" s="9"/>
      <c r="J9" s="9"/>
      <c r="K9" s="197"/>
    </row>
    <row r="10" spans="1:28" x14ac:dyDescent="0.25">
      <c r="A10" s="198"/>
      <c r="B10" s="9"/>
      <c r="C10" s="9"/>
      <c r="D10" s="9"/>
      <c r="E10" s="9"/>
      <c r="F10" s="16"/>
      <c r="G10" s="17"/>
      <c r="H10" s="10" t="s">
        <v>34</v>
      </c>
      <c r="I10" s="17"/>
      <c r="J10" s="17"/>
      <c r="K10" s="201"/>
      <c r="L10" s="9"/>
      <c r="M10" s="9"/>
      <c r="N10" s="9"/>
      <c r="O10" s="9"/>
    </row>
    <row r="11" spans="1:28" x14ac:dyDescent="0.25">
      <c r="A11" s="202" t="s">
        <v>51</v>
      </c>
      <c r="B11" s="105"/>
      <c r="C11" s="9"/>
      <c r="D11" s="9"/>
      <c r="E11" s="9"/>
      <c r="F11" s="124" t="s">
        <v>42</v>
      </c>
      <c r="G11" s="21"/>
      <c r="H11" s="22"/>
      <c r="I11" s="21"/>
      <c r="J11" s="21"/>
      <c r="K11" s="203"/>
      <c r="L11" s="121"/>
      <c r="M11" s="121"/>
      <c r="N11" s="121"/>
      <c r="O11" s="121"/>
    </row>
    <row r="12" spans="1:28" x14ac:dyDescent="0.25">
      <c r="A12" s="204"/>
      <c r="B12" s="205"/>
      <c r="C12" s="9"/>
      <c r="D12" s="9"/>
      <c r="E12" s="9"/>
      <c r="F12" s="20" t="s">
        <v>40</v>
      </c>
      <c r="G12" s="23"/>
      <c r="H12" s="124" t="s">
        <v>36</v>
      </c>
      <c r="I12" s="23"/>
      <c r="J12" s="21"/>
      <c r="K12" s="235"/>
      <c r="L12" s="121"/>
      <c r="M12" s="121"/>
      <c r="N12" s="121"/>
      <c r="O12" s="121"/>
    </row>
    <row r="13" spans="1:28" x14ac:dyDescent="0.25">
      <c r="A13" s="198"/>
      <c r="B13" s="9"/>
      <c r="C13" s="9"/>
      <c r="D13" s="9"/>
      <c r="E13" s="9"/>
      <c r="F13" s="26" t="s">
        <v>41</v>
      </c>
      <c r="G13" s="25"/>
      <c r="H13" s="125" t="s">
        <v>35</v>
      </c>
      <c r="I13" s="24"/>
      <c r="J13" s="25"/>
      <c r="K13" s="236"/>
      <c r="L13" s="121"/>
      <c r="M13" s="121"/>
      <c r="N13" s="121"/>
      <c r="O13" s="121"/>
    </row>
    <row r="14" spans="1:28" x14ac:dyDescent="0.25">
      <c r="A14" s="208"/>
      <c r="B14" s="46" t="s">
        <v>49</v>
      </c>
      <c r="C14" s="46" t="s">
        <v>44</v>
      </c>
      <c r="D14" s="46" t="s">
        <v>31</v>
      </c>
      <c r="E14" s="46" t="s">
        <v>32</v>
      </c>
      <c r="F14" s="46"/>
      <c r="G14" s="47"/>
      <c r="H14" s="46"/>
      <c r="I14" s="46"/>
      <c r="J14" s="46"/>
      <c r="K14" s="243"/>
      <c r="L14" s="9"/>
      <c r="M14" s="9"/>
      <c r="N14" s="9"/>
      <c r="O14" s="9"/>
    </row>
    <row r="15" spans="1:28" x14ac:dyDescent="0.25">
      <c r="A15" s="210" t="s">
        <v>8</v>
      </c>
      <c r="B15" s="48" t="s">
        <v>50</v>
      </c>
      <c r="C15" s="49" t="s">
        <v>108</v>
      </c>
      <c r="D15" s="49" t="s">
        <v>45</v>
      </c>
      <c r="E15" s="48" t="s">
        <v>33</v>
      </c>
      <c r="F15" s="48" t="s">
        <v>37</v>
      </c>
      <c r="G15" s="50" t="s">
        <v>38</v>
      </c>
      <c r="H15" s="48" t="s">
        <v>39</v>
      </c>
      <c r="I15" s="48" t="s">
        <v>29</v>
      </c>
      <c r="J15" s="48" t="s">
        <v>5</v>
      </c>
      <c r="K15" s="244" t="s">
        <v>30</v>
      </c>
      <c r="L15" s="36"/>
      <c r="M15" s="36"/>
      <c r="N15" s="36"/>
      <c r="O15" s="36"/>
    </row>
    <row r="16" spans="1:28" ht="13.8" thickBot="1" x14ac:dyDescent="0.3">
      <c r="A16" s="212"/>
      <c r="B16" s="51"/>
      <c r="C16" s="52" t="s">
        <v>52</v>
      </c>
      <c r="D16" s="53" t="s">
        <v>46</v>
      </c>
      <c r="E16" s="54"/>
      <c r="F16" s="51"/>
      <c r="G16" s="55"/>
      <c r="H16" s="51"/>
      <c r="I16" s="51"/>
      <c r="J16" s="51"/>
      <c r="K16" s="245"/>
      <c r="L16" s="9"/>
      <c r="M16" s="9"/>
      <c r="N16" s="9"/>
      <c r="O16" s="9"/>
    </row>
    <row r="17" spans="1:20" s="34" customFormat="1" x14ac:dyDescent="0.25">
      <c r="A17" s="214">
        <v>1</v>
      </c>
      <c r="B17" s="108" t="str">
        <f>IF($D17=0," ",$C$8)</f>
        <v xml:space="preserve"> </v>
      </c>
      <c r="C17" s="90"/>
      <c r="D17" s="91"/>
      <c r="E17" s="92">
        <f>C17*D17*1000</f>
        <v>0</v>
      </c>
      <c r="F17" s="32">
        <v>0</v>
      </c>
      <c r="G17" s="38">
        <v>0</v>
      </c>
      <c r="H17" s="38">
        <v>0</v>
      </c>
      <c r="I17" s="102">
        <v>0</v>
      </c>
      <c r="J17" s="38">
        <v>0</v>
      </c>
      <c r="K17" s="246">
        <v>0</v>
      </c>
      <c r="L17" s="137" t="str">
        <f>+$C$6</f>
        <v>January</v>
      </c>
      <c r="M17" s="137">
        <f>+$E$6</f>
        <v>1</v>
      </c>
      <c r="N17" s="140">
        <f>+$J$6</f>
        <v>36526</v>
      </c>
      <c r="O17" s="142">
        <f>+$J$8</f>
        <v>0.625</v>
      </c>
      <c r="P17" s="33">
        <f t="shared" ref="P17:P24" si="0">IF(AND(OR(F17=0,F17=1),OR(G17=0,G17=1),OR(H17=0,H17=1),OR(J17=0,J17=1)),0,1)</f>
        <v>0</v>
      </c>
      <c r="Q17" s="33">
        <f t="shared" ref="Q17:Q24" si="1">IF(I17+K17&gt;0,1,0)</f>
        <v>0</v>
      </c>
      <c r="R17" s="33">
        <f t="shared" ref="R17:R24" si="2">IF(AND(F17+G17&gt;0,H17+J17&gt;0),1,0)</f>
        <v>0</v>
      </c>
      <c r="S17" s="33">
        <f t="shared" ref="S17:S24" si="3">IF(F17+G17&gt;1,1,0)</f>
        <v>0</v>
      </c>
    </row>
    <row r="18" spans="1:20" s="34" customFormat="1" x14ac:dyDescent="0.25">
      <c r="A18" s="214">
        <f>COUNT($A$17:A17)+1</f>
        <v>2</v>
      </c>
      <c r="B18" s="108" t="str">
        <f t="shared" ref="B18:B24" si="4">IF($D18=0," ",$C$8)</f>
        <v xml:space="preserve"> </v>
      </c>
      <c r="C18" s="96"/>
      <c r="D18" s="97"/>
      <c r="E18" s="92">
        <f>C18*D18*1000</f>
        <v>0</v>
      </c>
      <c r="F18" s="98">
        <v>0</v>
      </c>
      <c r="G18" s="38">
        <v>0</v>
      </c>
      <c r="H18" s="38">
        <v>0</v>
      </c>
      <c r="I18" s="102">
        <v>0</v>
      </c>
      <c r="J18" s="38">
        <v>0</v>
      </c>
      <c r="K18" s="246">
        <v>0</v>
      </c>
      <c r="L18" s="137" t="str">
        <f t="shared" ref="L18:L24" si="5">+$C$6</f>
        <v>January</v>
      </c>
      <c r="M18" s="137">
        <f t="shared" ref="M18:M24" si="6">+$E$6</f>
        <v>1</v>
      </c>
      <c r="N18" s="140">
        <f t="shared" ref="N18:N24" si="7">+$J$6</f>
        <v>36526</v>
      </c>
      <c r="O18" s="142">
        <f t="shared" ref="O18:O24" si="8">+$J$8</f>
        <v>0.625</v>
      </c>
      <c r="P18" s="33">
        <f t="shared" si="0"/>
        <v>0</v>
      </c>
      <c r="Q18" s="33">
        <f t="shared" si="1"/>
        <v>0</v>
      </c>
      <c r="R18" s="33">
        <f t="shared" si="2"/>
        <v>0</v>
      </c>
      <c r="S18" s="33">
        <f t="shared" si="3"/>
        <v>0</v>
      </c>
    </row>
    <row r="19" spans="1:20" s="34" customFormat="1" x14ac:dyDescent="0.25">
      <c r="A19" s="214">
        <f>COUNT($A$17:A18)+1</f>
        <v>3</v>
      </c>
      <c r="B19" s="108" t="str">
        <f t="shared" si="4"/>
        <v xml:space="preserve"> </v>
      </c>
      <c r="C19" s="88"/>
      <c r="D19" s="89"/>
      <c r="E19" s="41">
        <f t="shared" ref="E19:E24" si="9">+C19*D19*1000</f>
        <v>0</v>
      </c>
      <c r="F19" s="38">
        <v>0</v>
      </c>
      <c r="G19" s="38">
        <v>0</v>
      </c>
      <c r="H19" s="38">
        <v>0</v>
      </c>
      <c r="I19" s="102">
        <v>0</v>
      </c>
      <c r="J19" s="38">
        <v>0</v>
      </c>
      <c r="K19" s="246">
        <v>0</v>
      </c>
      <c r="L19" s="137" t="str">
        <f t="shared" si="5"/>
        <v>January</v>
      </c>
      <c r="M19" s="137">
        <f t="shared" si="6"/>
        <v>1</v>
      </c>
      <c r="N19" s="140">
        <f t="shared" si="7"/>
        <v>36526</v>
      </c>
      <c r="O19" s="142">
        <f t="shared" si="8"/>
        <v>0.625</v>
      </c>
      <c r="P19" s="33">
        <f t="shared" si="0"/>
        <v>0</v>
      </c>
      <c r="Q19" s="33">
        <f t="shared" si="1"/>
        <v>0</v>
      </c>
      <c r="R19" s="33">
        <f t="shared" si="2"/>
        <v>0</v>
      </c>
      <c r="S19" s="33">
        <f t="shared" si="3"/>
        <v>0</v>
      </c>
    </row>
    <row r="20" spans="1:20" s="34" customFormat="1" x14ac:dyDescent="0.25">
      <c r="A20" s="214">
        <f>COUNT($A$17:A19)+1</f>
        <v>4</v>
      </c>
      <c r="B20" s="108" t="str">
        <f t="shared" si="4"/>
        <v xml:space="preserve"> </v>
      </c>
      <c r="C20" s="88"/>
      <c r="D20" s="89"/>
      <c r="E20" s="41">
        <f t="shared" si="9"/>
        <v>0</v>
      </c>
      <c r="F20" s="38">
        <v>0</v>
      </c>
      <c r="G20" s="38">
        <v>0</v>
      </c>
      <c r="H20" s="38">
        <v>0</v>
      </c>
      <c r="I20" s="102">
        <v>0</v>
      </c>
      <c r="J20" s="38">
        <v>0</v>
      </c>
      <c r="K20" s="246">
        <v>0</v>
      </c>
      <c r="L20" s="137" t="str">
        <f t="shared" si="5"/>
        <v>January</v>
      </c>
      <c r="M20" s="137">
        <f t="shared" si="6"/>
        <v>1</v>
      </c>
      <c r="N20" s="140">
        <f t="shared" si="7"/>
        <v>36526</v>
      </c>
      <c r="O20" s="142">
        <f t="shared" si="8"/>
        <v>0.625</v>
      </c>
      <c r="P20" s="33">
        <f t="shared" si="0"/>
        <v>0</v>
      </c>
      <c r="Q20" s="33">
        <f t="shared" si="1"/>
        <v>0</v>
      </c>
      <c r="R20" s="33">
        <f t="shared" si="2"/>
        <v>0</v>
      </c>
      <c r="S20" s="33">
        <f t="shared" si="3"/>
        <v>0</v>
      </c>
    </row>
    <row r="21" spans="1:20" s="34" customFormat="1" x14ac:dyDescent="0.25">
      <c r="A21" s="214">
        <f>COUNT($A$17:A20)+1</f>
        <v>5</v>
      </c>
      <c r="B21" s="108" t="str">
        <f t="shared" si="4"/>
        <v xml:space="preserve"> </v>
      </c>
      <c r="C21" s="88"/>
      <c r="D21" s="89"/>
      <c r="E21" s="41">
        <f t="shared" si="9"/>
        <v>0</v>
      </c>
      <c r="F21" s="38">
        <v>0</v>
      </c>
      <c r="G21" s="38">
        <v>0</v>
      </c>
      <c r="H21" s="38">
        <v>0</v>
      </c>
      <c r="I21" s="102">
        <v>0</v>
      </c>
      <c r="J21" s="38">
        <v>0</v>
      </c>
      <c r="K21" s="246">
        <v>0</v>
      </c>
      <c r="L21" s="137" t="str">
        <f t="shared" si="5"/>
        <v>January</v>
      </c>
      <c r="M21" s="137">
        <f t="shared" si="6"/>
        <v>1</v>
      </c>
      <c r="N21" s="140">
        <f t="shared" si="7"/>
        <v>36526</v>
      </c>
      <c r="O21" s="142">
        <f t="shared" si="8"/>
        <v>0.625</v>
      </c>
      <c r="P21" s="33">
        <f t="shared" si="0"/>
        <v>0</v>
      </c>
      <c r="Q21" s="33">
        <f t="shared" si="1"/>
        <v>0</v>
      </c>
      <c r="R21" s="33">
        <f t="shared" si="2"/>
        <v>0</v>
      </c>
      <c r="S21" s="33">
        <f t="shared" si="3"/>
        <v>0</v>
      </c>
    </row>
    <row r="22" spans="1:20" s="34" customFormat="1" x14ac:dyDescent="0.25">
      <c r="A22" s="214">
        <f>COUNT($A$17:A21)+1</f>
        <v>6</v>
      </c>
      <c r="B22" s="108" t="str">
        <f t="shared" si="4"/>
        <v xml:space="preserve"> </v>
      </c>
      <c r="C22" s="88"/>
      <c r="D22" s="89"/>
      <c r="E22" s="41">
        <f t="shared" si="9"/>
        <v>0</v>
      </c>
      <c r="F22" s="38">
        <v>0</v>
      </c>
      <c r="G22" s="38">
        <v>0</v>
      </c>
      <c r="H22" s="38">
        <v>0</v>
      </c>
      <c r="I22" s="102">
        <v>0</v>
      </c>
      <c r="J22" s="38">
        <v>0</v>
      </c>
      <c r="K22" s="246">
        <v>0</v>
      </c>
      <c r="L22" s="137" t="str">
        <f t="shared" si="5"/>
        <v>January</v>
      </c>
      <c r="M22" s="137">
        <f t="shared" si="6"/>
        <v>1</v>
      </c>
      <c r="N22" s="140">
        <f t="shared" si="7"/>
        <v>36526</v>
      </c>
      <c r="O22" s="142">
        <f t="shared" si="8"/>
        <v>0.625</v>
      </c>
      <c r="P22" s="33">
        <f t="shared" si="0"/>
        <v>0</v>
      </c>
      <c r="Q22" s="33">
        <f t="shared" si="1"/>
        <v>0</v>
      </c>
      <c r="R22" s="33">
        <f t="shared" si="2"/>
        <v>0</v>
      </c>
      <c r="S22" s="33">
        <f t="shared" si="3"/>
        <v>0</v>
      </c>
    </row>
    <row r="23" spans="1:20" s="34" customFormat="1" x14ac:dyDescent="0.25">
      <c r="A23" s="214">
        <f>COUNT($A$17:A22)+1</f>
        <v>7</v>
      </c>
      <c r="B23" s="108" t="str">
        <f t="shared" si="4"/>
        <v xml:space="preserve"> </v>
      </c>
      <c r="C23" s="88"/>
      <c r="D23" s="89"/>
      <c r="E23" s="41">
        <f t="shared" si="9"/>
        <v>0</v>
      </c>
      <c r="F23" s="38">
        <v>0</v>
      </c>
      <c r="G23" s="38">
        <v>0</v>
      </c>
      <c r="H23" s="38">
        <v>0</v>
      </c>
      <c r="I23" s="102">
        <v>0</v>
      </c>
      <c r="J23" s="38">
        <v>0</v>
      </c>
      <c r="K23" s="246">
        <v>0</v>
      </c>
      <c r="L23" s="137" t="str">
        <f t="shared" si="5"/>
        <v>January</v>
      </c>
      <c r="M23" s="137">
        <f t="shared" si="6"/>
        <v>1</v>
      </c>
      <c r="N23" s="140">
        <f t="shared" si="7"/>
        <v>36526</v>
      </c>
      <c r="O23" s="142">
        <f t="shared" si="8"/>
        <v>0.625</v>
      </c>
      <c r="P23" s="33">
        <f t="shared" si="0"/>
        <v>0</v>
      </c>
      <c r="Q23" s="33">
        <f t="shared" si="1"/>
        <v>0</v>
      </c>
      <c r="R23" s="33">
        <f t="shared" si="2"/>
        <v>0</v>
      </c>
      <c r="S23" s="33">
        <f t="shared" si="3"/>
        <v>0</v>
      </c>
    </row>
    <row r="24" spans="1:20" s="34" customFormat="1" x14ac:dyDescent="0.25">
      <c r="A24" s="214">
        <f>COUNT($A$17:A23)+1</f>
        <v>8</v>
      </c>
      <c r="B24" s="108" t="str">
        <f t="shared" si="4"/>
        <v xml:space="preserve"> </v>
      </c>
      <c r="C24" s="43"/>
      <c r="D24" s="44"/>
      <c r="E24" s="61">
        <f t="shared" si="9"/>
        <v>0</v>
      </c>
      <c r="F24" s="42">
        <v>0</v>
      </c>
      <c r="G24" s="42">
        <v>0</v>
      </c>
      <c r="H24" s="42">
        <v>0</v>
      </c>
      <c r="I24" s="103">
        <v>0</v>
      </c>
      <c r="J24" s="42">
        <v>0</v>
      </c>
      <c r="K24" s="247">
        <v>0</v>
      </c>
      <c r="L24" s="137" t="str">
        <f t="shared" si="5"/>
        <v>January</v>
      </c>
      <c r="M24" s="137">
        <f t="shared" si="6"/>
        <v>1</v>
      </c>
      <c r="N24" s="140">
        <f t="shared" si="7"/>
        <v>36526</v>
      </c>
      <c r="O24" s="142">
        <f t="shared" si="8"/>
        <v>0.625</v>
      </c>
      <c r="P24" s="66">
        <f t="shared" si="0"/>
        <v>0</v>
      </c>
      <c r="Q24" s="66">
        <f t="shared" si="1"/>
        <v>0</v>
      </c>
      <c r="R24" s="66">
        <f t="shared" si="2"/>
        <v>0</v>
      </c>
      <c r="S24" s="66">
        <f t="shared" si="3"/>
        <v>0</v>
      </c>
    </row>
    <row r="25" spans="1:20" ht="15.6" x14ac:dyDescent="0.25">
      <c r="A25" s="217"/>
      <c r="B25" s="218"/>
      <c r="C25" s="56"/>
      <c r="D25" s="56"/>
      <c r="E25" s="62">
        <f>SUM(E17:E18)</f>
        <v>0</v>
      </c>
      <c r="F25" s="220"/>
      <c r="G25" s="221" t="str">
        <f>IF(P25+Q25+R25+S25&gt;0,"WARNING:","")</f>
        <v/>
      </c>
      <c r="H25" s="222" t="str">
        <f>IF(P25&gt;0,"Values above must be 1's or 0's",IF(Q25&gt;0,"NE and Ontario are not participating. These must be 0's",IF(R25&gt;0,"If it must be in NYC or LI, it cannot be out of state",IF(S25&gt;0,"Capactiy above must be in either NYC or LI",""))))</f>
        <v/>
      </c>
      <c r="I25" s="223"/>
      <c r="J25" s="223"/>
      <c r="K25" s="224"/>
      <c r="L25" s="29"/>
      <c r="M25" s="29"/>
      <c r="N25" s="29"/>
      <c r="O25" s="29"/>
      <c r="P25" s="28">
        <f>SUM(P17:P18)</f>
        <v>0</v>
      </c>
      <c r="Q25" s="28">
        <f>SUM(Q17:Q18)</f>
        <v>0</v>
      </c>
      <c r="R25" s="28">
        <f>SUM(R17:R18)</f>
        <v>0</v>
      </c>
      <c r="S25" s="28">
        <f>SUM(S17:S18)</f>
        <v>0</v>
      </c>
    </row>
    <row r="26" spans="1:20" x14ac:dyDescent="0.25">
      <c r="A26" s="225" t="s">
        <v>80</v>
      </c>
      <c r="B26" s="56"/>
      <c r="C26" s="9"/>
      <c r="D26" s="9"/>
      <c r="E26" s="30"/>
      <c r="F26" s="9"/>
      <c r="G26" s="9"/>
      <c r="H26" s="9"/>
      <c r="I26" s="9"/>
      <c r="J26" s="9"/>
      <c r="K26" s="197"/>
    </row>
    <row r="27" spans="1:20" x14ac:dyDescent="0.25">
      <c r="A27" s="226" t="s">
        <v>81</v>
      </c>
      <c r="B27" s="56"/>
      <c r="C27" s="9"/>
      <c r="D27" s="9"/>
      <c r="E27" s="9"/>
      <c r="F27" s="9"/>
      <c r="G27" s="9"/>
      <c r="H27" s="9"/>
      <c r="I27" s="9"/>
      <c r="J27" s="9"/>
      <c r="K27" s="197"/>
      <c r="T27" s="27"/>
    </row>
    <row r="28" spans="1:20" x14ac:dyDescent="0.25">
      <c r="A28" s="227"/>
      <c r="B28" s="218" t="s">
        <v>71</v>
      </c>
      <c r="C28" s="9"/>
      <c r="D28" s="9"/>
      <c r="E28" s="9"/>
      <c r="F28" s="9"/>
      <c r="G28" s="9"/>
      <c r="H28" s="9"/>
      <c r="I28" s="9"/>
      <c r="J28" s="9"/>
      <c r="K28" s="197"/>
    </row>
    <row r="29" spans="1:20" x14ac:dyDescent="0.25">
      <c r="A29" s="228"/>
      <c r="B29" s="229" t="s">
        <v>82</v>
      </c>
      <c r="C29" s="9"/>
      <c r="D29" s="9"/>
      <c r="E29" s="9"/>
      <c r="F29" s="9"/>
      <c r="G29" s="9"/>
      <c r="H29" s="9"/>
      <c r="I29" s="9"/>
      <c r="J29" s="9"/>
      <c r="K29" s="197"/>
    </row>
    <row r="30" spans="1:20" ht="13.8" thickBot="1" x14ac:dyDescent="0.3">
      <c r="A30" s="198"/>
      <c r="B30" s="230" t="s">
        <v>15</v>
      </c>
      <c r="C30" s="35" t="str">
        <f>+'Dec OPP'!C30</f>
        <v>Your Name Here</v>
      </c>
      <c r="D30" s="35"/>
      <c r="E30" s="35"/>
      <c r="F30" s="9"/>
      <c r="G30" s="9"/>
      <c r="H30" s="9" t="s">
        <v>43</v>
      </c>
      <c r="I30" s="9"/>
      <c r="J30" s="35" t="str">
        <f>+'Dec OPP'!J30</f>
        <v>Your Phone Here</v>
      </c>
      <c r="K30" s="145"/>
      <c r="L30" s="9"/>
      <c r="M30" s="9"/>
      <c r="N30" s="9"/>
      <c r="O30" s="9"/>
    </row>
    <row r="31" spans="1:20" x14ac:dyDescent="0.25">
      <c r="A31" s="198"/>
      <c r="B31" s="230"/>
      <c r="C31" s="9"/>
      <c r="D31" s="9"/>
      <c r="E31" s="9"/>
      <c r="F31" s="254" t="s">
        <v>304</v>
      </c>
      <c r="G31" s="254"/>
      <c r="H31" s="254"/>
      <c r="I31" s="254"/>
      <c r="J31" s="254"/>
      <c r="K31" s="255"/>
      <c r="L31" s="9"/>
      <c r="M31" s="9"/>
      <c r="N31" s="9"/>
      <c r="O31" s="9"/>
    </row>
    <row r="32" spans="1:20" x14ac:dyDescent="0.25">
      <c r="A32" s="198"/>
      <c r="B32" s="230" t="s">
        <v>17</v>
      </c>
      <c r="C32" s="13" t="str">
        <f>+'Dec OPP'!C32</f>
        <v>Company</v>
      </c>
      <c r="D32" s="13"/>
      <c r="E32" s="13"/>
      <c r="F32" s="254"/>
      <c r="G32" s="254"/>
      <c r="H32" s="254"/>
      <c r="I32" s="254"/>
      <c r="J32" s="254"/>
      <c r="K32" s="255"/>
    </row>
    <row r="33" spans="1:11" x14ac:dyDescent="0.25">
      <c r="A33" s="198"/>
      <c r="B33" s="230" t="s">
        <v>16</v>
      </c>
      <c r="C33" s="13" t="str">
        <f>+'Dec OPP'!C33</f>
        <v>Address 1</v>
      </c>
      <c r="D33" s="13"/>
      <c r="E33" s="13"/>
      <c r="F33" s="254"/>
      <c r="G33" s="254"/>
      <c r="H33" s="254"/>
      <c r="I33" s="254"/>
      <c r="J33" s="254"/>
      <c r="K33" s="255"/>
    </row>
    <row r="34" spans="1:11" x14ac:dyDescent="0.25">
      <c r="A34" s="198"/>
      <c r="B34" s="230"/>
      <c r="C34" s="13" t="str">
        <f>+'Dec OPP'!C34</f>
        <v>Address 2</v>
      </c>
      <c r="D34" s="17"/>
      <c r="E34" s="17"/>
      <c r="F34" s="254"/>
      <c r="G34" s="254"/>
      <c r="H34" s="254"/>
      <c r="I34" s="254"/>
      <c r="J34" s="254"/>
      <c r="K34" s="255"/>
    </row>
    <row r="35" spans="1:11" x14ac:dyDescent="0.25">
      <c r="A35" s="198"/>
      <c r="B35" s="230"/>
      <c r="C35" s="13" t="str">
        <f>+'Dec OPP'!C35</f>
        <v>Address 3</v>
      </c>
      <c r="D35" s="17"/>
      <c r="E35" s="17"/>
      <c r="F35" s="254"/>
      <c r="G35" s="254"/>
      <c r="H35" s="254"/>
      <c r="I35" s="254"/>
      <c r="J35" s="254"/>
      <c r="K35" s="255"/>
    </row>
    <row r="36" spans="1:11" x14ac:dyDescent="0.25">
      <c r="A36" s="198"/>
      <c r="B36" s="230"/>
      <c r="C36" s="13" t="str">
        <f>+'Dec OPP'!C36</f>
        <v>City, State, Zip</v>
      </c>
      <c r="D36" s="17"/>
      <c r="E36" s="17"/>
      <c r="F36" s="254"/>
      <c r="G36" s="254"/>
      <c r="H36" s="254"/>
      <c r="I36" s="254"/>
      <c r="J36" s="254"/>
      <c r="K36" s="255"/>
    </row>
    <row r="37" spans="1:11" ht="13.8" thickBot="1" x14ac:dyDescent="0.3">
      <c r="A37" s="232"/>
      <c r="B37" s="237" t="s">
        <v>19</v>
      </c>
      <c r="C37" s="35" t="str">
        <f>+'Dec OPP'!C37</f>
        <v>your @ here</v>
      </c>
      <c r="D37" s="35"/>
      <c r="E37" s="35"/>
      <c r="F37" s="256"/>
      <c r="G37" s="256"/>
      <c r="H37" s="256"/>
      <c r="I37" s="256"/>
      <c r="J37" s="256"/>
      <c r="K37" s="257"/>
    </row>
    <row r="79" spans="1:1" hidden="1" x14ac:dyDescent="0.25">
      <c r="A79" t="s">
        <v>110</v>
      </c>
    </row>
    <row r="80" spans="1:1" hidden="1" x14ac:dyDescent="0.25">
      <c r="A80" t="s">
        <v>111</v>
      </c>
    </row>
    <row r="81" spans="1:1" hidden="1" x14ac:dyDescent="0.25">
      <c r="A81" t="s">
        <v>112</v>
      </c>
    </row>
    <row r="82" spans="1:1" hidden="1" x14ac:dyDescent="0.25">
      <c r="A82" t="s">
        <v>113</v>
      </c>
    </row>
    <row r="83" spans="1:1" hidden="1" x14ac:dyDescent="0.25">
      <c r="A83" t="s">
        <v>114</v>
      </c>
    </row>
    <row r="84" spans="1:1" hidden="1" x14ac:dyDescent="0.25">
      <c r="A84" t="s">
        <v>115</v>
      </c>
    </row>
    <row r="85" spans="1:1" hidden="1" x14ac:dyDescent="0.25">
      <c r="A85" t="s">
        <v>116</v>
      </c>
    </row>
    <row r="86" spans="1:1" hidden="1" x14ac:dyDescent="0.25">
      <c r="A86" t="s">
        <v>117</v>
      </c>
    </row>
    <row r="87" spans="1:1" hidden="1" x14ac:dyDescent="0.25">
      <c r="A87" t="s">
        <v>118</v>
      </c>
    </row>
    <row r="88" spans="1:1" hidden="1" x14ac:dyDescent="0.25">
      <c r="A88" t="s">
        <v>119</v>
      </c>
    </row>
    <row r="89" spans="1:1" hidden="1" x14ac:dyDescent="0.25">
      <c r="A89" t="s">
        <v>120</v>
      </c>
    </row>
    <row r="90" spans="1:1" hidden="1" x14ac:dyDescent="0.25">
      <c r="A90" t="s">
        <v>121</v>
      </c>
    </row>
    <row r="91" spans="1:1" hidden="1" x14ac:dyDescent="0.25">
      <c r="A91" t="s">
        <v>122</v>
      </c>
    </row>
    <row r="92" spans="1:1" hidden="1" x14ac:dyDescent="0.25">
      <c r="A92" t="s">
        <v>123</v>
      </c>
    </row>
    <row r="93" spans="1:1" hidden="1" x14ac:dyDescent="0.25">
      <c r="A93" t="s">
        <v>124</v>
      </c>
    </row>
    <row r="94" spans="1:1" hidden="1" x14ac:dyDescent="0.25">
      <c r="A94" t="s">
        <v>125</v>
      </c>
    </row>
    <row r="95" spans="1:1" hidden="1" x14ac:dyDescent="0.25">
      <c r="A95" t="s">
        <v>126</v>
      </c>
    </row>
    <row r="96" spans="1:1" hidden="1" x14ac:dyDescent="0.25">
      <c r="A96" t="s">
        <v>127</v>
      </c>
    </row>
    <row r="97" spans="1:1" hidden="1" x14ac:dyDescent="0.25">
      <c r="A97" t="s">
        <v>128</v>
      </c>
    </row>
    <row r="98" spans="1:1" hidden="1" x14ac:dyDescent="0.25">
      <c r="A98" t="s">
        <v>129</v>
      </c>
    </row>
    <row r="99" spans="1:1" hidden="1" x14ac:dyDescent="0.25">
      <c r="A99" t="s">
        <v>130</v>
      </c>
    </row>
    <row r="100" spans="1:1" hidden="1" x14ac:dyDescent="0.25">
      <c r="A100" t="s">
        <v>131</v>
      </c>
    </row>
    <row r="101" spans="1:1" hidden="1" x14ac:dyDescent="0.25">
      <c r="A101" t="s">
        <v>132</v>
      </c>
    </row>
    <row r="102" spans="1:1" hidden="1" x14ac:dyDescent="0.25">
      <c r="A102" t="s">
        <v>133</v>
      </c>
    </row>
    <row r="103" spans="1:1" hidden="1" x14ac:dyDescent="0.25">
      <c r="A103" t="s">
        <v>134</v>
      </c>
    </row>
    <row r="104" spans="1:1" hidden="1" x14ac:dyDescent="0.25">
      <c r="A104" t="s">
        <v>135</v>
      </c>
    </row>
    <row r="105" spans="1:1" hidden="1" x14ac:dyDescent="0.25">
      <c r="A105" t="s">
        <v>136</v>
      </c>
    </row>
    <row r="106" spans="1:1" hidden="1" x14ac:dyDescent="0.25">
      <c r="A106" t="s">
        <v>137</v>
      </c>
    </row>
    <row r="107" spans="1:1" hidden="1" x14ac:dyDescent="0.25">
      <c r="A107" t="s">
        <v>138</v>
      </c>
    </row>
    <row r="108" spans="1:1" hidden="1" x14ac:dyDescent="0.25">
      <c r="A108" t="s">
        <v>139</v>
      </c>
    </row>
    <row r="109" spans="1:1" hidden="1" x14ac:dyDescent="0.25">
      <c r="A109" t="s">
        <v>140</v>
      </c>
    </row>
    <row r="110" spans="1:1" hidden="1" x14ac:dyDescent="0.25">
      <c r="A110" t="s">
        <v>141</v>
      </c>
    </row>
    <row r="111" spans="1:1" hidden="1" x14ac:dyDescent="0.25">
      <c r="A111" t="s">
        <v>142</v>
      </c>
    </row>
    <row r="112" spans="1:1" hidden="1" x14ac:dyDescent="0.25">
      <c r="A112" t="s">
        <v>143</v>
      </c>
    </row>
    <row r="113" spans="1:1" hidden="1" x14ac:dyDescent="0.25">
      <c r="A113" t="s">
        <v>144</v>
      </c>
    </row>
    <row r="114" spans="1:1" hidden="1" x14ac:dyDescent="0.25">
      <c r="A114" t="s">
        <v>145</v>
      </c>
    </row>
    <row r="115" spans="1:1" hidden="1" x14ac:dyDescent="0.25">
      <c r="A115" t="s">
        <v>146</v>
      </c>
    </row>
    <row r="116" spans="1:1" hidden="1" x14ac:dyDescent="0.25">
      <c r="A116" t="s">
        <v>147</v>
      </c>
    </row>
    <row r="117" spans="1:1" hidden="1" x14ac:dyDescent="0.25">
      <c r="A117" t="s">
        <v>148</v>
      </c>
    </row>
    <row r="118" spans="1:1" hidden="1" x14ac:dyDescent="0.25">
      <c r="A118" t="s">
        <v>149</v>
      </c>
    </row>
    <row r="119" spans="1:1" hidden="1" x14ac:dyDescent="0.25">
      <c r="A119" t="s">
        <v>150</v>
      </c>
    </row>
    <row r="120" spans="1:1" hidden="1" x14ac:dyDescent="0.25">
      <c r="A120" t="s">
        <v>151</v>
      </c>
    </row>
    <row r="121" spans="1:1" hidden="1" x14ac:dyDescent="0.25">
      <c r="A121" t="s">
        <v>152</v>
      </c>
    </row>
    <row r="122" spans="1:1" hidden="1" x14ac:dyDescent="0.25">
      <c r="A122" t="s">
        <v>153</v>
      </c>
    </row>
    <row r="123" spans="1:1" hidden="1" x14ac:dyDescent="0.25">
      <c r="A123" t="s">
        <v>154</v>
      </c>
    </row>
    <row r="124" spans="1:1" hidden="1" x14ac:dyDescent="0.25">
      <c r="A124" t="s">
        <v>155</v>
      </c>
    </row>
    <row r="125" spans="1:1" hidden="1" x14ac:dyDescent="0.25">
      <c r="A125" t="s">
        <v>156</v>
      </c>
    </row>
    <row r="126" spans="1:1" hidden="1" x14ac:dyDescent="0.25">
      <c r="A126" t="s">
        <v>157</v>
      </c>
    </row>
    <row r="127" spans="1:1" hidden="1" x14ac:dyDescent="0.25">
      <c r="A127" t="s">
        <v>158</v>
      </c>
    </row>
    <row r="128" spans="1:1" hidden="1" x14ac:dyDescent="0.25">
      <c r="A128" t="s">
        <v>159</v>
      </c>
    </row>
    <row r="129" spans="1:1" hidden="1" x14ac:dyDescent="0.25">
      <c r="A129" t="s">
        <v>160</v>
      </c>
    </row>
    <row r="130" spans="1:1" hidden="1" x14ac:dyDescent="0.25">
      <c r="A130" t="s">
        <v>161</v>
      </c>
    </row>
    <row r="131" spans="1:1" hidden="1" x14ac:dyDescent="0.25">
      <c r="A131" t="s">
        <v>162</v>
      </c>
    </row>
    <row r="132" spans="1:1" hidden="1" x14ac:dyDescent="0.25">
      <c r="A132" t="s">
        <v>163</v>
      </c>
    </row>
    <row r="133" spans="1:1" hidden="1" x14ac:dyDescent="0.25">
      <c r="A133" t="s">
        <v>164</v>
      </c>
    </row>
    <row r="134" spans="1:1" hidden="1" x14ac:dyDescent="0.25">
      <c r="A134" t="s">
        <v>165</v>
      </c>
    </row>
    <row r="135" spans="1:1" hidden="1" x14ac:dyDescent="0.25">
      <c r="A135" t="s">
        <v>166</v>
      </c>
    </row>
    <row r="136" spans="1:1" hidden="1" x14ac:dyDescent="0.25">
      <c r="A136" t="s">
        <v>167</v>
      </c>
    </row>
    <row r="137" spans="1:1" hidden="1" x14ac:dyDescent="0.25">
      <c r="A137" t="s">
        <v>168</v>
      </c>
    </row>
    <row r="138" spans="1:1" hidden="1" x14ac:dyDescent="0.25">
      <c r="A138" t="s">
        <v>169</v>
      </c>
    </row>
    <row r="139" spans="1:1" hidden="1" x14ac:dyDescent="0.25">
      <c r="A139" t="s">
        <v>170</v>
      </c>
    </row>
    <row r="140" spans="1:1" hidden="1" x14ac:dyDescent="0.25">
      <c r="A140" t="s">
        <v>171</v>
      </c>
    </row>
    <row r="141" spans="1:1" hidden="1" x14ac:dyDescent="0.25">
      <c r="A141" t="s">
        <v>172</v>
      </c>
    </row>
    <row r="142" spans="1:1" hidden="1" x14ac:dyDescent="0.25">
      <c r="A142" t="s">
        <v>173</v>
      </c>
    </row>
    <row r="143" spans="1:1" hidden="1" x14ac:dyDescent="0.25">
      <c r="A143" t="s">
        <v>174</v>
      </c>
    </row>
    <row r="144" spans="1:1" hidden="1" x14ac:dyDescent="0.25">
      <c r="A144" t="s">
        <v>175</v>
      </c>
    </row>
    <row r="145" spans="1:1" hidden="1" x14ac:dyDescent="0.25">
      <c r="A145" t="s">
        <v>176</v>
      </c>
    </row>
    <row r="146" spans="1:1" hidden="1" x14ac:dyDescent="0.25">
      <c r="A146" t="s">
        <v>177</v>
      </c>
    </row>
    <row r="147" spans="1:1" hidden="1" x14ac:dyDescent="0.25">
      <c r="A147" t="s">
        <v>178</v>
      </c>
    </row>
    <row r="148" spans="1:1" hidden="1" x14ac:dyDescent="0.25">
      <c r="A148" t="s">
        <v>179</v>
      </c>
    </row>
    <row r="149" spans="1:1" hidden="1" x14ac:dyDescent="0.25">
      <c r="A149" t="s">
        <v>180</v>
      </c>
    </row>
    <row r="150" spans="1:1" hidden="1" x14ac:dyDescent="0.25">
      <c r="A150" t="s">
        <v>181</v>
      </c>
    </row>
    <row r="151" spans="1:1" hidden="1" x14ac:dyDescent="0.25">
      <c r="A151" t="s">
        <v>182</v>
      </c>
    </row>
    <row r="152" spans="1:1" hidden="1" x14ac:dyDescent="0.25">
      <c r="A152" t="s">
        <v>183</v>
      </c>
    </row>
    <row r="153" spans="1:1" hidden="1" x14ac:dyDescent="0.25">
      <c r="A153" t="s">
        <v>184</v>
      </c>
    </row>
    <row r="154" spans="1:1" hidden="1" x14ac:dyDescent="0.25">
      <c r="A154" t="s">
        <v>185</v>
      </c>
    </row>
    <row r="155" spans="1:1" hidden="1" x14ac:dyDescent="0.25">
      <c r="A155" t="s">
        <v>186</v>
      </c>
    </row>
    <row r="156" spans="1:1" hidden="1" x14ac:dyDescent="0.25">
      <c r="A156" t="s">
        <v>187</v>
      </c>
    </row>
    <row r="157" spans="1:1" hidden="1" x14ac:dyDescent="0.25">
      <c r="A157" t="s">
        <v>188</v>
      </c>
    </row>
    <row r="158" spans="1:1" hidden="1" x14ac:dyDescent="0.25">
      <c r="A158" t="s">
        <v>189</v>
      </c>
    </row>
    <row r="159" spans="1:1" hidden="1" x14ac:dyDescent="0.25">
      <c r="A159" t="s">
        <v>190</v>
      </c>
    </row>
    <row r="160" spans="1:1" hidden="1" x14ac:dyDescent="0.25">
      <c r="A160" t="s">
        <v>191</v>
      </c>
    </row>
    <row r="161" spans="1:1" hidden="1" x14ac:dyDescent="0.25">
      <c r="A161" t="s">
        <v>192</v>
      </c>
    </row>
    <row r="162" spans="1:1" hidden="1" x14ac:dyDescent="0.25">
      <c r="A162" t="s">
        <v>193</v>
      </c>
    </row>
    <row r="163" spans="1:1" hidden="1" x14ac:dyDescent="0.25">
      <c r="A163" t="s">
        <v>194</v>
      </c>
    </row>
    <row r="164" spans="1:1" hidden="1" x14ac:dyDescent="0.25">
      <c r="A164" t="s">
        <v>195</v>
      </c>
    </row>
    <row r="165" spans="1:1" hidden="1" x14ac:dyDescent="0.25">
      <c r="A165" t="s">
        <v>196</v>
      </c>
    </row>
    <row r="166" spans="1:1" hidden="1" x14ac:dyDescent="0.25">
      <c r="A166" t="s">
        <v>197</v>
      </c>
    </row>
    <row r="167" spans="1:1" hidden="1" x14ac:dyDescent="0.25">
      <c r="A167" t="s">
        <v>198</v>
      </c>
    </row>
    <row r="168" spans="1:1" hidden="1" x14ac:dyDescent="0.25">
      <c r="A168" t="s">
        <v>199</v>
      </c>
    </row>
    <row r="169" spans="1:1" hidden="1" x14ac:dyDescent="0.25">
      <c r="A169" t="s">
        <v>200</v>
      </c>
    </row>
    <row r="170" spans="1:1" hidden="1" x14ac:dyDescent="0.25">
      <c r="A170" t="s">
        <v>201</v>
      </c>
    </row>
    <row r="171" spans="1:1" hidden="1" x14ac:dyDescent="0.25">
      <c r="A171" t="s">
        <v>202</v>
      </c>
    </row>
    <row r="172" spans="1:1" hidden="1" x14ac:dyDescent="0.25">
      <c r="A172" t="s">
        <v>203</v>
      </c>
    </row>
    <row r="173" spans="1:1" hidden="1" x14ac:dyDescent="0.25">
      <c r="A173" t="s">
        <v>290</v>
      </c>
    </row>
    <row r="174" spans="1:1" hidden="1" x14ac:dyDescent="0.25">
      <c r="A174" t="s">
        <v>291</v>
      </c>
    </row>
    <row r="175" spans="1:1" hidden="1" x14ac:dyDescent="0.25">
      <c r="A175" t="s">
        <v>292</v>
      </c>
    </row>
    <row r="176" spans="1:1" hidden="1" x14ac:dyDescent="0.25">
      <c r="A176" t="s">
        <v>293</v>
      </c>
    </row>
    <row r="177" spans="1:1" hidden="1" x14ac:dyDescent="0.25">
      <c r="A177" t="s">
        <v>294</v>
      </c>
    </row>
    <row r="178" spans="1:1" hidden="1" x14ac:dyDescent="0.25">
      <c r="A178" t="s">
        <v>295</v>
      </c>
    </row>
    <row r="179" spans="1:1" hidden="1" x14ac:dyDescent="0.25">
      <c r="A179" t="s">
        <v>296</v>
      </c>
    </row>
    <row r="180" spans="1:1" hidden="1" x14ac:dyDescent="0.25">
      <c r="A180" t="s">
        <v>297</v>
      </c>
    </row>
    <row r="181" spans="1:1" hidden="1" x14ac:dyDescent="0.25">
      <c r="A181" t="s">
        <v>298</v>
      </c>
    </row>
    <row r="182" spans="1:1" hidden="1" x14ac:dyDescent="0.25">
      <c r="A182" t="s">
        <v>299</v>
      </c>
    </row>
    <row r="183" spans="1:1" hidden="1" x14ac:dyDescent="0.25">
      <c r="A183" t="s">
        <v>300</v>
      </c>
    </row>
    <row r="184" spans="1:1" hidden="1" x14ac:dyDescent="0.25">
      <c r="A184" t="s">
        <v>301</v>
      </c>
    </row>
    <row r="185" spans="1:1" hidden="1" x14ac:dyDescent="0.25">
      <c r="A185" t="s">
        <v>204</v>
      </c>
    </row>
    <row r="186" spans="1:1" hidden="1" x14ac:dyDescent="0.25">
      <c r="A186" t="s">
        <v>205</v>
      </c>
    </row>
    <row r="187" spans="1:1" hidden="1" x14ac:dyDescent="0.25">
      <c r="A187" t="s">
        <v>206</v>
      </c>
    </row>
    <row r="188" spans="1:1" hidden="1" x14ac:dyDescent="0.25">
      <c r="A188" t="s">
        <v>207</v>
      </c>
    </row>
    <row r="189" spans="1:1" hidden="1" x14ac:dyDescent="0.25">
      <c r="A189" t="s">
        <v>208</v>
      </c>
    </row>
    <row r="190" spans="1:1" hidden="1" x14ac:dyDescent="0.25">
      <c r="A190" t="s">
        <v>209</v>
      </c>
    </row>
    <row r="191" spans="1:1" hidden="1" x14ac:dyDescent="0.25">
      <c r="A191" t="s">
        <v>210</v>
      </c>
    </row>
    <row r="192" spans="1:1" hidden="1" x14ac:dyDescent="0.25">
      <c r="A192" t="s">
        <v>211</v>
      </c>
    </row>
    <row r="193" spans="1:1" hidden="1" x14ac:dyDescent="0.25">
      <c r="A193" t="s">
        <v>212</v>
      </c>
    </row>
    <row r="194" spans="1:1" hidden="1" x14ac:dyDescent="0.25">
      <c r="A194" t="s">
        <v>213</v>
      </c>
    </row>
    <row r="195" spans="1:1" hidden="1" x14ac:dyDescent="0.25">
      <c r="A195" t="s">
        <v>214</v>
      </c>
    </row>
    <row r="196" spans="1:1" hidden="1" x14ac:dyDescent="0.25">
      <c r="A196" t="s">
        <v>215</v>
      </c>
    </row>
    <row r="197" spans="1:1" hidden="1" x14ac:dyDescent="0.25">
      <c r="A197" t="s">
        <v>216</v>
      </c>
    </row>
    <row r="198" spans="1:1" hidden="1" x14ac:dyDescent="0.25">
      <c r="A198" t="s">
        <v>217</v>
      </c>
    </row>
    <row r="199" spans="1:1" hidden="1" x14ac:dyDescent="0.25">
      <c r="A199" t="s">
        <v>218</v>
      </c>
    </row>
    <row r="200" spans="1:1" hidden="1" x14ac:dyDescent="0.25">
      <c r="A200" t="s">
        <v>219</v>
      </c>
    </row>
    <row r="201" spans="1:1" hidden="1" x14ac:dyDescent="0.25">
      <c r="A201" t="s">
        <v>302</v>
      </c>
    </row>
    <row r="202" spans="1:1" hidden="1" x14ac:dyDescent="0.25">
      <c r="A202" t="s">
        <v>303</v>
      </c>
    </row>
    <row r="203" spans="1:1" hidden="1" x14ac:dyDescent="0.25">
      <c r="A203" t="s">
        <v>220</v>
      </c>
    </row>
    <row r="204" spans="1:1" hidden="1" x14ac:dyDescent="0.25">
      <c r="A204" t="s">
        <v>221</v>
      </c>
    </row>
    <row r="205" spans="1:1" hidden="1" x14ac:dyDescent="0.25">
      <c r="A205" t="s">
        <v>222</v>
      </c>
    </row>
    <row r="206" spans="1:1" hidden="1" x14ac:dyDescent="0.25">
      <c r="A206" t="s">
        <v>223</v>
      </c>
    </row>
    <row r="207" spans="1:1" hidden="1" x14ac:dyDescent="0.25">
      <c r="A207" t="s">
        <v>224</v>
      </c>
    </row>
    <row r="208" spans="1:1" hidden="1" x14ac:dyDescent="0.25">
      <c r="A208" t="s">
        <v>225</v>
      </c>
    </row>
    <row r="209" spans="1:1" hidden="1" x14ac:dyDescent="0.25">
      <c r="A209" t="s">
        <v>226</v>
      </c>
    </row>
    <row r="210" spans="1:1" hidden="1" x14ac:dyDescent="0.25">
      <c r="A210" t="s">
        <v>227</v>
      </c>
    </row>
    <row r="211" spans="1:1" hidden="1" x14ac:dyDescent="0.25">
      <c r="A211" t="s">
        <v>228</v>
      </c>
    </row>
    <row r="212" spans="1:1" hidden="1" x14ac:dyDescent="0.25">
      <c r="A212" t="s">
        <v>229</v>
      </c>
    </row>
    <row r="213" spans="1:1" hidden="1" x14ac:dyDescent="0.25">
      <c r="A213" t="s">
        <v>230</v>
      </c>
    </row>
    <row r="214" spans="1:1" hidden="1" x14ac:dyDescent="0.25">
      <c r="A214" t="s">
        <v>231</v>
      </c>
    </row>
    <row r="215" spans="1:1" hidden="1" x14ac:dyDescent="0.25">
      <c r="A215" t="s">
        <v>232</v>
      </c>
    </row>
    <row r="216" spans="1:1" hidden="1" x14ac:dyDescent="0.25">
      <c r="A216" t="s">
        <v>233</v>
      </c>
    </row>
    <row r="217" spans="1:1" hidden="1" x14ac:dyDescent="0.25">
      <c r="A217" t="s">
        <v>234</v>
      </c>
    </row>
    <row r="218" spans="1:1" hidden="1" x14ac:dyDescent="0.25">
      <c r="A218" t="s">
        <v>235</v>
      </c>
    </row>
    <row r="219" spans="1:1" hidden="1" x14ac:dyDescent="0.25">
      <c r="A219" t="s">
        <v>236</v>
      </c>
    </row>
    <row r="220" spans="1:1" hidden="1" x14ac:dyDescent="0.25">
      <c r="A220" t="s">
        <v>237</v>
      </c>
    </row>
    <row r="221" spans="1:1" hidden="1" x14ac:dyDescent="0.25">
      <c r="A221" t="s">
        <v>238</v>
      </c>
    </row>
    <row r="222" spans="1:1" hidden="1" x14ac:dyDescent="0.25">
      <c r="A222" t="s">
        <v>239</v>
      </c>
    </row>
    <row r="223" spans="1:1" hidden="1" x14ac:dyDescent="0.25">
      <c r="A223" t="s">
        <v>240</v>
      </c>
    </row>
    <row r="224" spans="1:1" hidden="1" x14ac:dyDescent="0.25">
      <c r="A224" t="s">
        <v>241</v>
      </c>
    </row>
    <row r="225" spans="1:1" hidden="1" x14ac:dyDescent="0.25">
      <c r="A225" t="s">
        <v>242</v>
      </c>
    </row>
    <row r="226" spans="1:1" hidden="1" x14ac:dyDescent="0.25">
      <c r="A226" t="s">
        <v>243</v>
      </c>
    </row>
    <row r="227" spans="1:1" hidden="1" x14ac:dyDescent="0.25">
      <c r="A227" t="s">
        <v>244</v>
      </c>
    </row>
    <row r="228" spans="1:1" hidden="1" x14ac:dyDescent="0.25">
      <c r="A228" t="s">
        <v>245</v>
      </c>
    </row>
    <row r="229" spans="1:1" hidden="1" x14ac:dyDescent="0.25">
      <c r="A229" t="s">
        <v>246</v>
      </c>
    </row>
    <row r="230" spans="1:1" hidden="1" x14ac:dyDescent="0.25">
      <c r="A230" t="s">
        <v>247</v>
      </c>
    </row>
    <row r="231" spans="1:1" hidden="1" x14ac:dyDescent="0.25">
      <c r="A231" t="s">
        <v>248</v>
      </c>
    </row>
    <row r="232" spans="1:1" hidden="1" x14ac:dyDescent="0.25">
      <c r="A232" t="s">
        <v>249</v>
      </c>
    </row>
    <row r="233" spans="1:1" hidden="1" x14ac:dyDescent="0.25">
      <c r="A233" t="s">
        <v>250</v>
      </c>
    </row>
    <row r="234" spans="1:1" hidden="1" x14ac:dyDescent="0.25">
      <c r="A234" t="s">
        <v>251</v>
      </c>
    </row>
    <row r="235" spans="1:1" hidden="1" x14ac:dyDescent="0.25">
      <c r="A235" t="s">
        <v>252</v>
      </c>
    </row>
    <row r="236" spans="1:1" hidden="1" x14ac:dyDescent="0.25">
      <c r="A236" t="s">
        <v>253</v>
      </c>
    </row>
    <row r="237" spans="1:1" hidden="1" x14ac:dyDescent="0.25">
      <c r="A237" t="s">
        <v>254</v>
      </c>
    </row>
    <row r="238" spans="1:1" hidden="1" x14ac:dyDescent="0.25">
      <c r="A238" t="s">
        <v>255</v>
      </c>
    </row>
    <row r="239" spans="1:1" hidden="1" x14ac:dyDescent="0.25">
      <c r="A239" t="s">
        <v>256</v>
      </c>
    </row>
    <row r="240" spans="1:1" hidden="1" x14ac:dyDescent="0.25">
      <c r="A240" t="s">
        <v>257</v>
      </c>
    </row>
    <row r="241" spans="1:1" hidden="1" x14ac:dyDescent="0.25">
      <c r="A241" t="s">
        <v>258</v>
      </c>
    </row>
    <row r="242" spans="1:1" hidden="1" x14ac:dyDescent="0.25">
      <c r="A242" t="s">
        <v>259</v>
      </c>
    </row>
    <row r="243" spans="1:1" hidden="1" x14ac:dyDescent="0.25">
      <c r="A243" t="s">
        <v>260</v>
      </c>
    </row>
    <row r="244" spans="1:1" hidden="1" x14ac:dyDescent="0.25">
      <c r="A244" t="s">
        <v>261</v>
      </c>
    </row>
    <row r="245" spans="1:1" hidden="1" x14ac:dyDescent="0.25">
      <c r="A245" t="s">
        <v>262</v>
      </c>
    </row>
    <row r="246" spans="1:1" hidden="1" x14ac:dyDescent="0.25">
      <c r="A246" t="s">
        <v>263</v>
      </c>
    </row>
    <row r="247" spans="1:1" hidden="1" x14ac:dyDescent="0.25">
      <c r="A247" t="s">
        <v>264</v>
      </c>
    </row>
    <row r="248" spans="1:1" hidden="1" x14ac:dyDescent="0.25">
      <c r="A248" t="s">
        <v>265</v>
      </c>
    </row>
    <row r="249" spans="1:1" hidden="1" x14ac:dyDescent="0.25">
      <c r="A249" t="s">
        <v>266</v>
      </c>
    </row>
    <row r="250" spans="1:1" hidden="1" x14ac:dyDescent="0.25">
      <c r="A250" t="s">
        <v>267</v>
      </c>
    </row>
    <row r="251" spans="1:1" hidden="1" x14ac:dyDescent="0.25">
      <c r="A251" t="s">
        <v>268</v>
      </c>
    </row>
    <row r="252" spans="1:1" hidden="1" x14ac:dyDescent="0.25">
      <c r="A252" t="s">
        <v>269</v>
      </c>
    </row>
    <row r="253" spans="1:1" hidden="1" x14ac:dyDescent="0.25">
      <c r="A253" t="s">
        <v>270</v>
      </c>
    </row>
    <row r="254" spans="1:1" hidden="1" x14ac:dyDescent="0.25">
      <c r="A254" t="s">
        <v>271</v>
      </c>
    </row>
    <row r="255" spans="1:1" hidden="1" x14ac:dyDescent="0.25">
      <c r="A255" t="s">
        <v>272</v>
      </c>
    </row>
    <row r="256" spans="1:1" hidden="1" x14ac:dyDescent="0.25">
      <c r="A256" t="s">
        <v>273</v>
      </c>
    </row>
    <row r="257" spans="1:1" hidden="1" x14ac:dyDescent="0.25">
      <c r="A257" t="s">
        <v>274</v>
      </c>
    </row>
    <row r="258" spans="1:1" hidden="1" x14ac:dyDescent="0.25">
      <c r="A258" t="s">
        <v>275</v>
      </c>
    </row>
    <row r="259" spans="1:1" hidden="1" x14ac:dyDescent="0.25">
      <c r="A259" t="s">
        <v>276</v>
      </c>
    </row>
    <row r="260" spans="1:1" hidden="1" x14ac:dyDescent="0.25"/>
    <row r="261" spans="1:1" hidden="1" x14ac:dyDescent="0.25"/>
    <row r="262" spans="1:1" hidden="1" x14ac:dyDescent="0.25"/>
    <row r="263" spans="1:1" hidden="1" x14ac:dyDescent="0.25"/>
    <row r="264" spans="1:1" hidden="1" x14ac:dyDescent="0.25"/>
    <row r="265" spans="1:1" hidden="1" x14ac:dyDescent="0.25"/>
    <row r="266" spans="1:1" hidden="1" x14ac:dyDescent="0.25"/>
    <row r="267" spans="1:1" hidden="1" x14ac:dyDescent="0.25"/>
    <row r="268" spans="1:1" hidden="1" x14ac:dyDescent="0.25"/>
    <row r="269" spans="1:1" hidden="1" x14ac:dyDescent="0.25"/>
    <row r="270" spans="1:1" hidden="1" x14ac:dyDescent="0.25"/>
    <row r="271" spans="1:1" hidden="1" x14ac:dyDescent="0.25"/>
    <row r="272" spans="1:1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</sheetData>
  <mergeCells count="1">
    <mergeCell ref="F31:K37"/>
  </mergeCells>
  <dataValidations count="1">
    <dataValidation type="list" allowBlank="1" showInputMessage="1" showErrorMessage="1" errorTitle="Registrant Name" error="Your name as entered is incorrect" sqref="C8">
      <formula1>$A$80:$A$300</formula1>
    </dataValidation>
  </dataValidations>
  <pageMargins left="0.75" right="0.75" top="1" bottom="1" header="0.5" footer="0.5"/>
  <pageSetup scale="92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5" r:id="rId4" name="CommandButton3">
          <controlPr autoLine="0" r:id="rId5">
            <anchor moveWithCells="1">
              <from>
                <xdr:col>3</xdr:col>
                <xdr:colOff>807720</xdr:colOff>
                <xdr:row>9</xdr:row>
                <xdr:rowOff>121920</xdr:rowOff>
              </from>
              <to>
                <xdr:col>4</xdr:col>
                <xdr:colOff>800100</xdr:colOff>
                <xdr:row>11</xdr:row>
                <xdr:rowOff>91440</xdr:rowOff>
              </to>
            </anchor>
          </controlPr>
        </control>
      </mc:Choice>
      <mc:Fallback>
        <control shapeId="3075" r:id="rId4" name="CommandButton3"/>
      </mc:Fallback>
    </mc:AlternateContent>
    <mc:AlternateContent xmlns:mc="http://schemas.openxmlformats.org/markup-compatibility/2006">
      <mc:Choice Requires="x14">
        <control shapeId="3074" r:id="rId6" name="CommandButton2">
          <controlPr defaultSize="0" autoLine="0" r:id="rId7">
            <anchor moveWithCells="1">
              <from>
                <xdr:col>2</xdr:col>
                <xdr:colOff>1089660</xdr:colOff>
                <xdr:row>9</xdr:row>
                <xdr:rowOff>60960</xdr:rowOff>
              </from>
              <to>
                <xdr:col>3</xdr:col>
                <xdr:colOff>655320</xdr:colOff>
                <xdr:row>11</xdr:row>
                <xdr:rowOff>121920</xdr:rowOff>
              </to>
            </anchor>
          </controlPr>
        </control>
      </mc:Choice>
      <mc:Fallback>
        <control shapeId="3074" r:id="rId6" name="CommandButton2"/>
      </mc:Fallback>
    </mc:AlternateContent>
    <mc:AlternateContent xmlns:mc="http://schemas.openxmlformats.org/markup-compatibility/2006">
      <mc:Choice Requires="x14">
        <control shapeId="3073" r:id="rId8" name="CommandButton1">
          <controlPr defaultSize="0" autoLine="0" r:id="rId9">
            <anchor moveWithCells="1">
              <from>
                <xdr:col>2</xdr:col>
                <xdr:colOff>60960</xdr:colOff>
                <xdr:row>9</xdr:row>
                <xdr:rowOff>45720</xdr:rowOff>
              </from>
              <to>
                <xdr:col>2</xdr:col>
                <xdr:colOff>815340</xdr:colOff>
                <xdr:row>11</xdr:row>
                <xdr:rowOff>106680</xdr:rowOff>
              </to>
            </anchor>
          </controlPr>
        </control>
      </mc:Choice>
      <mc:Fallback>
        <control shapeId="3073" r:id="rId8" name="Command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T300"/>
  <sheetViews>
    <sheetView showGridLines="0" showOutlineSymbols="0" zoomScale="89" workbookViewId="0">
      <selection activeCell="C7" sqref="C7"/>
    </sheetView>
  </sheetViews>
  <sheetFormatPr defaultRowHeight="13.2" x14ac:dyDescent="0.25"/>
  <cols>
    <col min="1" max="1" width="7.33203125" customWidth="1"/>
    <col min="2" max="2" width="31.5546875" bestFit="1" customWidth="1"/>
    <col min="3" max="3" width="17.33203125" bestFit="1" customWidth="1"/>
    <col min="4" max="5" width="13.6640625" customWidth="1"/>
    <col min="6" max="7" width="7.6640625" customWidth="1"/>
    <col min="8" max="8" width="10" customWidth="1"/>
    <col min="9" max="11" width="7.6640625" customWidth="1"/>
    <col min="12" max="19" width="7.6640625" hidden="1" customWidth="1"/>
    <col min="22" max="31" width="0" hidden="1" customWidth="1"/>
  </cols>
  <sheetData>
    <row r="1" spans="1:15" ht="21" x14ac:dyDescent="0.4">
      <c r="A1" s="188" t="s">
        <v>47</v>
      </c>
      <c r="B1" s="189"/>
      <c r="C1" s="190"/>
      <c r="D1" s="191"/>
      <c r="E1" s="191"/>
      <c r="F1" s="191"/>
      <c r="G1" s="192" t="s">
        <v>9</v>
      </c>
      <c r="H1" s="191"/>
      <c r="I1" s="191"/>
      <c r="J1" s="191"/>
      <c r="K1" s="193"/>
    </row>
    <row r="2" spans="1:15" ht="15.6" x14ac:dyDescent="0.3">
      <c r="A2" s="194" t="s">
        <v>48</v>
      </c>
      <c r="B2" s="195"/>
      <c r="C2" s="196"/>
      <c r="D2" s="9"/>
      <c r="E2" s="9"/>
      <c r="F2" s="9"/>
      <c r="G2" s="36" t="s">
        <v>289</v>
      </c>
      <c r="H2" s="9"/>
      <c r="I2" s="9"/>
      <c r="J2" s="9"/>
      <c r="K2" s="197"/>
    </row>
    <row r="3" spans="1:15" x14ac:dyDescent="0.25">
      <c r="A3" s="198"/>
      <c r="B3" s="9"/>
      <c r="C3" s="37"/>
      <c r="D3" s="9"/>
      <c r="E3" s="9"/>
      <c r="F3" s="9"/>
      <c r="G3" s="9"/>
      <c r="H3" s="9"/>
      <c r="I3" s="9"/>
      <c r="J3" s="9"/>
      <c r="K3" s="197"/>
    </row>
    <row r="4" spans="1:15" x14ac:dyDescent="0.25">
      <c r="A4" s="198"/>
      <c r="B4" s="9"/>
      <c r="C4" s="9"/>
      <c r="D4" s="9"/>
      <c r="E4" s="9"/>
      <c r="F4" s="9"/>
      <c r="G4" s="36" t="s">
        <v>25</v>
      </c>
      <c r="H4" s="9"/>
      <c r="I4" s="9"/>
      <c r="J4" s="9"/>
      <c r="K4" s="197"/>
    </row>
    <row r="5" spans="1:15" x14ac:dyDescent="0.25">
      <c r="A5" s="199"/>
      <c r="B5" s="37"/>
      <c r="C5" s="9"/>
      <c r="D5" s="9"/>
      <c r="E5" s="9"/>
      <c r="F5" s="9"/>
      <c r="G5" s="9"/>
      <c r="H5" s="9"/>
      <c r="I5" s="9"/>
      <c r="J5" s="9"/>
      <c r="K5" s="197"/>
      <c r="L5" s="9"/>
      <c r="M5" s="9"/>
      <c r="N5" s="9"/>
      <c r="O5" s="9"/>
    </row>
    <row r="6" spans="1:15" x14ac:dyDescent="0.25">
      <c r="A6" s="199" t="s">
        <v>28</v>
      </c>
      <c r="B6" s="37"/>
      <c r="C6" s="13" t="s">
        <v>308</v>
      </c>
      <c r="D6" s="9"/>
      <c r="E6" s="120">
        <v>1</v>
      </c>
      <c r="F6" s="9"/>
      <c r="G6" s="9"/>
      <c r="H6" s="37" t="s">
        <v>26</v>
      </c>
      <c r="I6" s="9"/>
      <c r="J6" s="60">
        <f>+'Jan OPP'!J6</f>
        <v>36526</v>
      </c>
      <c r="K6" s="200"/>
      <c r="L6" s="9"/>
      <c r="M6" s="9"/>
      <c r="N6" s="9"/>
      <c r="O6" s="9"/>
    </row>
    <row r="7" spans="1:15" x14ac:dyDescent="0.25">
      <c r="A7" s="199"/>
      <c r="B7" s="37"/>
      <c r="C7" s="9"/>
      <c r="D7" s="9"/>
      <c r="E7" s="9" t="s">
        <v>277</v>
      </c>
      <c r="F7" s="9"/>
      <c r="G7" s="9"/>
      <c r="H7" s="9"/>
      <c r="I7" s="9"/>
      <c r="J7" s="9"/>
      <c r="K7" s="197"/>
      <c r="L7" s="9"/>
      <c r="M7" s="9"/>
      <c r="N7" s="9"/>
      <c r="O7" s="9"/>
    </row>
    <row r="8" spans="1:15" x14ac:dyDescent="0.25">
      <c r="A8" s="199" t="s">
        <v>20</v>
      </c>
      <c r="B8" s="37"/>
      <c r="C8" s="13"/>
      <c r="D8" s="9"/>
      <c r="E8" s="9"/>
      <c r="F8" s="9"/>
      <c r="G8" s="9"/>
      <c r="H8" s="37" t="s">
        <v>27</v>
      </c>
      <c r="I8" s="9"/>
      <c r="J8" s="109">
        <f>+'Jan OPP'!J8</f>
        <v>0.625</v>
      </c>
      <c r="K8" s="200"/>
      <c r="L8" s="9"/>
      <c r="M8" s="9"/>
      <c r="N8" s="9"/>
      <c r="O8" s="9"/>
    </row>
    <row r="9" spans="1:15" x14ac:dyDescent="0.25">
      <c r="A9" s="199"/>
      <c r="B9" s="37"/>
      <c r="C9" s="9"/>
      <c r="D9" s="9"/>
      <c r="E9" s="9"/>
      <c r="F9" s="13"/>
      <c r="G9" s="9"/>
      <c r="H9" s="9"/>
      <c r="I9" s="9"/>
      <c r="J9" s="9"/>
      <c r="K9" s="197"/>
    </row>
    <row r="10" spans="1:15" x14ac:dyDescent="0.25">
      <c r="A10" s="198"/>
      <c r="B10" s="9"/>
      <c r="C10" s="9"/>
      <c r="D10" s="9"/>
      <c r="E10" s="9"/>
      <c r="F10" s="16"/>
      <c r="G10" s="17"/>
      <c r="H10" s="10" t="s">
        <v>34</v>
      </c>
      <c r="I10" s="17"/>
      <c r="J10" s="17"/>
      <c r="K10" s="201"/>
      <c r="L10" s="9"/>
      <c r="M10" s="9"/>
      <c r="N10" s="9"/>
      <c r="O10" s="9"/>
    </row>
    <row r="11" spans="1:15" x14ac:dyDescent="0.25">
      <c r="A11" s="202" t="s">
        <v>51</v>
      </c>
      <c r="B11" s="105"/>
      <c r="C11" s="9"/>
      <c r="D11" s="9"/>
      <c r="E11" s="9"/>
      <c r="F11" s="124" t="s">
        <v>42</v>
      </c>
      <c r="G11" s="21"/>
      <c r="H11" s="22"/>
      <c r="I11" s="21"/>
      <c r="J11" s="21"/>
      <c r="K11" s="203"/>
      <c r="L11" s="121"/>
      <c r="M11" s="121"/>
      <c r="N11" s="121"/>
      <c r="O11" s="121"/>
    </row>
    <row r="12" spans="1:15" x14ac:dyDescent="0.25">
      <c r="A12" s="204"/>
      <c r="B12" s="205"/>
      <c r="C12" s="9"/>
      <c r="D12" s="9"/>
      <c r="E12" s="9"/>
      <c r="F12" s="20" t="s">
        <v>40</v>
      </c>
      <c r="G12" s="23"/>
      <c r="H12" s="124" t="s">
        <v>36</v>
      </c>
      <c r="I12" s="23"/>
      <c r="J12" s="21"/>
      <c r="K12" s="235"/>
      <c r="L12" s="121"/>
      <c r="M12" s="121"/>
      <c r="N12" s="121"/>
      <c r="O12" s="121"/>
    </row>
    <row r="13" spans="1:15" x14ac:dyDescent="0.25">
      <c r="A13" s="198"/>
      <c r="B13" s="9"/>
      <c r="C13" s="9"/>
      <c r="D13" s="9"/>
      <c r="E13" s="9"/>
      <c r="F13" s="26" t="s">
        <v>41</v>
      </c>
      <c r="G13" s="25"/>
      <c r="H13" s="125" t="s">
        <v>35</v>
      </c>
      <c r="I13" s="24"/>
      <c r="J13" s="25"/>
      <c r="K13" s="236"/>
      <c r="L13" s="121"/>
      <c r="M13" s="121"/>
      <c r="N13" s="121"/>
      <c r="O13" s="121"/>
    </row>
    <row r="14" spans="1:15" x14ac:dyDescent="0.25">
      <c r="A14" s="208"/>
      <c r="B14" s="46" t="s">
        <v>49</v>
      </c>
      <c r="C14" s="46" t="s">
        <v>44</v>
      </c>
      <c r="D14" s="46" t="s">
        <v>31</v>
      </c>
      <c r="E14" s="46" t="s">
        <v>32</v>
      </c>
      <c r="F14" s="46"/>
      <c r="G14" s="47"/>
      <c r="H14" s="46"/>
      <c r="I14" s="46"/>
      <c r="J14" s="46"/>
      <c r="K14" s="243"/>
      <c r="L14" s="9"/>
      <c r="M14" s="9"/>
      <c r="N14" s="9"/>
      <c r="O14" s="9"/>
    </row>
    <row r="15" spans="1:15" x14ac:dyDescent="0.25">
      <c r="A15" s="210" t="s">
        <v>8</v>
      </c>
      <c r="B15" s="48" t="s">
        <v>50</v>
      </c>
      <c r="C15" s="49" t="s">
        <v>108</v>
      </c>
      <c r="D15" s="49" t="s">
        <v>45</v>
      </c>
      <c r="E15" s="48" t="s">
        <v>33</v>
      </c>
      <c r="F15" s="48" t="s">
        <v>37</v>
      </c>
      <c r="G15" s="50" t="s">
        <v>38</v>
      </c>
      <c r="H15" s="48" t="s">
        <v>39</v>
      </c>
      <c r="I15" s="48" t="s">
        <v>29</v>
      </c>
      <c r="J15" s="48" t="s">
        <v>5</v>
      </c>
      <c r="K15" s="244" t="s">
        <v>30</v>
      </c>
      <c r="L15" s="36"/>
      <c r="M15" s="36"/>
      <c r="N15" s="36"/>
      <c r="O15" s="36"/>
    </row>
    <row r="16" spans="1:15" ht="13.8" thickBot="1" x14ac:dyDescent="0.3">
      <c r="A16" s="212"/>
      <c r="B16" s="51"/>
      <c r="C16" s="52" t="s">
        <v>52</v>
      </c>
      <c r="D16" s="53" t="s">
        <v>46</v>
      </c>
      <c r="E16" s="54"/>
      <c r="F16" s="51"/>
      <c r="G16" s="55"/>
      <c r="H16" s="51"/>
      <c r="I16" s="51"/>
      <c r="J16" s="51"/>
      <c r="K16" s="245"/>
      <c r="L16" s="9"/>
      <c r="M16" s="9"/>
      <c r="N16" s="9"/>
      <c r="O16" s="9"/>
    </row>
    <row r="17" spans="1:20" s="34" customFormat="1" x14ac:dyDescent="0.25">
      <c r="A17" s="214">
        <v>1</v>
      </c>
      <c r="B17" s="108" t="str">
        <f>IF($D17=0," ",$C$8)</f>
        <v xml:space="preserve"> </v>
      </c>
      <c r="C17" s="90"/>
      <c r="D17" s="91"/>
      <c r="E17" s="92">
        <f>C17*D17*1000</f>
        <v>0</v>
      </c>
      <c r="F17" s="32">
        <v>0</v>
      </c>
      <c r="G17" s="38">
        <v>0</v>
      </c>
      <c r="H17" s="38">
        <v>0</v>
      </c>
      <c r="I17" s="102">
        <v>0</v>
      </c>
      <c r="J17" s="38">
        <v>0</v>
      </c>
      <c r="K17" s="246">
        <v>0</v>
      </c>
      <c r="L17" s="137" t="str">
        <f>+$C$6</f>
        <v>February</v>
      </c>
      <c r="M17" s="137">
        <f>+$E$6</f>
        <v>1</v>
      </c>
      <c r="N17" s="140">
        <f>+$J$6</f>
        <v>36526</v>
      </c>
      <c r="O17" s="142">
        <f>+$J$8</f>
        <v>0.625</v>
      </c>
      <c r="P17" s="33">
        <f t="shared" ref="P17:P24" si="0">IF(AND(OR(F17=0,F17=1),OR(G17=0,G17=1),OR(H17=0,H17=1),OR(J17=0,J17=1)),0,1)</f>
        <v>0</v>
      </c>
      <c r="Q17" s="33">
        <f t="shared" ref="Q17:Q24" si="1">IF(I17+K17&gt;0,1,0)</f>
        <v>0</v>
      </c>
      <c r="R17" s="33">
        <f t="shared" ref="R17:R24" si="2">IF(AND(F17+G17&gt;0,H17+J17&gt;0),1,0)</f>
        <v>0</v>
      </c>
      <c r="S17" s="33">
        <f t="shared" ref="S17:S24" si="3">IF(F17+G17&gt;1,1,0)</f>
        <v>0</v>
      </c>
    </row>
    <row r="18" spans="1:20" s="34" customFormat="1" x14ac:dyDescent="0.25">
      <c r="A18" s="214">
        <f>COUNT($A$17:A17)+1</f>
        <v>2</v>
      </c>
      <c r="B18" s="108" t="str">
        <f t="shared" ref="B18:B24" si="4">IF($D18=0," ",$C$8)</f>
        <v xml:space="preserve"> </v>
      </c>
      <c r="C18" s="96"/>
      <c r="D18" s="97"/>
      <c r="E18" s="92">
        <f>C18*D18*1000</f>
        <v>0</v>
      </c>
      <c r="F18" s="98">
        <v>0</v>
      </c>
      <c r="G18" s="38">
        <v>0</v>
      </c>
      <c r="H18" s="38">
        <v>0</v>
      </c>
      <c r="I18" s="102">
        <v>0</v>
      </c>
      <c r="J18" s="38">
        <v>0</v>
      </c>
      <c r="K18" s="246">
        <v>0</v>
      </c>
      <c r="L18" s="137" t="str">
        <f t="shared" ref="L18:L24" si="5">+$C$6</f>
        <v>February</v>
      </c>
      <c r="M18" s="137">
        <f t="shared" ref="M18:M24" si="6">+$E$6</f>
        <v>1</v>
      </c>
      <c r="N18" s="140">
        <f t="shared" ref="N18:N24" si="7">+$J$6</f>
        <v>36526</v>
      </c>
      <c r="O18" s="142">
        <f t="shared" ref="O18:O24" si="8">+$J$8</f>
        <v>0.625</v>
      </c>
      <c r="P18" s="33">
        <f t="shared" si="0"/>
        <v>0</v>
      </c>
      <c r="Q18" s="33">
        <f t="shared" si="1"/>
        <v>0</v>
      </c>
      <c r="R18" s="33">
        <f t="shared" si="2"/>
        <v>0</v>
      </c>
      <c r="S18" s="33">
        <f t="shared" si="3"/>
        <v>0</v>
      </c>
    </row>
    <row r="19" spans="1:20" s="34" customFormat="1" x14ac:dyDescent="0.25">
      <c r="A19" s="214">
        <f>COUNT($A$17:A18)+1</f>
        <v>3</v>
      </c>
      <c r="B19" s="108" t="str">
        <f t="shared" si="4"/>
        <v xml:space="preserve"> </v>
      </c>
      <c r="C19" s="88"/>
      <c r="D19" s="89"/>
      <c r="E19" s="41">
        <f t="shared" ref="E19:E24" si="9">+C19*D19*1000</f>
        <v>0</v>
      </c>
      <c r="F19" s="38">
        <v>0</v>
      </c>
      <c r="G19" s="38">
        <v>0</v>
      </c>
      <c r="H19" s="38">
        <v>0</v>
      </c>
      <c r="I19" s="102">
        <v>0</v>
      </c>
      <c r="J19" s="38">
        <v>0</v>
      </c>
      <c r="K19" s="246">
        <v>0</v>
      </c>
      <c r="L19" s="137" t="str">
        <f t="shared" si="5"/>
        <v>February</v>
      </c>
      <c r="M19" s="137">
        <f t="shared" si="6"/>
        <v>1</v>
      </c>
      <c r="N19" s="140">
        <f t="shared" si="7"/>
        <v>36526</v>
      </c>
      <c r="O19" s="142">
        <f t="shared" si="8"/>
        <v>0.625</v>
      </c>
      <c r="P19" s="33">
        <f t="shared" si="0"/>
        <v>0</v>
      </c>
      <c r="Q19" s="33">
        <f t="shared" si="1"/>
        <v>0</v>
      </c>
      <c r="R19" s="33">
        <f t="shared" si="2"/>
        <v>0</v>
      </c>
      <c r="S19" s="33">
        <f t="shared" si="3"/>
        <v>0</v>
      </c>
    </row>
    <row r="20" spans="1:20" s="34" customFormat="1" x14ac:dyDescent="0.25">
      <c r="A20" s="214">
        <f>COUNT($A$17:A19)+1</f>
        <v>4</v>
      </c>
      <c r="B20" s="108" t="str">
        <f t="shared" si="4"/>
        <v xml:space="preserve"> </v>
      </c>
      <c r="C20" s="88"/>
      <c r="D20" s="89"/>
      <c r="E20" s="41">
        <f>+C20*D20*1000</f>
        <v>0</v>
      </c>
      <c r="F20" s="38">
        <v>0</v>
      </c>
      <c r="G20" s="38">
        <v>0</v>
      </c>
      <c r="H20" s="38">
        <v>0</v>
      </c>
      <c r="I20" s="102">
        <v>0</v>
      </c>
      <c r="J20" s="38">
        <v>0</v>
      </c>
      <c r="K20" s="246">
        <v>0</v>
      </c>
      <c r="L20" s="137" t="str">
        <f t="shared" si="5"/>
        <v>February</v>
      </c>
      <c r="M20" s="137">
        <f t="shared" si="6"/>
        <v>1</v>
      </c>
      <c r="N20" s="140">
        <f t="shared" si="7"/>
        <v>36526</v>
      </c>
      <c r="O20" s="142">
        <f t="shared" si="8"/>
        <v>0.625</v>
      </c>
      <c r="P20" s="33">
        <f>IF(AND(OR(F20=0,F20=1),OR(G20=0,G20=1),OR(H20=0,H20=1),OR(J20=0,J20=1)),0,1)</f>
        <v>0</v>
      </c>
      <c r="Q20" s="33">
        <f>IF(I20+K20&gt;0,1,0)</f>
        <v>0</v>
      </c>
      <c r="R20" s="33">
        <f>IF(AND(F20+G20&gt;0,H20+J20&gt;0),1,0)</f>
        <v>0</v>
      </c>
      <c r="S20" s="33">
        <f>IF(F20+G20&gt;1,1,0)</f>
        <v>0</v>
      </c>
    </row>
    <row r="21" spans="1:20" s="34" customFormat="1" x14ac:dyDescent="0.25">
      <c r="A21" s="214">
        <f>COUNT($A$17:A20)+1</f>
        <v>5</v>
      </c>
      <c r="B21" s="108" t="str">
        <f t="shared" si="4"/>
        <v xml:space="preserve"> </v>
      </c>
      <c r="C21" s="88"/>
      <c r="D21" s="89"/>
      <c r="E21" s="41">
        <f>+C21*D21*1000</f>
        <v>0</v>
      </c>
      <c r="F21" s="38">
        <v>0</v>
      </c>
      <c r="G21" s="38">
        <v>0</v>
      </c>
      <c r="H21" s="38">
        <v>0</v>
      </c>
      <c r="I21" s="102">
        <v>0</v>
      </c>
      <c r="J21" s="38">
        <v>0</v>
      </c>
      <c r="K21" s="246">
        <v>0</v>
      </c>
      <c r="L21" s="137" t="str">
        <f t="shared" si="5"/>
        <v>February</v>
      </c>
      <c r="M21" s="137">
        <f t="shared" si="6"/>
        <v>1</v>
      </c>
      <c r="N21" s="140">
        <f t="shared" si="7"/>
        <v>36526</v>
      </c>
      <c r="O21" s="142">
        <f t="shared" si="8"/>
        <v>0.625</v>
      </c>
      <c r="P21" s="33">
        <f>IF(AND(OR(F21=0,F21=1),OR(G21=0,G21=1),OR(H21=0,H21=1),OR(J21=0,J21=1)),0,1)</f>
        <v>0</v>
      </c>
      <c r="Q21" s="33">
        <f>IF(I21+K21&gt;0,1,0)</f>
        <v>0</v>
      </c>
      <c r="R21" s="33">
        <f>IF(AND(F21+G21&gt;0,H21+J21&gt;0),1,0)</f>
        <v>0</v>
      </c>
      <c r="S21" s="33">
        <f>IF(F21+G21&gt;1,1,0)</f>
        <v>0</v>
      </c>
    </row>
    <row r="22" spans="1:20" s="34" customFormat="1" x14ac:dyDescent="0.25">
      <c r="A22" s="214">
        <f>COUNT($A$17:A21)+1</f>
        <v>6</v>
      </c>
      <c r="B22" s="108" t="str">
        <f t="shared" si="4"/>
        <v xml:space="preserve"> </v>
      </c>
      <c r="C22" s="88"/>
      <c r="D22" s="89"/>
      <c r="E22" s="41">
        <f t="shared" si="9"/>
        <v>0</v>
      </c>
      <c r="F22" s="38">
        <v>0</v>
      </c>
      <c r="G22" s="38">
        <v>0</v>
      </c>
      <c r="H22" s="38">
        <v>0</v>
      </c>
      <c r="I22" s="102">
        <v>0</v>
      </c>
      <c r="J22" s="38">
        <v>0</v>
      </c>
      <c r="K22" s="246">
        <v>0</v>
      </c>
      <c r="L22" s="137" t="str">
        <f t="shared" si="5"/>
        <v>February</v>
      </c>
      <c r="M22" s="137">
        <f t="shared" si="6"/>
        <v>1</v>
      </c>
      <c r="N22" s="140">
        <f t="shared" si="7"/>
        <v>36526</v>
      </c>
      <c r="O22" s="142">
        <f t="shared" si="8"/>
        <v>0.625</v>
      </c>
      <c r="P22" s="33"/>
      <c r="Q22" s="33"/>
      <c r="R22" s="33"/>
      <c r="S22" s="33"/>
    </row>
    <row r="23" spans="1:20" s="34" customFormat="1" x14ac:dyDescent="0.25">
      <c r="A23" s="214">
        <f>COUNT($A$17:A22)+1</f>
        <v>7</v>
      </c>
      <c r="B23" s="108" t="str">
        <f t="shared" si="4"/>
        <v xml:space="preserve"> </v>
      </c>
      <c r="C23" s="88"/>
      <c r="D23" s="89"/>
      <c r="E23" s="41">
        <f t="shared" si="9"/>
        <v>0</v>
      </c>
      <c r="F23" s="38">
        <v>0</v>
      </c>
      <c r="G23" s="38">
        <v>0</v>
      </c>
      <c r="H23" s="38">
        <v>0</v>
      </c>
      <c r="I23" s="102">
        <v>0</v>
      </c>
      <c r="J23" s="38">
        <v>0</v>
      </c>
      <c r="K23" s="246">
        <v>0</v>
      </c>
      <c r="L23" s="137" t="str">
        <f t="shared" si="5"/>
        <v>February</v>
      </c>
      <c r="M23" s="137">
        <f t="shared" si="6"/>
        <v>1</v>
      </c>
      <c r="N23" s="140">
        <f t="shared" si="7"/>
        <v>36526</v>
      </c>
      <c r="O23" s="142">
        <f t="shared" si="8"/>
        <v>0.625</v>
      </c>
      <c r="P23" s="33">
        <f t="shared" si="0"/>
        <v>0</v>
      </c>
      <c r="Q23" s="33">
        <f t="shared" si="1"/>
        <v>0</v>
      </c>
      <c r="R23" s="33">
        <f t="shared" si="2"/>
        <v>0</v>
      </c>
      <c r="S23" s="33">
        <f t="shared" si="3"/>
        <v>0</v>
      </c>
    </row>
    <row r="24" spans="1:20" s="34" customFormat="1" x14ac:dyDescent="0.25">
      <c r="A24" s="214">
        <f>COUNT($A$17:A23)+1</f>
        <v>8</v>
      </c>
      <c r="B24" s="108" t="str">
        <f t="shared" si="4"/>
        <v xml:space="preserve"> </v>
      </c>
      <c r="C24" s="43"/>
      <c r="D24" s="44"/>
      <c r="E24" s="61">
        <f t="shared" si="9"/>
        <v>0</v>
      </c>
      <c r="F24" s="42">
        <v>0</v>
      </c>
      <c r="G24" s="42">
        <v>0</v>
      </c>
      <c r="H24" s="42">
        <v>0</v>
      </c>
      <c r="I24" s="103">
        <v>0</v>
      </c>
      <c r="J24" s="42">
        <v>0</v>
      </c>
      <c r="K24" s="247">
        <v>0</v>
      </c>
      <c r="L24" s="137" t="str">
        <f t="shared" si="5"/>
        <v>February</v>
      </c>
      <c r="M24" s="137">
        <f t="shared" si="6"/>
        <v>1</v>
      </c>
      <c r="N24" s="140">
        <f t="shared" si="7"/>
        <v>36526</v>
      </c>
      <c r="O24" s="142">
        <f t="shared" si="8"/>
        <v>0.625</v>
      </c>
      <c r="P24" s="66">
        <f t="shared" si="0"/>
        <v>0</v>
      </c>
      <c r="Q24" s="66">
        <f t="shared" si="1"/>
        <v>0</v>
      </c>
      <c r="R24" s="66">
        <f t="shared" si="2"/>
        <v>0</v>
      </c>
      <c r="S24" s="66">
        <f t="shared" si="3"/>
        <v>0</v>
      </c>
    </row>
    <row r="25" spans="1:20" ht="15.6" x14ac:dyDescent="0.25">
      <c r="A25" s="226"/>
      <c r="B25" s="218"/>
      <c r="C25" s="56"/>
      <c r="D25" s="56"/>
      <c r="E25" s="62">
        <f>SUM(E17:E24)</f>
        <v>0</v>
      </c>
      <c r="F25" s="220"/>
      <c r="G25" s="221" t="str">
        <f>IF(P25+Q25+R25+S25&gt;0,"WARNING:","")</f>
        <v/>
      </c>
      <c r="H25" s="222" t="str">
        <f>IF(P25&gt;0,"Values above must be 1's or 0's",IF(Q25&gt;0,"NE and Ontario are not participating. These must be 0's",IF(R25&gt;0,"If it must be in NYC or LI, it cannot be out of state",IF(S25&gt;0,"Capactiy above must be in either NYC or LI",""))))</f>
        <v/>
      </c>
      <c r="I25" s="223"/>
      <c r="J25" s="223"/>
      <c r="K25" s="224"/>
      <c r="L25" s="29"/>
      <c r="M25" s="29"/>
      <c r="N25" s="29"/>
      <c r="O25" s="29"/>
      <c r="P25" s="28">
        <f>SUM(P17:P24)</f>
        <v>0</v>
      </c>
      <c r="Q25" s="28">
        <f>SUM(Q17:Q24)</f>
        <v>0</v>
      </c>
      <c r="R25" s="28">
        <f>SUM(R17:R24)</f>
        <v>0</v>
      </c>
      <c r="S25" s="28">
        <f>SUM(S17:S24)</f>
        <v>0</v>
      </c>
    </row>
    <row r="26" spans="1:20" x14ac:dyDescent="0.25">
      <c r="A26" s="225" t="s">
        <v>80</v>
      </c>
      <c r="B26" s="56"/>
      <c r="C26" s="9"/>
      <c r="D26" s="9"/>
      <c r="E26" s="30"/>
      <c r="F26" s="9"/>
      <c r="G26" s="9"/>
      <c r="H26" s="9"/>
      <c r="I26" s="9"/>
      <c r="J26" s="9"/>
      <c r="K26" s="197"/>
    </row>
    <row r="27" spans="1:20" x14ac:dyDescent="0.25">
      <c r="A27" s="226" t="s">
        <v>81</v>
      </c>
      <c r="B27" s="56"/>
      <c r="C27" s="9"/>
      <c r="D27" s="9"/>
      <c r="E27" s="9"/>
      <c r="F27" s="9"/>
      <c r="G27" s="9"/>
      <c r="H27" s="9"/>
      <c r="I27" s="9"/>
      <c r="J27" s="9"/>
      <c r="K27" s="197"/>
      <c r="T27" s="27"/>
    </row>
    <row r="28" spans="1:20" x14ac:dyDescent="0.25">
      <c r="A28" s="227"/>
      <c r="B28" s="218" t="s">
        <v>71</v>
      </c>
      <c r="C28" s="9"/>
      <c r="D28" s="9"/>
      <c r="E28" s="9"/>
      <c r="F28" s="9"/>
      <c r="G28" s="9"/>
      <c r="H28" s="9"/>
      <c r="I28" s="9"/>
      <c r="J28" s="9"/>
      <c r="K28" s="197"/>
    </row>
    <row r="29" spans="1:20" x14ac:dyDescent="0.25">
      <c r="A29" s="228"/>
      <c r="B29" s="229" t="s">
        <v>82</v>
      </c>
      <c r="C29" s="9"/>
      <c r="D29" s="9"/>
      <c r="E29" s="9"/>
      <c r="F29" s="9"/>
      <c r="G29" s="9"/>
      <c r="H29" s="9"/>
      <c r="I29" s="9"/>
      <c r="J29" s="9"/>
      <c r="K29" s="197"/>
    </row>
    <row r="30" spans="1:20" ht="13.8" thickBot="1" x14ac:dyDescent="0.3">
      <c r="A30" s="198"/>
      <c r="B30" s="230" t="s">
        <v>15</v>
      </c>
      <c r="C30" s="35" t="str">
        <f>+'Jan OPP'!C30</f>
        <v>Your Name Here</v>
      </c>
      <c r="D30" s="35"/>
      <c r="E30" s="35"/>
      <c r="F30" s="9"/>
      <c r="G30" s="9"/>
      <c r="H30" s="9" t="s">
        <v>43</v>
      </c>
      <c r="I30" s="9"/>
      <c r="J30" s="35" t="str">
        <f>+'Jan OPP'!J30</f>
        <v>Your Phone Here</v>
      </c>
      <c r="K30" s="145"/>
      <c r="L30" s="9"/>
      <c r="M30" s="9"/>
      <c r="N30" s="9"/>
      <c r="O30" s="9"/>
    </row>
    <row r="31" spans="1:20" x14ac:dyDescent="0.25">
      <c r="A31" s="198"/>
      <c r="B31" s="230"/>
      <c r="C31" s="9"/>
      <c r="D31" s="9"/>
      <c r="E31" s="9"/>
      <c r="F31" s="254" t="s">
        <v>304</v>
      </c>
      <c r="G31" s="254"/>
      <c r="H31" s="254"/>
      <c r="I31" s="254"/>
      <c r="J31" s="254"/>
      <c r="K31" s="255"/>
      <c r="L31" s="9"/>
      <c r="M31" s="9"/>
      <c r="N31" s="9"/>
      <c r="O31" s="9"/>
    </row>
    <row r="32" spans="1:20" x14ac:dyDescent="0.25">
      <c r="A32" s="198"/>
      <c r="B32" s="230" t="s">
        <v>17</v>
      </c>
      <c r="C32" s="13" t="str">
        <f>+'Jan OPP'!C32</f>
        <v>Company</v>
      </c>
      <c r="D32" s="13"/>
      <c r="E32" s="13"/>
      <c r="F32" s="254"/>
      <c r="G32" s="254"/>
      <c r="H32" s="254"/>
      <c r="I32" s="254"/>
      <c r="J32" s="254"/>
      <c r="K32" s="255"/>
    </row>
    <row r="33" spans="1:11" x14ac:dyDescent="0.25">
      <c r="A33" s="198"/>
      <c r="B33" s="230" t="s">
        <v>16</v>
      </c>
      <c r="C33" s="13" t="str">
        <f>+'Jan OPP'!C33</f>
        <v>Address 1</v>
      </c>
      <c r="D33" s="13"/>
      <c r="E33" s="13"/>
      <c r="F33" s="254"/>
      <c r="G33" s="254"/>
      <c r="H33" s="254"/>
      <c r="I33" s="254"/>
      <c r="J33" s="254"/>
      <c r="K33" s="255"/>
    </row>
    <row r="34" spans="1:11" x14ac:dyDescent="0.25">
      <c r="A34" s="198"/>
      <c r="B34" s="230"/>
      <c r="C34" s="13" t="str">
        <f>+'Jan OPP'!C34</f>
        <v>Address 2</v>
      </c>
      <c r="D34" s="17"/>
      <c r="E34" s="17"/>
      <c r="F34" s="254"/>
      <c r="G34" s="254"/>
      <c r="H34" s="254"/>
      <c r="I34" s="254"/>
      <c r="J34" s="254"/>
      <c r="K34" s="255"/>
    </row>
    <row r="35" spans="1:11" x14ac:dyDescent="0.25">
      <c r="A35" s="198"/>
      <c r="B35" s="230"/>
      <c r="C35" s="13" t="str">
        <f>+'Jan OPP'!C35</f>
        <v>Address 3</v>
      </c>
      <c r="D35" s="17"/>
      <c r="E35" s="17"/>
      <c r="F35" s="254"/>
      <c r="G35" s="254"/>
      <c r="H35" s="254"/>
      <c r="I35" s="254"/>
      <c r="J35" s="254"/>
      <c r="K35" s="255"/>
    </row>
    <row r="36" spans="1:11" x14ac:dyDescent="0.25">
      <c r="A36" s="198"/>
      <c r="B36" s="230"/>
      <c r="C36" s="13" t="str">
        <f>+'Jan OPP'!C36</f>
        <v>City, State, Zip</v>
      </c>
      <c r="D36" s="17"/>
      <c r="E36" s="17"/>
      <c r="F36" s="254"/>
      <c r="G36" s="254"/>
      <c r="H36" s="254"/>
      <c r="I36" s="254"/>
      <c r="J36" s="254"/>
      <c r="K36" s="255"/>
    </row>
    <row r="37" spans="1:11" ht="13.8" thickBot="1" x14ac:dyDescent="0.3">
      <c r="A37" s="232"/>
      <c r="B37" s="237" t="s">
        <v>19</v>
      </c>
      <c r="C37" s="35" t="str">
        <f>+'Jan OPP'!C37</f>
        <v>your @ here</v>
      </c>
      <c r="D37" s="35"/>
      <c r="E37" s="35"/>
      <c r="F37" s="256"/>
      <c r="G37" s="256"/>
      <c r="H37" s="256"/>
      <c r="I37" s="256"/>
      <c r="J37" s="256"/>
      <c r="K37" s="257"/>
    </row>
    <row r="79" spans="1:1" hidden="1" x14ac:dyDescent="0.25">
      <c r="A79" t="s">
        <v>110</v>
      </c>
    </row>
    <row r="80" spans="1:1" hidden="1" x14ac:dyDescent="0.25">
      <c r="A80" t="s">
        <v>111</v>
      </c>
    </row>
    <row r="81" spans="1:1" hidden="1" x14ac:dyDescent="0.25">
      <c r="A81" t="s">
        <v>112</v>
      </c>
    </row>
    <row r="82" spans="1:1" hidden="1" x14ac:dyDescent="0.25">
      <c r="A82" t="s">
        <v>113</v>
      </c>
    </row>
    <row r="83" spans="1:1" hidden="1" x14ac:dyDescent="0.25">
      <c r="A83" t="s">
        <v>114</v>
      </c>
    </row>
    <row r="84" spans="1:1" hidden="1" x14ac:dyDescent="0.25">
      <c r="A84" t="s">
        <v>115</v>
      </c>
    </row>
    <row r="85" spans="1:1" hidden="1" x14ac:dyDescent="0.25">
      <c r="A85" t="s">
        <v>116</v>
      </c>
    </row>
    <row r="86" spans="1:1" hidden="1" x14ac:dyDescent="0.25">
      <c r="A86" t="s">
        <v>117</v>
      </c>
    </row>
    <row r="87" spans="1:1" hidden="1" x14ac:dyDescent="0.25">
      <c r="A87" t="s">
        <v>118</v>
      </c>
    </row>
    <row r="88" spans="1:1" hidden="1" x14ac:dyDescent="0.25">
      <c r="A88" t="s">
        <v>119</v>
      </c>
    </row>
    <row r="89" spans="1:1" hidden="1" x14ac:dyDescent="0.25">
      <c r="A89" t="s">
        <v>120</v>
      </c>
    </row>
    <row r="90" spans="1:1" hidden="1" x14ac:dyDescent="0.25">
      <c r="A90" t="s">
        <v>121</v>
      </c>
    </row>
    <row r="91" spans="1:1" hidden="1" x14ac:dyDescent="0.25">
      <c r="A91" t="s">
        <v>122</v>
      </c>
    </row>
    <row r="92" spans="1:1" hidden="1" x14ac:dyDescent="0.25">
      <c r="A92" t="s">
        <v>123</v>
      </c>
    </row>
    <row r="93" spans="1:1" hidden="1" x14ac:dyDescent="0.25">
      <c r="A93" t="s">
        <v>124</v>
      </c>
    </row>
    <row r="94" spans="1:1" hidden="1" x14ac:dyDescent="0.25">
      <c r="A94" t="s">
        <v>125</v>
      </c>
    </row>
    <row r="95" spans="1:1" hidden="1" x14ac:dyDescent="0.25">
      <c r="A95" t="s">
        <v>126</v>
      </c>
    </row>
    <row r="96" spans="1:1" hidden="1" x14ac:dyDescent="0.25">
      <c r="A96" t="s">
        <v>127</v>
      </c>
    </row>
    <row r="97" spans="1:1" hidden="1" x14ac:dyDescent="0.25">
      <c r="A97" t="s">
        <v>128</v>
      </c>
    </row>
    <row r="98" spans="1:1" hidden="1" x14ac:dyDescent="0.25">
      <c r="A98" t="s">
        <v>129</v>
      </c>
    </row>
    <row r="99" spans="1:1" hidden="1" x14ac:dyDescent="0.25">
      <c r="A99" t="s">
        <v>130</v>
      </c>
    </row>
    <row r="100" spans="1:1" hidden="1" x14ac:dyDescent="0.25">
      <c r="A100" t="s">
        <v>131</v>
      </c>
    </row>
    <row r="101" spans="1:1" hidden="1" x14ac:dyDescent="0.25">
      <c r="A101" t="s">
        <v>132</v>
      </c>
    </row>
    <row r="102" spans="1:1" hidden="1" x14ac:dyDescent="0.25">
      <c r="A102" t="s">
        <v>133</v>
      </c>
    </row>
    <row r="103" spans="1:1" hidden="1" x14ac:dyDescent="0.25">
      <c r="A103" t="s">
        <v>134</v>
      </c>
    </row>
    <row r="104" spans="1:1" hidden="1" x14ac:dyDescent="0.25">
      <c r="A104" t="s">
        <v>135</v>
      </c>
    </row>
    <row r="105" spans="1:1" hidden="1" x14ac:dyDescent="0.25">
      <c r="A105" t="s">
        <v>136</v>
      </c>
    </row>
    <row r="106" spans="1:1" hidden="1" x14ac:dyDescent="0.25">
      <c r="A106" t="s">
        <v>137</v>
      </c>
    </row>
    <row r="107" spans="1:1" hidden="1" x14ac:dyDescent="0.25">
      <c r="A107" t="s">
        <v>138</v>
      </c>
    </row>
    <row r="108" spans="1:1" hidden="1" x14ac:dyDescent="0.25">
      <c r="A108" t="s">
        <v>139</v>
      </c>
    </row>
    <row r="109" spans="1:1" hidden="1" x14ac:dyDescent="0.25">
      <c r="A109" t="s">
        <v>140</v>
      </c>
    </row>
    <row r="110" spans="1:1" hidden="1" x14ac:dyDescent="0.25">
      <c r="A110" t="s">
        <v>141</v>
      </c>
    </row>
    <row r="111" spans="1:1" hidden="1" x14ac:dyDescent="0.25">
      <c r="A111" t="s">
        <v>142</v>
      </c>
    </row>
    <row r="112" spans="1:1" hidden="1" x14ac:dyDescent="0.25">
      <c r="A112" t="s">
        <v>143</v>
      </c>
    </row>
    <row r="113" spans="1:1" hidden="1" x14ac:dyDescent="0.25">
      <c r="A113" t="s">
        <v>144</v>
      </c>
    </row>
    <row r="114" spans="1:1" hidden="1" x14ac:dyDescent="0.25">
      <c r="A114" t="s">
        <v>145</v>
      </c>
    </row>
    <row r="115" spans="1:1" hidden="1" x14ac:dyDescent="0.25">
      <c r="A115" t="s">
        <v>146</v>
      </c>
    </row>
    <row r="116" spans="1:1" hidden="1" x14ac:dyDescent="0.25">
      <c r="A116" t="s">
        <v>147</v>
      </c>
    </row>
    <row r="117" spans="1:1" hidden="1" x14ac:dyDescent="0.25">
      <c r="A117" t="s">
        <v>148</v>
      </c>
    </row>
    <row r="118" spans="1:1" hidden="1" x14ac:dyDescent="0.25">
      <c r="A118" t="s">
        <v>149</v>
      </c>
    </row>
    <row r="119" spans="1:1" hidden="1" x14ac:dyDescent="0.25">
      <c r="A119" t="s">
        <v>150</v>
      </c>
    </row>
    <row r="120" spans="1:1" hidden="1" x14ac:dyDescent="0.25">
      <c r="A120" t="s">
        <v>151</v>
      </c>
    </row>
    <row r="121" spans="1:1" hidden="1" x14ac:dyDescent="0.25">
      <c r="A121" t="s">
        <v>152</v>
      </c>
    </row>
    <row r="122" spans="1:1" hidden="1" x14ac:dyDescent="0.25">
      <c r="A122" t="s">
        <v>153</v>
      </c>
    </row>
    <row r="123" spans="1:1" hidden="1" x14ac:dyDescent="0.25">
      <c r="A123" t="s">
        <v>154</v>
      </c>
    </row>
    <row r="124" spans="1:1" hidden="1" x14ac:dyDescent="0.25">
      <c r="A124" t="s">
        <v>155</v>
      </c>
    </row>
    <row r="125" spans="1:1" hidden="1" x14ac:dyDescent="0.25">
      <c r="A125" t="s">
        <v>156</v>
      </c>
    </row>
    <row r="126" spans="1:1" hidden="1" x14ac:dyDescent="0.25">
      <c r="A126" t="s">
        <v>157</v>
      </c>
    </row>
    <row r="127" spans="1:1" hidden="1" x14ac:dyDescent="0.25">
      <c r="A127" t="s">
        <v>158</v>
      </c>
    </row>
    <row r="128" spans="1:1" hidden="1" x14ac:dyDescent="0.25">
      <c r="A128" t="s">
        <v>159</v>
      </c>
    </row>
    <row r="129" spans="1:1" hidden="1" x14ac:dyDescent="0.25">
      <c r="A129" t="s">
        <v>160</v>
      </c>
    </row>
    <row r="130" spans="1:1" hidden="1" x14ac:dyDescent="0.25">
      <c r="A130" t="s">
        <v>161</v>
      </c>
    </row>
    <row r="131" spans="1:1" hidden="1" x14ac:dyDescent="0.25">
      <c r="A131" t="s">
        <v>162</v>
      </c>
    </row>
    <row r="132" spans="1:1" hidden="1" x14ac:dyDescent="0.25">
      <c r="A132" t="s">
        <v>163</v>
      </c>
    </row>
    <row r="133" spans="1:1" hidden="1" x14ac:dyDescent="0.25">
      <c r="A133" t="s">
        <v>164</v>
      </c>
    </row>
    <row r="134" spans="1:1" hidden="1" x14ac:dyDescent="0.25">
      <c r="A134" t="s">
        <v>165</v>
      </c>
    </row>
    <row r="135" spans="1:1" hidden="1" x14ac:dyDescent="0.25">
      <c r="A135" t="s">
        <v>166</v>
      </c>
    </row>
    <row r="136" spans="1:1" hidden="1" x14ac:dyDescent="0.25">
      <c r="A136" t="s">
        <v>167</v>
      </c>
    </row>
    <row r="137" spans="1:1" hidden="1" x14ac:dyDescent="0.25">
      <c r="A137" t="s">
        <v>168</v>
      </c>
    </row>
    <row r="138" spans="1:1" hidden="1" x14ac:dyDescent="0.25">
      <c r="A138" t="s">
        <v>169</v>
      </c>
    </row>
    <row r="139" spans="1:1" hidden="1" x14ac:dyDescent="0.25">
      <c r="A139" t="s">
        <v>170</v>
      </c>
    </row>
    <row r="140" spans="1:1" hidden="1" x14ac:dyDescent="0.25">
      <c r="A140" t="s">
        <v>171</v>
      </c>
    </row>
    <row r="141" spans="1:1" hidden="1" x14ac:dyDescent="0.25">
      <c r="A141" t="s">
        <v>172</v>
      </c>
    </row>
    <row r="142" spans="1:1" hidden="1" x14ac:dyDescent="0.25">
      <c r="A142" t="s">
        <v>173</v>
      </c>
    </row>
    <row r="143" spans="1:1" hidden="1" x14ac:dyDescent="0.25">
      <c r="A143" t="s">
        <v>174</v>
      </c>
    </row>
    <row r="144" spans="1:1" hidden="1" x14ac:dyDescent="0.25">
      <c r="A144" t="s">
        <v>175</v>
      </c>
    </row>
    <row r="145" spans="1:1" hidden="1" x14ac:dyDescent="0.25">
      <c r="A145" t="s">
        <v>176</v>
      </c>
    </row>
    <row r="146" spans="1:1" hidden="1" x14ac:dyDescent="0.25">
      <c r="A146" t="s">
        <v>177</v>
      </c>
    </row>
    <row r="147" spans="1:1" hidden="1" x14ac:dyDescent="0.25">
      <c r="A147" t="s">
        <v>178</v>
      </c>
    </row>
    <row r="148" spans="1:1" hidden="1" x14ac:dyDescent="0.25">
      <c r="A148" t="s">
        <v>179</v>
      </c>
    </row>
    <row r="149" spans="1:1" hidden="1" x14ac:dyDescent="0.25">
      <c r="A149" t="s">
        <v>180</v>
      </c>
    </row>
    <row r="150" spans="1:1" hidden="1" x14ac:dyDescent="0.25">
      <c r="A150" t="s">
        <v>181</v>
      </c>
    </row>
    <row r="151" spans="1:1" hidden="1" x14ac:dyDescent="0.25">
      <c r="A151" t="s">
        <v>182</v>
      </c>
    </row>
    <row r="152" spans="1:1" hidden="1" x14ac:dyDescent="0.25">
      <c r="A152" t="s">
        <v>183</v>
      </c>
    </row>
    <row r="153" spans="1:1" hidden="1" x14ac:dyDescent="0.25">
      <c r="A153" t="s">
        <v>184</v>
      </c>
    </row>
    <row r="154" spans="1:1" hidden="1" x14ac:dyDescent="0.25">
      <c r="A154" t="s">
        <v>185</v>
      </c>
    </row>
    <row r="155" spans="1:1" hidden="1" x14ac:dyDescent="0.25">
      <c r="A155" t="s">
        <v>186</v>
      </c>
    </row>
    <row r="156" spans="1:1" hidden="1" x14ac:dyDescent="0.25">
      <c r="A156" t="s">
        <v>187</v>
      </c>
    </row>
    <row r="157" spans="1:1" hidden="1" x14ac:dyDescent="0.25">
      <c r="A157" t="s">
        <v>188</v>
      </c>
    </row>
    <row r="158" spans="1:1" hidden="1" x14ac:dyDescent="0.25">
      <c r="A158" t="s">
        <v>189</v>
      </c>
    </row>
    <row r="159" spans="1:1" hidden="1" x14ac:dyDescent="0.25">
      <c r="A159" t="s">
        <v>190</v>
      </c>
    </row>
    <row r="160" spans="1:1" hidden="1" x14ac:dyDescent="0.25">
      <c r="A160" t="s">
        <v>191</v>
      </c>
    </row>
    <row r="161" spans="1:1" hidden="1" x14ac:dyDescent="0.25">
      <c r="A161" t="s">
        <v>192</v>
      </c>
    </row>
    <row r="162" spans="1:1" hidden="1" x14ac:dyDescent="0.25">
      <c r="A162" t="s">
        <v>193</v>
      </c>
    </row>
    <row r="163" spans="1:1" hidden="1" x14ac:dyDescent="0.25">
      <c r="A163" t="s">
        <v>194</v>
      </c>
    </row>
    <row r="164" spans="1:1" hidden="1" x14ac:dyDescent="0.25">
      <c r="A164" t="s">
        <v>195</v>
      </c>
    </row>
    <row r="165" spans="1:1" hidden="1" x14ac:dyDescent="0.25">
      <c r="A165" t="s">
        <v>196</v>
      </c>
    </row>
    <row r="166" spans="1:1" hidden="1" x14ac:dyDescent="0.25">
      <c r="A166" t="s">
        <v>197</v>
      </c>
    </row>
    <row r="167" spans="1:1" hidden="1" x14ac:dyDescent="0.25">
      <c r="A167" t="s">
        <v>198</v>
      </c>
    </row>
    <row r="168" spans="1:1" hidden="1" x14ac:dyDescent="0.25">
      <c r="A168" t="s">
        <v>199</v>
      </c>
    </row>
    <row r="169" spans="1:1" hidden="1" x14ac:dyDescent="0.25">
      <c r="A169" t="s">
        <v>200</v>
      </c>
    </row>
    <row r="170" spans="1:1" hidden="1" x14ac:dyDescent="0.25">
      <c r="A170" t="s">
        <v>201</v>
      </c>
    </row>
    <row r="171" spans="1:1" hidden="1" x14ac:dyDescent="0.25">
      <c r="A171" t="s">
        <v>202</v>
      </c>
    </row>
    <row r="172" spans="1:1" hidden="1" x14ac:dyDescent="0.25">
      <c r="A172" t="s">
        <v>203</v>
      </c>
    </row>
    <row r="173" spans="1:1" hidden="1" x14ac:dyDescent="0.25">
      <c r="A173" t="s">
        <v>290</v>
      </c>
    </row>
    <row r="174" spans="1:1" hidden="1" x14ac:dyDescent="0.25">
      <c r="A174" t="s">
        <v>291</v>
      </c>
    </row>
    <row r="175" spans="1:1" hidden="1" x14ac:dyDescent="0.25">
      <c r="A175" t="s">
        <v>292</v>
      </c>
    </row>
    <row r="176" spans="1:1" hidden="1" x14ac:dyDescent="0.25">
      <c r="A176" t="s">
        <v>293</v>
      </c>
    </row>
    <row r="177" spans="1:1" hidden="1" x14ac:dyDescent="0.25">
      <c r="A177" t="s">
        <v>294</v>
      </c>
    </row>
    <row r="178" spans="1:1" hidden="1" x14ac:dyDescent="0.25">
      <c r="A178" t="s">
        <v>295</v>
      </c>
    </row>
    <row r="179" spans="1:1" hidden="1" x14ac:dyDescent="0.25">
      <c r="A179" t="s">
        <v>296</v>
      </c>
    </row>
    <row r="180" spans="1:1" hidden="1" x14ac:dyDescent="0.25">
      <c r="A180" t="s">
        <v>297</v>
      </c>
    </row>
    <row r="181" spans="1:1" hidden="1" x14ac:dyDescent="0.25">
      <c r="A181" t="s">
        <v>298</v>
      </c>
    </row>
    <row r="182" spans="1:1" hidden="1" x14ac:dyDescent="0.25">
      <c r="A182" t="s">
        <v>299</v>
      </c>
    </row>
    <row r="183" spans="1:1" hidden="1" x14ac:dyDescent="0.25">
      <c r="A183" t="s">
        <v>300</v>
      </c>
    </row>
    <row r="184" spans="1:1" hidden="1" x14ac:dyDescent="0.25">
      <c r="A184" t="s">
        <v>301</v>
      </c>
    </row>
    <row r="185" spans="1:1" hidden="1" x14ac:dyDescent="0.25">
      <c r="A185" t="s">
        <v>204</v>
      </c>
    </row>
    <row r="186" spans="1:1" hidden="1" x14ac:dyDescent="0.25">
      <c r="A186" t="s">
        <v>205</v>
      </c>
    </row>
    <row r="187" spans="1:1" hidden="1" x14ac:dyDescent="0.25">
      <c r="A187" t="s">
        <v>206</v>
      </c>
    </row>
    <row r="188" spans="1:1" hidden="1" x14ac:dyDescent="0.25">
      <c r="A188" t="s">
        <v>207</v>
      </c>
    </row>
    <row r="189" spans="1:1" hidden="1" x14ac:dyDescent="0.25">
      <c r="A189" t="s">
        <v>208</v>
      </c>
    </row>
    <row r="190" spans="1:1" hidden="1" x14ac:dyDescent="0.25">
      <c r="A190" t="s">
        <v>209</v>
      </c>
    </row>
    <row r="191" spans="1:1" hidden="1" x14ac:dyDescent="0.25">
      <c r="A191" t="s">
        <v>210</v>
      </c>
    </row>
    <row r="192" spans="1:1" hidden="1" x14ac:dyDescent="0.25">
      <c r="A192" t="s">
        <v>211</v>
      </c>
    </row>
    <row r="193" spans="1:1" hidden="1" x14ac:dyDescent="0.25">
      <c r="A193" t="s">
        <v>212</v>
      </c>
    </row>
    <row r="194" spans="1:1" hidden="1" x14ac:dyDescent="0.25">
      <c r="A194" t="s">
        <v>213</v>
      </c>
    </row>
    <row r="195" spans="1:1" hidden="1" x14ac:dyDescent="0.25">
      <c r="A195" t="s">
        <v>214</v>
      </c>
    </row>
    <row r="196" spans="1:1" hidden="1" x14ac:dyDescent="0.25">
      <c r="A196" t="s">
        <v>215</v>
      </c>
    </row>
    <row r="197" spans="1:1" hidden="1" x14ac:dyDescent="0.25">
      <c r="A197" t="s">
        <v>216</v>
      </c>
    </row>
    <row r="198" spans="1:1" hidden="1" x14ac:dyDescent="0.25">
      <c r="A198" t="s">
        <v>217</v>
      </c>
    </row>
    <row r="199" spans="1:1" hidden="1" x14ac:dyDescent="0.25">
      <c r="A199" t="s">
        <v>218</v>
      </c>
    </row>
    <row r="200" spans="1:1" hidden="1" x14ac:dyDescent="0.25">
      <c r="A200" t="s">
        <v>219</v>
      </c>
    </row>
    <row r="201" spans="1:1" hidden="1" x14ac:dyDescent="0.25">
      <c r="A201" t="s">
        <v>302</v>
      </c>
    </row>
    <row r="202" spans="1:1" hidden="1" x14ac:dyDescent="0.25">
      <c r="A202" t="s">
        <v>303</v>
      </c>
    </row>
    <row r="203" spans="1:1" hidden="1" x14ac:dyDescent="0.25">
      <c r="A203" t="s">
        <v>220</v>
      </c>
    </row>
    <row r="204" spans="1:1" hidden="1" x14ac:dyDescent="0.25">
      <c r="A204" t="s">
        <v>221</v>
      </c>
    </row>
    <row r="205" spans="1:1" hidden="1" x14ac:dyDescent="0.25">
      <c r="A205" t="s">
        <v>222</v>
      </c>
    </row>
    <row r="206" spans="1:1" hidden="1" x14ac:dyDescent="0.25">
      <c r="A206" t="s">
        <v>223</v>
      </c>
    </row>
    <row r="207" spans="1:1" hidden="1" x14ac:dyDescent="0.25">
      <c r="A207" t="s">
        <v>224</v>
      </c>
    </row>
    <row r="208" spans="1:1" hidden="1" x14ac:dyDescent="0.25">
      <c r="A208" t="s">
        <v>225</v>
      </c>
    </row>
    <row r="209" spans="1:1" hidden="1" x14ac:dyDescent="0.25">
      <c r="A209" t="s">
        <v>226</v>
      </c>
    </row>
    <row r="210" spans="1:1" hidden="1" x14ac:dyDescent="0.25">
      <c r="A210" t="s">
        <v>227</v>
      </c>
    </row>
    <row r="211" spans="1:1" hidden="1" x14ac:dyDescent="0.25">
      <c r="A211" t="s">
        <v>228</v>
      </c>
    </row>
    <row r="212" spans="1:1" hidden="1" x14ac:dyDescent="0.25">
      <c r="A212" t="s">
        <v>229</v>
      </c>
    </row>
    <row r="213" spans="1:1" hidden="1" x14ac:dyDescent="0.25">
      <c r="A213" t="s">
        <v>230</v>
      </c>
    </row>
    <row r="214" spans="1:1" hidden="1" x14ac:dyDescent="0.25">
      <c r="A214" t="s">
        <v>231</v>
      </c>
    </row>
    <row r="215" spans="1:1" hidden="1" x14ac:dyDescent="0.25">
      <c r="A215" t="s">
        <v>232</v>
      </c>
    </row>
    <row r="216" spans="1:1" hidden="1" x14ac:dyDescent="0.25">
      <c r="A216" t="s">
        <v>233</v>
      </c>
    </row>
    <row r="217" spans="1:1" hidden="1" x14ac:dyDescent="0.25">
      <c r="A217" t="s">
        <v>234</v>
      </c>
    </row>
    <row r="218" spans="1:1" hidden="1" x14ac:dyDescent="0.25">
      <c r="A218" t="s">
        <v>235</v>
      </c>
    </row>
    <row r="219" spans="1:1" hidden="1" x14ac:dyDescent="0.25">
      <c r="A219" t="s">
        <v>236</v>
      </c>
    </row>
    <row r="220" spans="1:1" hidden="1" x14ac:dyDescent="0.25">
      <c r="A220" t="s">
        <v>237</v>
      </c>
    </row>
    <row r="221" spans="1:1" hidden="1" x14ac:dyDescent="0.25">
      <c r="A221" t="s">
        <v>238</v>
      </c>
    </row>
    <row r="222" spans="1:1" hidden="1" x14ac:dyDescent="0.25">
      <c r="A222" t="s">
        <v>239</v>
      </c>
    </row>
    <row r="223" spans="1:1" hidden="1" x14ac:dyDescent="0.25">
      <c r="A223" t="s">
        <v>240</v>
      </c>
    </row>
    <row r="224" spans="1:1" hidden="1" x14ac:dyDescent="0.25">
      <c r="A224" t="s">
        <v>241</v>
      </c>
    </row>
    <row r="225" spans="1:1" hidden="1" x14ac:dyDescent="0.25">
      <c r="A225" t="s">
        <v>242</v>
      </c>
    </row>
    <row r="226" spans="1:1" hidden="1" x14ac:dyDescent="0.25">
      <c r="A226" t="s">
        <v>243</v>
      </c>
    </row>
    <row r="227" spans="1:1" hidden="1" x14ac:dyDescent="0.25">
      <c r="A227" t="s">
        <v>244</v>
      </c>
    </row>
    <row r="228" spans="1:1" hidden="1" x14ac:dyDescent="0.25">
      <c r="A228" t="s">
        <v>245</v>
      </c>
    </row>
    <row r="229" spans="1:1" hidden="1" x14ac:dyDescent="0.25">
      <c r="A229" t="s">
        <v>246</v>
      </c>
    </row>
    <row r="230" spans="1:1" hidden="1" x14ac:dyDescent="0.25">
      <c r="A230" t="s">
        <v>247</v>
      </c>
    </row>
    <row r="231" spans="1:1" hidden="1" x14ac:dyDescent="0.25">
      <c r="A231" t="s">
        <v>248</v>
      </c>
    </row>
    <row r="232" spans="1:1" hidden="1" x14ac:dyDescent="0.25">
      <c r="A232" t="s">
        <v>249</v>
      </c>
    </row>
    <row r="233" spans="1:1" hidden="1" x14ac:dyDescent="0.25">
      <c r="A233" t="s">
        <v>250</v>
      </c>
    </row>
    <row r="234" spans="1:1" hidden="1" x14ac:dyDescent="0.25">
      <c r="A234" t="s">
        <v>251</v>
      </c>
    </row>
    <row r="235" spans="1:1" hidden="1" x14ac:dyDescent="0.25">
      <c r="A235" t="s">
        <v>252</v>
      </c>
    </row>
    <row r="236" spans="1:1" hidden="1" x14ac:dyDescent="0.25">
      <c r="A236" t="s">
        <v>253</v>
      </c>
    </row>
    <row r="237" spans="1:1" hidden="1" x14ac:dyDescent="0.25">
      <c r="A237" t="s">
        <v>254</v>
      </c>
    </row>
    <row r="238" spans="1:1" hidden="1" x14ac:dyDescent="0.25">
      <c r="A238" t="s">
        <v>255</v>
      </c>
    </row>
    <row r="239" spans="1:1" hidden="1" x14ac:dyDescent="0.25">
      <c r="A239" t="s">
        <v>256</v>
      </c>
    </row>
    <row r="240" spans="1:1" hidden="1" x14ac:dyDescent="0.25">
      <c r="A240" t="s">
        <v>257</v>
      </c>
    </row>
    <row r="241" spans="1:1" hidden="1" x14ac:dyDescent="0.25">
      <c r="A241" t="s">
        <v>258</v>
      </c>
    </row>
    <row r="242" spans="1:1" hidden="1" x14ac:dyDescent="0.25">
      <c r="A242" t="s">
        <v>259</v>
      </c>
    </row>
    <row r="243" spans="1:1" hidden="1" x14ac:dyDescent="0.25">
      <c r="A243" t="s">
        <v>260</v>
      </c>
    </row>
    <row r="244" spans="1:1" hidden="1" x14ac:dyDescent="0.25">
      <c r="A244" t="s">
        <v>261</v>
      </c>
    </row>
    <row r="245" spans="1:1" hidden="1" x14ac:dyDescent="0.25">
      <c r="A245" t="s">
        <v>262</v>
      </c>
    </row>
    <row r="246" spans="1:1" hidden="1" x14ac:dyDescent="0.25">
      <c r="A246" t="s">
        <v>263</v>
      </c>
    </row>
    <row r="247" spans="1:1" hidden="1" x14ac:dyDescent="0.25">
      <c r="A247" t="s">
        <v>264</v>
      </c>
    </row>
    <row r="248" spans="1:1" hidden="1" x14ac:dyDescent="0.25">
      <c r="A248" t="s">
        <v>265</v>
      </c>
    </row>
    <row r="249" spans="1:1" hidden="1" x14ac:dyDescent="0.25">
      <c r="A249" t="s">
        <v>266</v>
      </c>
    </row>
    <row r="250" spans="1:1" hidden="1" x14ac:dyDescent="0.25">
      <c r="A250" t="s">
        <v>267</v>
      </c>
    </row>
    <row r="251" spans="1:1" hidden="1" x14ac:dyDescent="0.25">
      <c r="A251" t="s">
        <v>268</v>
      </c>
    </row>
    <row r="252" spans="1:1" hidden="1" x14ac:dyDescent="0.25">
      <c r="A252" t="s">
        <v>269</v>
      </c>
    </row>
    <row r="253" spans="1:1" hidden="1" x14ac:dyDescent="0.25">
      <c r="A253" t="s">
        <v>270</v>
      </c>
    </row>
    <row r="254" spans="1:1" hidden="1" x14ac:dyDescent="0.25">
      <c r="A254" t="s">
        <v>271</v>
      </c>
    </row>
    <row r="255" spans="1:1" hidden="1" x14ac:dyDescent="0.25">
      <c r="A255" t="s">
        <v>272</v>
      </c>
    </row>
    <row r="256" spans="1:1" hidden="1" x14ac:dyDescent="0.25">
      <c r="A256" t="s">
        <v>273</v>
      </c>
    </row>
    <row r="257" spans="1:1" hidden="1" x14ac:dyDescent="0.25">
      <c r="A257" t="s">
        <v>274</v>
      </c>
    </row>
    <row r="258" spans="1:1" hidden="1" x14ac:dyDescent="0.25">
      <c r="A258" t="s">
        <v>275</v>
      </c>
    </row>
    <row r="259" spans="1:1" hidden="1" x14ac:dyDescent="0.25">
      <c r="A259" t="s">
        <v>276</v>
      </c>
    </row>
    <row r="260" spans="1:1" hidden="1" x14ac:dyDescent="0.25"/>
    <row r="261" spans="1:1" hidden="1" x14ac:dyDescent="0.25"/>
    <row r="262" spans="1:1" hidden="1" x14ac:dyDescent="0.25"/>
    <row r="263" spans="1:1" hidden="1" x14ac:dyDescent="0.25"/>
    <row r="264" spans="1:1" hidden="1" x14ac:dyDescent="0.25"/>
    <row r="265" spans="1:1" hidden="1" x14ac:dyDescent="0.25"/>
    <row r="266" spans="1:1" hidden="1" x14ac:dyDescent="0.25"/>
    <row r="267" spans="1:1" hidden="1" x14ac:dyDescent="0.25"/>
    <row r="268" spans="1:1" hidden="1" x14ac:dyDescent="0.25"/>
    <row r="269" spans="1:1" hidden="1" x14ac:dyDescent="0.25"/>
    <row r="270" spans="1:1" hidden="1" x14ac:dyDescent="0.25"/>
    <row r="271" spans="1:1" hidden="1" x14ac:dyDescent="0.25"/>
    <row r="272" spans="1:1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</sheetData>
  <mergeCells count="1">
    <mergeCell ref="F31:K37"/>
  </mergeCells>
  <dataValidations count="1">
    <dataValidation type="list" allowBlank="1" showInputMessage="1" showErrorMessage="1" errorTitle="Registrant Name" error="Your name as entered is incorrect" sqref="C8">
      <formula1>$A$80:$A$300</formula1>
    </dataValidation>
  </dataValidations>
  <pageMargins left="0.75" right="0.75" top="1" bottom="1" header="0.5" footer="0.5"/>
  <pageSetup scale="92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099" r:id="rId4" name="CommandButton3">
          <controlPr autoLine="0" r:id="rId5">
            <anchor moveWithCells="1">
              <from>
                <xdr:col>3</xdr:col>
                <xdr:colOff>769620</xdr:colOff>
                <xdr:row>9</xdr:row>
                <xdr:rowOff>129540</xdr:rowOff>
              </from>
              <to>
                <xdr:col>4</xdr:col>
                <xdr:colOff>762000</xdr:colOff>
                <xdr:row>11</xdr:row>
                <xdr:rowOff>99060</xdr:rowOff>
              </to>
            </anchor>
          </controlPr>
        </control>
      </mc:Choice>
      <mc:Fallback>
        <control shapeId="4099" r:id="rId4" name="CommandButton3"/>
      </mc:Fallback>
    </mc:AlternateContent>
    <mc:AlternateContent xmlns:mc="http://schemas.openxmlformats.org/markup-compatibility/2006">
      <mc:Choice Requires="x14">
        <control shapeId="4098" r:id="rId6" name="CommandButton2">
          <controlPr defaultSize="0" autoLine="0" r:id="rId7">
            <anchor moveWithCells="1">
              <from>
                <xdr:col>2</xdr:col>
                <xdr:colOff>1059180</xdr:colOff>
                <xdr:row>9</xdr:row>
                <xdr:rowOff>38100</xdr:rowOff>
              </from>
              <to>
                <xdr:col>3</xdr:col>
                <xdr:colOff>624840</xdr:colOff>
                <xdr:row>11</xdr:row>
                <xdr:rowOff>99060</xdr:rowOff>
              </to>
            </anchor>
          </controlPr>
        </control>
      </mc:Choice>
      <mc:Fallback>
        <control shapeId="4098" r:id="rId6" name="CommandButton2"/>
      </mc:Fallback>
    </mc:AlternateContent>
    <mc:AlternateContent xmlns:mc="http://schemas.openxmlformats.org/markup-compatibility/2006">
      <mc:Choice Requires="x14">
        <control shapeId="4097" r:id="rId8" name="CommandButton1">
          <controlPr defaultSize="0" autoLine="0" r:id="rId9">
            <anchor moveWithCells="1">
              <from>
                <xdr:col>2</xdr:col>
                <xdr:colOff>60960</xdr:colOff>
                <xdr:row>9</xdr:row>
                <xdr:rowOff>45720</xdr:rowOff>
              </from>
              <to>
                <xdr:col>2</xdr:col>
                <xdr:colOff>815340</xdr:colOff>
                <xdr:row>11</xdr:row>
                <xdr:rowOff>106680</xdr:rowOff>
              </to>
            </anchor>
          </controlPr>
        </control>
      </mc:Choice>
      <mc:Fallback>
        <control shapeId="4097" r:id="rId8" name="CommandButton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T300"/>
  <sheetViews>
    <sheetView showGridLines="0" showOutlineSymbols="0" zoomScale="89" workbookViewId="0">
      <selection activeCell="C7" sqref="C7"/>
    </sheetView>
  </sheetViews>
  <sheetFormatPr defaultRowHeight="13.2" x14ac:dyDescent="0.25"/>
  <cols>
    <col min="1" max="1" width="7.33203125" customWidth="1"/>
    <col min="2" max="2" width="31.5546875" bestFit="1" customWidth="1"/>
    <col min="3" max="3" width="17.33203125" bestFit="1" customWidth="1"/>
    <col min="4" max="5" width="13.6640625" customWidth="1"/>
    <col min="6" max="7" width="7.6640625" customWidth="1"/>
    <col min="8" max="8" width="10" customWidth="1"/>
    <col min="9" max="11" width="7.6640625" customWidth="1"/>
    <col min="12" max="19" width="7.6640625" hidden="1" customWidth="1"/>
    <col min="22" max="26" width="0" hidden="1" customWidth="1"/>
  </cols>
  <sheetData>
    <row r="1" spans="1:15" ht="21" x14ac:dyDescent="0.4">
      <c r="A1" s="188" t="s">
        <v>47</v>
      </c>
      <c r="B1" s="189"/>
      <c r="C1" s="190"/>
      <c r="D1" s="191"/>
      <c r="E1" s="191"/>
      <c r="F1" s="191"/>
      <c r="G1" s="192" t="s">
        <v>9</v>
      </c>
      <c r="H1" s="191"/>
      <c r="I1" s="191"/>
      <c r="J1" s="191"/>
      <c r="K1" s="193"/>
    </row>
    <row r="2" spans="1:15" ht="15.6" x14ac:dyDescent="0.3">
      <c r="A2" s="194" t="s">
        <v>48</v>
      </c>
      <c r="B2" s="195"/>
      <c r="C2" s="196"/>
      <c r="D2" s="9"/>
      <c r="E2" s="9"/>
      <c r="F2" s="9"/>
      <c r="G2" s="36" t="s">
        <v>289</v>
      </c>
      <c r="H2" s="9"/>
      <c r="I2" s="9"/>
      <c r="J2" s="9"/>
      <c r="K2" s="197"/>
    </row>
    <row r="3" spans="1:15" x14ac:dyDescent="0.25">
      <c r="A3" s="198"/>
      <c r="B3" s="9"/>
      <c r="C3" s="37"/>
      <c r="D3" s="9"/>
      <c r="E3" s="9"/>
      <c r="F3" s="9"/>
      <c r="G3" s="9"/>
      <c r="H3" s="9"/>
      <c r="I3" s="9"/>
      <c r="J3" s="9"/>
      <c r="K3" s="197"/>
    </row>
    <row r="4" spans="1:15" x14ac:dyDescent="0.25">
      <c r="A4" s="198"/>
      <c r="B4" s="9"/>
      <c r="C4" s="9"/>
      <c r="D4" s="9"/>
      <c r="E4" s="9"/>
      <c r="F4" s="9"/>
      <c r="G4" s="36" t="s">
        <v>25</v>
      </c>
      <c r="H4" s="9"/>
      <c r="I4" s="9"/>
      <c r="J4" s="9"/>
      <c r="K4" s="197"/>
    </row>
    <row r="5" spans="1:15" x14ac:dyDescent="0.25">
      <c r="A5" s="199"/>
      <c r="B5" s="37"/>
      <c r="C5" s="9"/>
      <c r="D5" s="9"/>
      <c r="E5" s="9"/>
      <c r="F5" s="9"/>
      <c r="G5" s="9"/>
      <c r="H5" s="9"/>
      <c r="I5" s="9"/>
      <c r="J5" s="9"/>
      <c r="K5" s="197"/>
      <c r="L5" s="9"/>
      <c r="M5" s="9"/>
      <c r="N5" s="9"/>
      <c r="O5" s="9"/>
    </row>
    <row r="6" spans="1:15" x14ac:dyDescent="0.25">
      <c r="A6" s="199" t="s">
        <v>28</v>
      </c>
      <c r="B6" s="37"/>
      <c r="C6" s="13" t="s">
        <v>309</v>
      </c>
      <c r="D6" s="9"/>
      <c r="E6" s="120">
        <v>1</v>
      </c>
      <c r="F6" s="9"/>
      <c r="G6" s="9"/>
      <c r="H6" s="37" t="s">
        <v>26</v>
      </c>
      <c r="I6" s="9"/>
      <c r="J6" s="60">
        <f>+'Feb OPP'!J6</f>
        <v>36526</v>
      </c>
      <c r="K6" s="200"/>
      <c r="L6" s="9"/>
      <c r="M6" s="9"/>
      <c r="N6" s="9"/>
      <c r="O6" s="9"/>
    </row>
    <row r="7" spans="1:15" x14ac:dyDescent="0.25">
      <c r="A7" s="199"/>
      <c r="B7" s="37"/>
      <c r="C7" s="9"/>
      <c r="D7" s="9"/>
      <c r="E7" s="9" t="s">
        <v>277</v>
      </c>
      <c r="F7" s="9"/>
      <c r="G7" s="9"/>
      <c r="H7" s="9"/>
      <c r="I7" s="9"/>
      <c r="J7" s="9"/>
      <c r="K7" s="197"/>
      <c r="L7" s="9"/>
      <c r="M7" s="9"/>
      <c r="N7" s="9"/>
      <c r="O7" s="9"/>
    </row>
    <row r="8" spans="1:15" x14ac:dyDescent="0.25">
      <c r="A8" s="199" t="s">
        <v>20</v>
      </c>
      <c r="B8" s="37"/>
      <c r="C8" s="13"/>
      <c r="D8" s="9"/>
      <c r="E8" s="9"/>
      <c r="F8" s="9"/>
      <c r="G8" s="9"/>
      <c r="H8" s="37" t="s">
        <v>27</v>
      </c>
      <c r="I8" s="9"/>
      <c r="J8" s="109">
        <f>+'Feb OPP'!J8</f>
        <v>0.625</v>
      </c>
      <c r="K8" s="200"/>
      <c r="L8" s="9"/>
      <c r="M8" s="9"/>
      <c r="N8" s="9"/>
      <c r="O8" s="9"/>
    </row>
    <row r="9" spans="1:15" x14ac:dyDescent="0.25">
      <c r="A9" s="199"/>
      <c r="B9" s="37"/>
      <c r="C9" s="9"/>
      <c r="D9" s="9"/>
      <c r="E9" s="9"/>
      <c r="F9" s="13"/>
      <c r="G9" s="9"/>
      <c r="H9" s="9"/>
      <c r="I9" s="9"/>
      <c r="J9" s="9"/>
      <c r="K9" s="197"/>
    </row>
    <row r="10" spans="1:15" x14ac:dyDescent="0.25">
      <c r="A10" s="198"/>
      <c r="B10" s="9"/>
      <c r="C10" s="9"/>
      <c r="D10" s="9"/>
      <c r="E10" s="9"/>
      <c r="F10" s="16"/>
      <c r="G10" s="17"/>
      <c r="H10" s="10" t="s">
        <v>34</v>
      </c>
      <c r="I10" s="17"/>
      <c r="J10" s="17"/>
      <c r="K10" s="201"/>
      <c r="L10" s="9"/>
      <c r="M10" s="9"/>
      <c r="N10" s="9"/>
      <c r="O10" s="9"/>
    </row>
    <row r="11" spans="1:15" x14ac:dyDescent="0.25">
      <c r="A11" s="202" t="s">
        <v>51</v>
      </c>
      <c r="B11" s="105"/>
      <c r="C11" s="9"/>
      <c r="D11" s="9"/>
      <c r="E11" s="9"/>
      <c r="F11" s="124" t="s">
        <v>42</v>
      </c>
      <c r="G11" s="21"/>
      <c r="H11" s="22"/>
      <c r="I11" s="21"/>
      <c r="J11" s="21"/>
      <c r="K11" s="203"/>
      <c r="L11" s="121"/>
      <c r="M11" s="121"/>
      <c r="N11" s="121"/>
      <c r="O11" s="121"/>
    </row>
    <row r="12" spans="1:15" x14ac:dyDescent="0.25">
      <c r="A12" s="204"/>
      <c r="B12" s="205"/>
      <c r="C12" s="9"/>
      <c r="D12" s="9"/>
      <c r="E12" s="9"/>
      <c r="F12" s="20" t="s">
        <v>40</v>
      </c>
      <c r="G12" s="23"/>
      <c r="H12" s="124" t="s">
        <v>36</v>
      </c>
      <c r="I12" s="23"/>
      <c r="J12" s="21"/>
      <c r="K12" s="235"/>
      <c r="L12" s="121"/>
      <c r="M12" s="121"/>
      <c r="N12" s="121"/>
      <c r="O12" s="121"/>
    </row>
    <row r="13" spans="1:15" x14ac:dyDescent="0.25">
      <c r="A13" s="198"/>
      <c r="B13" s="9"/>
      <c r="C13" s="9"/>
      <c r="D13" s="9"/>
      <c r="E13" s="9"/>
      <c r="F13" s="26" t="s">
        <v>41</v>
      </c>
      <c r="G13" s="25"/>
      <c r="H13" s="125" t="s">
        <v>35</v>
      </c>
      <c r="I13" s="24"/>
      <c r="J13" s="25"/>
      <c r="K13" s="236"/>
      <c r="L13" s="121"/>
      <c r="M13" s="121"/>
      <c r="N13" s="121"/>
      <c r="O13" s="121"/>
    </row>
    <row r="14" spans="1:15" x14ac:dyDescent="0.25">
      <c r="A14" s="208"/>
      <c r="B14" s="46" t="s">
        <v>49</v>
      </c>
      <c r="C14" s="46" t="s">
        <v>44</v>
      </c>
      <c r="D14" s="46" t="s">
        <v>31</v>
      </c>
      <c r="E14" s="46" t="s">
        <v>32</v>
      </c>
      <c r="F14" s="46"/>
      <c r="G14" s="47"/>
      <c r="H14" s="46"/>
      <c r="I14" s="46"/>
      <c r="J14" s="46"/>
      <c r="K14" s="243"/>
      <c r="L14" s="9"/>
      <c r="M14" s="9"/>
      <c r="N14" s="9"/>
      <c r="O14" s="9"/>
    </row>
    <row r="15" spans="1:15" x14ac:dyDescent="0.25">
      <c r="A15" s="210" t="s">
        <v>8</v>
      </c>
      <c r="B15" s="48" t="s">
        <v>50</v>
      </c>
      <c r="C15" s="49" t="s">
        <v>108</v>
      </c>
      <c r="D15" s="49" t="s">
        <v>45</v>
      </c>
      <c r="E15" s="48" t="s">
        <v>33</v>
      </c>
      <c r="F15" s="48" t="s">
        <v>37</v>
      </c>
      <c r="G15" s="50" t="s">
        <v>38</v>
      </c>
      <c r="H15" s="48" t="s">
        <v>39</v>
      </c>
      <c r="I15" s="48" t="s">
        <v>29</v>
      </c>
      <c r="J15" s="48" t="s">
        <v>5</v>
      </c>
      <c r="K15" s="244" t="s">
        <v>30</v>
      </c>
      <c r="L15" s="36"/>
      <c r="M15" s="36"/>
      <c r="N15" s="36"/>
      <c r="O15" s="36"/>
    </row>
    <row r="16" spans="1:15" ht="13.8" thickBot="1" x14ac:dyDescent="0.3">
      <c r="A16" s="212"/>
      <c r="B16" s="51"/>
      <c r="C16" s="52" t="s">
        <v>52</v>
      </c>
      <c r="D16" s="53" t="s">
        <v>46</v>
      </c>
      <c r="E16" s="54"/>
      <c r="F16" s="51"/>
      <c r="G16" s="55"/>
      <c r="H16" s="51"/>
      <c r="I16" s="51"/>
      <c r="J16" s="51"/>
      <c r="K16" s="245"/>
      <c r="L16" s="9"/>
      <c r="M16" s="9"/>
      <c r="N16" s="9"/>
      <c r="O16" s="9"/>
    </row>
    <row r="17" spans="1:20" s="34" customFormat="1" x14ac:dyDescent="0.25">
      <c r="A17" s="214">
        <v>1</v>
      </c>
      <c r="B17" s="108" t="str">
        <f>IF($D17=0," ",$C$8)</f>
        <v xml:space="preserve"> </v>
      </c>
      <c r="C17" s="90"/>
      <c r="D17" s="91"/>
      <c r="E17" s="92">
        <f>C17*D17*1000</f>
        <v>0</v>
      </c>
      <c r="F17" s="32">
        <v>0</v>
      </c>
      <c r="G17" s="38">
        <v>0</v>
      </c>
      <c r="H17" s="38">
        <v>0</v>
      </c>
      <c r="I17" s="102">
        <v>0</v>
      </c>
      <c r="J17" s="38">
        <v>0</v>
      </c>
      <c r="K17" s="246">
        <v>0</v>
      </c>
      <c r="L17" s="137" t="str">
        <f>+$C$6</f>
        <v>March</v>
      </c>
      <c r="M17" s="137">
        <f>+$E$6</f>
        <v>1</v>
      </c>
      <c r="N17" s="140">
        <f>+$J$6</f>
        <v>36526</v>
      </c>
      <c r="O17" s="142">
        <f>+$J$8</f>
        <v>0.625</v>
      </c>
      <c r="P17" s="33">
        <f t="shared" ref="P17:P24" si="0">IF(AND(OR(F17=0,F17=1),OR(G17=0,G17=1),OR(H17=0,H17=1),OR(J17=0,J17=1)),0,1)</f>
        <v>0</v>
      </c>
      <c r="Q17" s="33">
        <f t="shared" ref="Q17:Q24" si="1">IF(I17+K17&gt;0,1,0)</f>
        <v>0</v>
      </c>
      <c r="R17" s="33">
        <f t="shared" ref="R17:R24" si="2">IF(AND(F17+G17&gt;0,H17+J17&gt;0),1,0)</f>
        <v>0</v>
      </c>
      <c r="S17" s="33">
        <f t="shared" ref="S17:S24" si="3">IF(F17+G17&gt;1,1,0)</f>
        <v>0</v>
      </c>
    </row>
    <row r="18" spans="1:20" s="34" customFormat="1" x14ac:dyDescent="0.25">
      <c r="A18" s="214">
        <f>COUNT($A$17:A17)+1</f>
        <v>2</v>
      </c>
      <c r="B18" s="108" t="str">
        <f t="shared" ref="B18:B24" si="4">IF($D18=0," ",$C$8)</f>
        <v xml:space="preserve"> </v>
      </c>
      <c r="C18" s="96"/>
      <c r="D18" s="97"/>
      <c r="E18" s="92">
        <f>C18*D18*1000</f>
        <v>0</v>
      </c>
      <c r="F18" s="98">
        <v>0</v>
      </c>
      <c r="G18" s="38">
        <v>0</v>
      </c>
      <c r="H18" s="38">
        <v>0</v>
      </c>
      <c r="I18" s="102">
        <v>0</v>
      </c>
      <c r="J18" s="38">
        <v>0</v>
      </c>
      <c r="K18" s="246">
        <v>0</v>
      </c>
      <c r="L18" s="137" t="str">
        <f t="shared" ref="L18:L24" si="5">+$C$6</f>
        <v>March</v>
      </c>
      <c r="M18" s="137">
        <f t="shared" ref="M18:M24" si="6">+$E$6</f>
        <v>1</v>
      </c>
      <c r="N18" s="140">
        <f t="shared" ref="N18:N24" si="7">+$J$6</f>
        <v>36526</v>
      </c>
      <c r="O18" s="142">
        <f t="shared" ref="O18:O24" si="8">+$J$8</f>
        <v>0.625</v>
      </c>
      <c r="P18" s="33">
        <f t="shared" si="0"/>
        <v>0</v>
      </c>
      <c r="Q18" s="33">
        <f t="shared" si="1"/>
        <v>0</v>
      </c>
      <c r="R18" s="33">
        <f t="shared" si="2"/>
        <v>0</v>
      </c>
      <c r="S18" s="33">
        <f t="shared" si="3"/>
        <v>0</v>
      </c>
    </row>
    <row r="19" spans="1:20" s="34" customFormat="1" x14ac:dyDescent="0.25">
      <c r="A19" s="214">
        <f>COUNT($A$17:A18)+1</f>
        <v>3</v>
      </c>
      <c r="B19" s="108" t="str">
        <f t="shared" si="4"/>
        <v xml:space="preserve"> </v>
      </c>
      <c r="C19" s="88"/>
      <c r="D19" s="89"/>
      <c r="E19" s="41">
        <f t="shared" ref="E19:E24" si="9">+C19*D19*1000</f>
        <v>0</v>
      </c>
      <c r="F19" s="38">
        <v>0</v>
      </c>
      <c r="G19" s="38">
        <v>0</v>
      </c>
      <c r="H19" s="38">
        <v>0</v>
      </c>
      <c r="I19" s="102">
        <v>0</v>
      </c>
      <c r="J19" s="38">
        <v>0</v>
      </c>
      <c r="K19" s="246">
        <v>0</v>
      </c>
      <c r="L19" s="137" t="str">
        <f t="shared" si="5"/>
        <v>March</v>
      </c>
      <c r="M19" s="137">
        <f t="shared" si="6"/>
        <v>1</v>
      </c>
      <c r="N19" s="140">
        <f t="shared" si="7"/>
        <v>36526</v>
      </c>
      <c r="O19" s="142">
        <f t="shared" si="8"/>
        <v>0.625</v>
      </c>
      <c r="P19" s="33">
        <f t="shared" si="0"/>
        <v>0</v>
      </c>
      <c r="Q19" s="33">
        <f t="shared" si="1"/>
        <v>0</v>
      </c>
      <c r="R19" s="33">
        <f t="shared" si="2"/>
        <v>0</v>
      </c>
      <c r="S19" s="33">
        <f t="shared" si="3"/>
        <v>0</v>
      </c>
    </row>
    <row r="20" spans="1:20" s="34" customFormat="1" x14ac:dyDescent="0.25">
      <c r="A20" s="214">
        <f>COUNT($A$17:A19)+1</f>
        <v>4</v>
      </c>
      <c r="B20" s="108" t="str">
        <f t="shared" si="4"/>
        <v xml:space="preserve"> </v>
      </c>
      <c r="C20" s="88"/>
      <c r="D20" s="89"/>
      <c r="E20" s="41">
        <f>+C20*D20*1000</f>
        <v>0</v>
      </c>
      <c r="F20" s="38">
        <v>0</v>
      </c>
      <c r="G20" s="38">
        <v>0</v>
      </c>
      <c r="H20" s="38">
        <v>0</v>
      </c>
      <c r="I20" s="102">
        <v>0</v>
      </c>
      <c r="J20" s="38">
        <v>0</v>
      </c>
      <c r="K20" s="246">
        <v>0</v>
      </c>
      <c r="L20" s="137" t="str">
        <f t="shared" si="5"/>
        <v>March</v>
      </c>
      <c r="M20" s="137">
        <f t="shared" si="6"/>
        <v>1</v>
      </c>
      <c r="N20" s="140">
        <f t="shared" si="7"/>
        <v>36526</v>
      </c>
      <c r="O20" s="142">
        <f t="shared" si="8"/>
        <v>0.625</v>
      </c>
      <c r="P20" s="33">
        <f>IF(AND(OR(F20=0,F20=1),OR(G20=0,G20=1),OR(H20=0,H20=1),OR(J20=0,J20=1)),0,1)</f>
        <v>0</v>
      </c>
      <c r="Q20" s="33">
        <f>IF(I20+K20&gt;0,1,0)</f>
        <v>0</v>
      </c>
      <c r="R20" s="33">
        <f>IF(AND(F20+G20&gt;0,H20+J20&gt;0),1,0)</f>
        <v>0</v>
      </c>
      <c r="S20" s="33">
        <f>IF(F20+G20&gt;1,1,0)</f>
        <v>0</v>
      </c>
    </row>
    <row r="21" spans="1:20" s="34" customFormat="1" x14ac:dyDescent="0.25">
      <c r="A21" s="214">
        <f>COUNT($A$17:A20)+1</f>
        <v>5</v>
      </c>
      <c r="B21" s="108" t="str">
        <f t="shared" si="4"/>
        <v xml:space="preserve"> </v>
      </c>
      <c r="C21" s="88"/>
      <c r="D21" s="89"/>
      <c r="E21" s="41">
        <f>+C21*D21*1000</f>
        <v>0</v>
      </c>
      <c r="F21" s="38">
        <v>0</v>
      </c>
      <c r="G21" s="38">
        <v>0</v>
      </c>
      <c r="H21" s="38">
        <v>0</v>
      </c>
      <c r="I21" s="102">
        <v>0</v>
      </c>
      <c r="J21" s="38">
        <v>0</v>
      </c>
      <c r="K21" s="246">
        <v>0</v>
      </c>
      <c r="L21" s="137" t="str">
        <f t="shared" si="5"/>
        <v>March</v>
      </c>
      <c r="M21" s="137">
        <f t="shared" si="6"/>
        <v>1</v>
      </c>
      <c r="N21" s="140">
        <f t="shared" si="7"/>
        <v>36526</v>
      </c>
      <c r="O21" s="142">
        <f t="shared" si="8"/>
        <v>0.625</v>
      </c>
      <c r="P21" s="33">
        <f>IF(AND(OR(F21=0,F21=1),OR(G21=0,G21=1),OR(H21=0,H21=1),OR(J21=0,J21=1)),0,1)</f>
        <v>0</v>
      </c>
      <c r="Q21" s="33">
        <f>IF(I21+K21&gt;0,1,0)</f>
        <v>0</v>
      </c>
      <c r="R21" s="33">
        <f>IF(AND(F21+G21&gt;0,H21+J21&gt;0),1,0)</f>
        <v>0</v>
      </c>
      <c r="S21" s="33">
        <f>IF(F21+G21&gt;1,1,0)</f>
        <v>0</v>
      </c>
    </row>
    <row r="22" spans="1:20" s="34" customFormat="1" x14ac:dyDescent="0.25">
      <c r="A22" s="214">
        <f>COUNT($A$17:A21)+1</f>
        <v>6</v>
      </c>
      <c r="B22" s="108" t="str">
        <f t="shared" si="4"/>
        <v xml:space="preserve"> </v>
      </c>
      <c r="C22" s="88"/>
      <c r="D22" s="89"/>
      <c r="E22" s="41">
        <f t="shared" si="9"/>
        <v>0</v>
      </c>
      <c r="F22" s="38">
        <v>0</v>
      </c>
      <c r="G22" s="38">
        <v>0</v>
      </c>
      <c r="H22" s="38">
        <v>0</v>
      </c>
      <c r="I22" s="102">
        <v>0</v>
      </c>
      <c r="J22" s="38">
        <v>0</v>
      </c>
      <c r="K22" s="246">
        <v>0</v>
      </c>
      <c r="L22" s="137" t="str">
        <f t="shared" si="5"/>
        <v>March</v>
      </c>
      <c r="M22" s="137">
        <f t="shared" si="6"/>
        <v>1</v>
      </c>
      <c r="N22" s="140">
        <f t="shared" si="7"/>
        <v>36526</v>
      </c>
      <c r="O22" s="142">
        <f t="shared" si="8"/>
        <v>0.625</v>
      </c>
      <c r="P22" s="33"/>
      <c r="Q22" s="33"/>
      <c r="R22" s="33"/>
      <c r="S22" s="33"/>
    </row>
    <row r="23" spans="1:20" s="34" customFormat="1" x14ac:dyDescent="0.25">
      <c r="A23" s="214">
        <f>COUNT($A$17:A22)+1</f>
        <v>7</v>
      </c>
      <c r="B23" s="108" t="str">
        <f t="shared" si="4"/>
        <v xml:space="preserve"> </v>
      </c>
      <c r="C23" s="88"/>
      <c r="D23" s="89"/>
      <c r="E23" s="41">
        <f t="shared" si="9"/>
        <v>0</v>
      </c>
      <c r="F23" s="38">
        <v>0</v>
      </c>
      <c r="G23" s="38">
        <v>0</v>
      </c>
      <c r="H23" s="38">
        <v>0</v>
      </c>
      <c r="I23" s="102">
        <v>0</v>
      </c>
      <c r="J23" s="38">
        <v>0</v>
      </c>
      <c r="K23" s="246">
        <v>0</v>
      </c>
      <c r="L23" s="137" t="str">
        <f t="shared" si="5"/>
        <v>March</v>
      </c>
      <c r="M23" s="137">
        <f t="shared" si="6"/>
        <v>1</v>
      </c>
      <c r="N23" s="140">
        <f t="shared" si="7"/>
        <v>36526</v>
      </c>
      <c r="O23" s="142">
        <f t="shared" si="8"/>
        <v>0.625</v>
      </c>
      <c r="P23" s="33">
        <f t="shared" si="0"/>
        <v>0</v>
      </c>
      <c r="Q23" s="33">
        <f t="shared" si="1"/>
        <v>0</v>
      </c>
      <c r="R23" s="33">
        <f t="shared" si="2"/>
        <v>0</v>
      </c>
      <c r="S23" s="33">
        <f t="shared" si="3"/>
        <v>0</v>
      </c>
    </row>
    <row r="24" spans="1:20" s="34" customFormat="1" x14ac:dyDescent="0.25">
      <c r="A24" s="214">
        <f>COUNT($A$17:A23)+1</f>
        <v>8</v>
      </c>
      <c r="B24" s="108" t="str">
        <f t="shared" si="4"/>
        <v xml:space="preserve"> </v>
      </c>
      <c r="C24" s="43"/>
      <c r="D24" s="44"/>
      <c r="E24" s="61">
        <f t="shared" si="9"/>
        <v>0</v>
      </c>
      <c r="F24" s="42">
        <v>0</v>
      </c>
      <c r="G24" s="42">
        <v>0</v>
      </c>
      <c r="H24" s="42">
        <v>0</v>
      </c>
      <c r="I24" s="103">
        <v>0</v>
      </c>
      <c r="J24" s="42">
        <v>0</v>
      </c>
      <c r="K24" s="247">
        <v>0</v>
      </c>
      <c r="L24" s="137" t="str">
        <f t="shared" si="5"/>
        <v>March</v>
      </c>
      <c r="M24" s="137">
        <f t="shared" si="6"/>
        <v>1</v>
      </c>
      <c r="N24" s="140">
        <f t="shared" si="7"/>
        <v>36526</v>
      </c>
      <c r="O24" s="142">
        <f t="shared" si="8"/>
        <v>0.625</v>
      </c>
      <c r="P24" s="66">
        <f t="shared" si="0"/>
        <v>0</v>
      </c>
      <c r="Q24" s="66">
        <f t="shared" si="1"/>
        <v>0</v>
      </c>
      <c r="R24" s="66">
        <f t="shared" si="2"/>
        <v>0</v>
      </c>
      <c r="S24" s="66">
        <f t="shared" si="3"/>
        <v>0</v>
      </c>
    </row>
    <row r="25" spans="1:20" ht="15.6" x14ac:dyDescent="0.25">
      <c r="A25" s="226"/>
      <c r="B25" s="218"/>
      <c r="C25" s="56"/>
      <c r="D25" s="56"/>
      <c r="E25" s="62">
        <f>SUM(E17:E24)</f>
        <v>0</v>
      </c>
      <c r="F25" s="220"/>
      <c r="G25" s="221" t="str">
        <f>IF(P25+Q25+R25+S25&gt;0,"WARNING:","")</f>
        <v/>
      </c>
      <c r="H25" s="222" t="str">
        <f>IF(P25&gt;0,"Values above must be 1's or 0's",IF(Q25&gt;0,"NE and Ontario are not participating. These must be 0's",IF(R25&gt;0,"If it must be in NYC or LI, it cannot be out of state",IF(S25&gt;0,"Capactiy above must be in either NYC or LI",""))))</f>
        <v/>
      </c>
      <c r="I25" s="223"/>
      <c r="J25" s="223"/>
      <c r="K25" s="224"/>
      <c r="L25" s="29"/>
      <c r="M25" s="29"/>
      <c r="N25" s="29"/>
      <c r="O25" s="29"/>
      <c r="P25" s="28">
        <f>SUM(P17:P24)</f>
        <v>0</v>
      </c>
      <c r="Q25" s="28">
        <f>SUM(Q17:Q24)</f>
        <v>0</v>
      </c>
      <c r="R25" s="28">
        <f>SUM(R17:R24)</f>
        <v>0</v>
      </c>
      <c r="S25" s="28">
        <f>SUM(S17:S24)</f>
        <v>0</v>
      </c>
    </row>
    <row r="26" spans="1:20" x14ac:dyDescent="0.25">
      <c r="A26" s="225" t="s">
        <v>80</v>
      </c>
      <c r="B26" s="56"/>
      <c r="C26" s="9"/>
      <c r="D26" s="9"/>
      <c r="E26" s="30"/>
      <c r="F26" s="9"/>
      <c r="G26" s="9"/>
      <c r="H26" s="9"/>
      <c r="I26" s="9"/>
      <c r="J26" s="9"/>
      <c r="K26" s="197"/>
    </row>
    <row r="27" spans="1:20" x14ac:dyDescent="0.25">
      <c r="A27" s="226" t="s">
        <v>81</v>
      </c>
      <c r="B27" s="56"/>
      <c r="C27" s="9"/>
      <c r="D27" s="9"/>
      <c r="E27" s="9"/>
      <c r="F27" s="9"/>
      <c r="G27" s="9"/>
      <c r="H27" s="9"/>
      <c r="I27" s="9"/>
      <c r="J27" s="9"/>
      <c r="K27" s="197"/>
      <c r="T27" s="27"/>
    </row>
    <row r="28" spans="1:20" x14ac:dyDescent="0.25">
      <c r="A28" s="227"/>
      <c r="B28" s="218" t="s">
        <v>71</v>
      </c>
      <c r="C28" s="9"/>
      <c r="D28" s="9"/>
      <c r="E28" s="9"/>
      <c r="F28" s="9"/>
      <c r="G28" s="9"/>
      <c r="H28" s="9"/>
      <c r="I28" s="9"/>
      <c r="J28" s="9"/>
      <c r="K28" s="197"/>
    </row>
    <row r="29" spans="1:20" x14ac:dyDescent="0.25">
      <c r="A29" s="228"/>
      <c r="B29" s="229" t="s">
        <v>82</v>
      </c>
      <c r="C29" s="9"/>
      <c r="D29" s="9"/>
      <c r="E29" s="9"/>
      <c r="F29" s="9"/>
      <c r="G29" s="9"/>
      <c r="H29" s="9"/>
      <c r="I29" s="9"/>
      <c r="J29" s="9"/>
      <c r="K29" s="197"/>
    </row>
    <row r="30" spans="1:20" ht="13.8" thickBot="1" x14ac:dyDescent="0.3">
      <c r="A30" s="198"/>
      <c r="B30" s="230" t="s">
        <v>15</v>
      </c>
      <c r="C30" s="35" t="str">
        <f>+'Feb OPP'!C30</f>
        <v>Your Name Here</v>
      </c>
      <c r="D30" s="35"/>
      <c r="E30" s="35"/>
      <c r="F30" s="9"/>
      <c r="G30" s="9"/>
      <c r="H30" s="9" t="s">
        <v>43</v>
      </c>
      <c r="I30" s="9"/>
      <c r="J30" s="35" t="str">
        <f>+'Feb OPP'!J30</f>
        <v>Your Phone Here</v>
      </c>
      <c r="K30" s="145"/>
      <c r="L30" s="9"/>
      <c r="M30" s="9"/>
      <c r="N30" s="9"/>
      <c r="O30" s="9"/>
    </row>
    <row r="31" spans="1:20" x14ac:dyDescent="0.25">
      <c r="A31" s="198"/>
      <c r="B31" s="230"/>
      <c r="C31" s="9"/>
      <c r="D31" s="9"/>
      <c r="E31" s="9"/>
      <c r="F31" s="254" t="s">
        <v>304</v>
      </c>
      <c r="G31" s="254"/>
      <c r="H31" s="254"/>
      <c r="I31" s="254"/>
      <c r="J31" s="254"/>
      <c r="K31" s="255"/>
      <c r="L31" s="9"/>
      <c r="M31" s="9"/>
      <c r="N31" s="9"/>
      <c r="O31" s="9"/>
    </row>
    <row r="32" spans="1:20" x14ac:dyDescent="0.25">
      <c r="A32" s="198"/>
      <c r="B32" s="230" t="s">
        <v>17</v>
      </c>
      <c r="C32" s="13" t="str">
        <f>+'Feb OPP'!C32</f>
        <v>Company</v>
      </c>
      <c r="D32" s="13"/>
      <c r="E32" s="13"/>
      <c r="F32" s="254"/>
      <c r="G32" s="254"/>
      <c r="H32" s="254"/>
      <c r="I32" s="254"/>
      <c r="J32" s="254"/>
      <c r="K32" s="255"/>
    </row>
    <row r="33" spans="1:11" x14ac:dyDescent="0.25">
      <c r="A33" s="198"/>
      <c r="B33" s="230" t="s">
        <v>16</v>
      </c>
      <c r="C33" s="13" t="str">
        <f>+'Feb OPP'!C33</f>
        <v>Address 1</v>
      </c>
      <c r="D33" s="13"/>
      <c r="E33" s="13"/>
      <c r="F33" s="254"/>
      <c r="G33" s="254"/>
      <c r="H33" s="254"/>
      <c r="I33" s="254"/>
      <c r="J33" s="254"/>
      <c r="K33" s="255"/>
    </row>
    <row r="34" spans="1:11" x14ac:dyDescent="0.25">
      <c r="A34" s="198"/>
      <c r="B34" s="230"/>
      <c r="C34" s="13" t="str">
        <f>+'Feb OPP'!C34</f>
        <v>Address 2</v>
      </c>
      <c r="D34" s="17"/>
      <c r="E34" s="17"/>
      <c r="F34" s="254"/>
      <c r="G34" s="254"/>
      <c r="H34" s="254"/>
      <c r="I34" s="254"/>
      <c r="J34" s="254"/>
      <c r="K34" s="255"/>
    </row>
    <row r="35" spans="1:11" x14ac:dyDescent="0.25">
      <c r="A35" s="198"/>
      <c r="B35" s="230"/>
      <c r="C35" s="13" t="str">
        <f>+'Feb OPP'!C35</f>
        <v>Address 3</v>
      </c>
      <c r="D35" s="17"/>
      <c r="E35" s="17"/>
      <c r="F35" s="254"/>
      <c r="G35" s="254"/>
      <c r="H35" s="254"/>
      <c r="I35" s="254"/>
      <c r="J35" s="254"/>
      <c r="K35" s="255"/>
    </row>
    <row r="36" spans="1:11" x14ac:dyDescent="0.25">
      <c r="A36" s="198"/>
      <c r="B36" s="230"/>
      <c r="C36" s="13" t="str">
        <f>+'Feb OPP'!C36</f>
        <v>City, State, Zip</v>
      </c>
      <c r="D36" s="17"/>
      <c r="E36" s="17"/>
      <c r="F36" s="254"/>
      <c r="G36" s="254"/>
      <c r="H36" s="254"/>
      <c r="I36" s="254"/>
      <c r="J36" s="254"/>
      <c r="K36" s="255"/>
    </row>
    <row r="37" spans="1:11" ht="13.8" thickBot="1" x14ac:dyDescent="0.3">
      <c r="A37" s="232"/>
      <c r="B37" s="237" t="s">
        <v>19</v>
      </c>
      <c r="C37" s="35" t="str">
        <f>+'Feb OPP'!C37</f>
        <v>your @ here</v>
      </c>
      <c r="D37" s="35"/>
      <c r="E37" s="35"/>
      <c r="F37" s="256"/>
      <c r="G37" s="256"/>
      <c r="H37" s="256"/>
      <c r="I37" s="256"/>
      <c r="J37" s="256"/>
      <c r="K37" s="257"/>
    </row>
    <row r="79" spans="1:1" hidden="1" x14ac:dyDescent="0.25">
      <c r="A79" t="s">
        <v>110</v>
      </c>
    </row>
    <row r="80" spans="1:1" hidden="1" x14ac:dyDescent="0.25">
      <c r="A80" t="s">
        <v>111</v>
      </c>
    </row>
    <row r="81" spans="1:1" hidden="1" x14ac:dyDescent="0.25">
      <c r="A81" t="s">
        <v>112</v>
      </c>
    </row>
    <row r="82" spans="1:1" hidden="1" x14ac:dyDescent="0.25">
      <c r="A82" t="s">
        <v>113</v>
      </c>
    </row>
    <row r="83" spans="1:1" hidden="1" x14ac:dyDescent="0.25">
      <c r="A83" t="s">
        <v>114</v>
      </c>
    </row>
    <row r="84" spans="1:1" hidden="1" x14ac:dyDescent="0.25">
      <c r="A84" t="s">
        <v>115</v>
      </c>
    </row>
    <row r="85" spans="1:1" hidden="1" x14ac:dyDescent="0.25">
      <c r="A85" t="s">
        <v>116</v>
      </c>
    </row>
    <row r="86" spans="1:1" hidden="1" x14ac:dyDescent="0.25">
      <c r="A86" t="s">
        <v>117</v>
      </c>
    </row>
    <row r="87" spans="1:1" hidden="1" x14ac:dyDescent="0.25">
      <c r="A87" t="s">
        <v>118</v>
      </c>
    </row>
    <row r="88" spans="1:1" hidden="1" x14ac:dyDescent="0.25">
      <c r="A88" t="s">
        <v>119</v>
      </c>
    </row>
    <row r="89" spans="1:1" hidden="1" x14ac:dyDescent="0.25">
      <c r="A89" t="s">
        <v>120</v>
      </c>
    </row>
    <row r="90" spans="1:1" hidden="1" x14ac:dyDescent="0.25">
      <c r="A90" t="s">
        <v>121</v>
      </c>
    </row>
    <row r="91" spans="1:1" hidden="1" x14ac:dyDescent="0.25">
      <c r="A91" t="s">
        <v>122</v>
      </c>
    </row>
    <row r="92" spans="1:1" hidden="1" x14ac:dyDescent="0.25">
      <c r="A92" t="s">
        <v>123</v>
      </c>
    </row>
    <row r="93" spans="1:1" hidden="1" x14ac:dyDescent="0.25">
      <c r="A93" t="s">
        <v>124</v>
      </c>
    </row>
    <row r="94" spans="1:1" hidden="1" x14ac:dyDescent="0.25">
      <c r="A94" t="s">
        <v>125</v>
      </c>
    </row>
    <row r="95" spans="1:1" hidden="1" x14ac:dyDescent="0.25">
      <c r="A95" t="s">
        <v>126</v>
      </c>
    </row>
    <row r="96" spans="1:1" hidden="1" x14ac:dyDescent="0.25">
      <c r="A96" t="s">
        <v>127</v>
      </c>
    </row>
    <row r="97" spans="1:1" hidden="1" x14ac:dyDescent="0.25">
      <c r="A97" t="s">
        <v>128</v>
      </c>
    </row>
    <row r="98" spans="1:1" hidden="1" x14ac:dyDescent="0.25">
      <c r="A98" t="s">
        <v>129</v>
      </c>
    </row>
    <row r="99" spans="1:1" hidden="1" x14ac:dyDescent="0.25">
      <c r="A99" t="s">
        <v>130</v>
      </c>
    </row>
    <row r="100" spans="1:1" hidden="1" x14ac:dyDescent="0.25">
      <c r="A100" t="s">
        <v>131</v>
      </c>
    </row>
    <row r="101" spans="1:1" hidden="1" x14ac:dyDescent="0.25">
      <c r="A101" t="s">
        <v>132</v>
      </c>
    </row>
    <row r="102" spans="1:1" hidden="1" x14ac:dyDescent="0.25">
      <c r="A102" t="s">
        <v>133</v>
      </c>
    </row>
    <row r="103" spans="1:1" hidden="1" x14ac:dyDescent="0.25">
      <c r="A103" t="s">
        <v>134</v>
      </c>
    </row>
    <row r="104" spans="1:1" hidden="1" x14ac:dyDescent="0.25">
      <c r="A104" t="s">
        <v>135</v>
      </c>
    </row>
    <row r="105" spans="1:1" hidden="1" x14ac:dyDescent="0.25">
      <c r="A105" t="s">
        <v>136</v>
      </c>
    </row>
    <row r="106" spans="1:1" hidden="1" x14ac:dyDescent="0.25">
      <c r="A106" t="s">
        <v>137</v>
      </c>
    </row>
    <row r="107" spans="1:1" hidden="1" x14ac:dyDescent="0.25">
      <c r="A107" t="s">
        <v>138</v>
      </c>
    </row>
    <row r="108" spans="1:1" hidden="1" x14ac:dyDescent="0.25">
      <c r="A108" t="s">
        <v>139</v>
      </c>
    </row>
    <row r="109" spans="1:1" hidden="1" x14ac:dyDescent="0.25">
      <c r="A109" t="s">
        <v>140</v>
      </c>
    </row>
    <row r="110" spans="1:1" hidden="1" x14ac:dyDescent="0.25">
      <c r="A110" t="s">
        <v>141</v>
      </c>
    </row>
    <row r="111" spans="1:1" hidden="1" x14ac:dyDescent="0.25">
      <c r="A111" t="s">
        <v>142</v>
      </c>
    </row>
    <row r="112" spans="1:1" hidden="1" x14ac:dyDescent="0.25">
      <c r="A112" t="s">
        <v>143</v>
      </c>
    </row>
    <row r="113" spans="1:1" hidden="1" x14ac:dyDescent="0.25">
      <c r="A113" t="s">
        <v>144</v>
      </c>
    </row>
    <row r="114" spans="1:1" hidden="1" x14ac:dyDescent="0.25">
      <c r="A114" t="s">
        <v>145</v>
      </c>
    </row>
    <row r="115" spans="1:1" hidden="1" x14ac:dyDescent="0.25">
      <c r="A115" t="s">
        <v>146</v>
      </c>
    </row>
    <row r="116" spans="1:1" hidden="1" x14ac:dyDescent="0.25">
      <c r="A116" t="s">
        <v>147</v>
      </c>
    </row>
    <row r="117" spans="1:1" hidden="1" x14ac:dyDescent="0.25">
      <c r="A117" t="s">
        <v>148</v>
      </c>
    </row>
    <row r="118" spans="1:1" hidden="1" x14ac:dyDescent="0.25">
      <c r="A118" t="s">
        <v>149</v>
      </c>
    </row>
    <row r="119" spans="1:1" hidden="1" x14ac:dyDescent="0.25">
      <c r="A119" t="s">
        <v>150</v>
      </c>
    </row>
    <row r="120" spans="1:1" hidden="1" x14ac:dyDescent="0.25">
      <c r="A120" t="s">
        <v>151</v>
      </c>
    </row>
    <row r="121" spans="1:1" hidden="1" x14ac:dyDescent="0.25">
      <c r="A121" t="s">
        <v>152</v>
      </c>
    </row>
    <row r="122" spans="1:1" hidden="1" x14ac:dyDescent="0.25">
      <c r="A122" t="s">
        <v>153</v>
      </c>
    </row>
    <row r="123" spans="1:1" hidden="1" x14ac:dyDescent="0.25">
      <c r="A123" t="s">
        <v>154</v>
      </c>
    </row>
    <row r="124" spans="1:1" hidden="1" x14ac:dyDescent="0.25">
      <c r="A124" t="s">
        <v>155</v>
      </c>
    </row>
    <row r="125" spans="1:1" hidden="1" x14ac:dyDescent="0.25">
      <c r="A125" t="s">
        <v>156</v>
      </c>
    </row>
    <row r="126" spans="1:1" hidden="1" x14ac:dyDescent="0.25">
      <c r="A126" t="s">
        <v>157</v>
      </c>
    </row>
    <row r="127" spans="1:1" hidden="1" x14ac:dyDescent="0.25">
      <c r="A127" t="s">
        <v>158</v>
      </c>
    </row>
    <row r="128" spans="1:1" hidden="1" x14ac:dyDescent="0.25">
      <c r="A128" t="s">
        <v>159</v>
      </c>
    </row>
    <row r="129" spans="1:1" hidden="1" x14ac:dyDescent="0.25">
      <c r="A129" t="s">
        <v>160</v>
      </c>
    </row>
    <row r="130" spans="1:1" hidden="1" x14ac:dyDescent="0.25">
      <c r="A130" t="s">
        <v>161</v>
      </c>
    </row>
    <row r="131" spans="1:1" hidden="1" x14ac:dyDescent="0.25">
      <c r="A131" t="s">
        <v>162</v>
      </c>
    </row>
    <row r="132" spans="1:1" hidden="1" x14ac:dyDescent="0.25">
      <c r="A132" t="s">
        <v>163</v>
      </c>
    </row>
    <row r="133" spans="1:1" hidden="1" x14ac:dyDescent="0.25">
      <c r="A133" t="s">
        <v>164</v>
      </c>
    </row>
    <row r="134" spans="1:1" hidden="1" x14ac:dyDescent="0.25">
      <c r="A134" t="s">
        <v>165</v>
      </c>
    </row>
    <row r="135" spans="1:1" hidden="1" x14ac:dyDescent="0.25">
      <c r="A135" t="s">
        <v>166</v>
      </c>
    </row>
    <row r="136" spans="1:1" hidden="1" x14ac:dyDescent="0.25">
      <c r="A136" t="s">
        <v>167</v>
      </c>
    </row>
    <row r="137" spans="1:1" hidden="1" x14ac:dyDescent="0.25">
      <c r="A137" t="s">
        <v>168</v>
      </c>
    </row>
    <row r="138" spans="1:1" hidden="1" x14ac:dyDescent="0.25">
      <c r="A138" t="s">
        <v>169</v>
      </c>
    </row>
    <row r="139" spans="1:1" hidden="1" x14ac:dyDescent="0.25">
      <c r="A139" t="s">
        <v>170</v>
      </c>
    </row>
    <row r="140" spans="1:1" hidden="1" x14ac:dyDescent="0.25">
      <c r="A140" t="s">
        <v>171</v>
      </c>
    </row>
    <row r="141" spans="1:1" hidden="1" x14ac:dyDescent="0.25">
      <c r="A141" t="s">
        <v>172</v>
      </c>
    </row>
    <row r="142" spans="1:1" hidden="1" x14ac:dyDescent="0.25">
      <c r="A142" t="s">
        <v>173</v>
      </c>
    </row>
    <row r="143" spans="1:1" hidden="1" x14ac:dyDescent="0.25">
      <c r="A143" t="s">
        <v>174</v>
      </c>
    </row>
    <row r="144" spans="1:1" hidden="1" x14ac:dyDescent="0.25">
      <c r="A144" t="s">
        <v>175</v>
      </c>
    </row>
    <row r="145" spans="1:1" hidden="1" x14ac:dyDescent="0.25">
      <c r="A145" t="s">
        <v>176</v>
      </c>
    </row>
    <row r="146" spans="1:1" hidden="1" x14ac:dyDescent="0.25">
      <c r="A146" t="s">
        <v>177</v>
      </c>
    </row>
    <row r="147" spans="1:1" hidden="1" x14ac:dyDescent="0.25">
      <c r="A147" t="s">
        <v>178</v>
      </c>
    </row>
    <row r="148" spans="1:1" hidden="1" x14ac:dyDescent="0.25">
      <c r="A148" t="s">
        <v>179</v>
      </c>
    </row>
    <row r="149" spans="1:1" hidden="1" x14ac:dyDescent="0.25">
      <c r="A149" t="s">
        <v>180</v>
      </c>
    </row>
    <row r="150" spans="1:1" hidden="1" x14ac:dyDescent="0.25">
      <c r="A150" t="s">
        <v>181</v>
      </c>
    </row>
    <row r="151" spans="1:1" hidden="1" x14ac:dyDescent="0.25">
      <c r="A151" t="s">
        <v>182</v>
      </c>
    </row>
    <row r="152" spans="1:1" hidden="1" x14ac:dyDescent="0.25">
      <c r="A152" t="s">
        <v>183</v>
      </c>
    </row>
    <row r="153" spans="1:1" hidden="1" x14ac:dyDescent="0.25">
      <c r="A153" t="s">
        <v>184</v>
      </c>
    </row>
    <row r="154" spans="1:1" hidden="1" x14ac:dyDescent="0.25">
      <c r="A154" t="s">
        <v>185</v>
      </c>
    </row>
    <row r="155" spans="1:1" hidden="1" x14ac:dyDescent="0.25">
      <c r="A155" t="s">
        <v>186</v>
      </c>
    </row>
    <row r="156" spans="1:1" hidden="1" x14ac:dyDescent="0.25">
      <c r="A156" t="s">
        <v>187</v>
      </c>
    </row>
    <row r="157" spans="1:1" hidden="1" x14ac:dyDescent="0.25">
      <c r="A157" t="s">
        <v>188</v>
      </c>
    </row>
    <row r="158" spans="1:1" hidden="1" x14ac:dyDescent="0.25">
      <c r="A158" t="s">
        <v>189</v>
      </c>
    </row>
    <row r="159" spans="1:1" hidden="1" x14ac:dyDescent="0.25">
      <c r="A159" t="s">
        <v>190</v>
      </c>
    </row>
    <row r="160" spans="1:1" hidden="1" x14ac:dyDescent="0.25">
      <c r="A160" t="s">
        <v>191</v>
      </c>
    </row>
    <row r="161" spans="1:1" hidden="1" x14ac:dyDescent="0.25">
      <c r="A161" t="s">
        <v>192</v>
      </c>
    </row>
    <row r="162" spans="1:1" hidden="1" x14ac:dyDescent="0.25">
      <c r="A162" t="s">
        <v>193</v>
      </c>
    </row>
    <row r="163" spans="1:1" hidden="1" x14ac:dyDescent="0.25">
      <c r="A163" t="s">
        <v>194</v>
      </c>
    </row>
    <row r="164" spans="1:1" hidden="1" x14ac:dyDescent="0.25">
      <c r="A164" t="s">
        <v>195</v>
      </c>
    </row>
    <row r="165" spans="1:1" hidden="1" x14ac:dyDescent="0.25">
      <c r="A165" t="s">
        <v>196</v>
      </c>
    </row>
    <row r="166" spans="1:1" hidden="1" x14ac:dyDescent="0.25">
      <c r="A166" t="s">
        <v>197</v>
      </c>
    </row>
    <row r="167" spans="1:1" hidden="1" x14ac:dyDescent="0.25">
      <c r="A167" t="s">
        <v>198</v>
      </c>
    </row>
    <row r="168" spans="1:1" hidden="1" x14ac:dyDescent="0.25">
      <c r="A168" t="s">
        <v>199</v>
      </c>
    </row>
    <row r="169" spans="1:1" hidden="1" x14ac:dyDescent="0.25">
      <c r="A169" t="s">
        <v>200</v>
      </c>
    </row>
    <row r="170" spans="1:1" hidden="1" x14ac:dyDescent="0.25">
      <c r="A170" t="s">
        <v>201</v>
      </c>
    </row>
    <row r="171" spans="1:1" hidden="1" x14ac:dyDescent="0.25">
      <c r="A171" t="s">
        <v>202</v>
      </c>
    </row>
    <row r="172" spans="1:1" hidden="1" x14ac:dyDescent="0.25">
      <c r="A172" t="s">
        <v>203</v>
      </c>
    </row>
    <row r="173" spans="1:1" hidden="1" x14ac:dyDescent="0.25">
      <c r="A173" t="s">
        <v>290</v>
      </c>
    </row>
    <row r="174" spans="1:1" hidden="1" x14ac:dyDescent="0.25">
      <c r="A174" t="s">
        <v>291</v>
      </c>
    </row>
    <row r="175" spans="1:1" hidden="1" x14ac:dyDescent="0.25">
      <c r="A175" t="s">
        <v>292</v>
      </c>
    </row>
    <row r="176" spans="1:1" hidden="1" x14ac:dyDescent="0.25">
      <c r="A176" t="s">
        <v>293</v>
      </c>
    </row>
    <row r="177" spans="1:1" hidden="1" x14ac:dyDescent="0.25">
      <c r="A177" t="s">
        <v>294</v>
      </c>
    </row>
    <row r="178" spans="1:1" hidden="1" x14ac:dyDescent="0.25">
      <c r="A178" t="s">
        <v>295</v>
      </c>
    </row>
    <row r="179" spans="1:1" hidden="1" x14ac:dyDescent="0.25">
      <c r="A179" t="s">
        <v>296</v>
      </c>
    </row>
    <row r="180" spans="1:1" hidden="1" x14ac:dyDescent="0.25">
      <c r="A180" t="s">
        <v>297</v>
      </c>
    </row>
    <row r="181" spans="1:1" hidden="1" x14ac:dyDescent="0.25">
      <c r="A181" t="s">
        <v>298</v>
      </c>
    </row>
    <row r="182" spans="1:1" hidden="1" x14ac:dyDescent="0.25">
      <c r="A182" t="s">
        <v>299</v>
      </c>
    </row>
    <row r="183" spans="1:1" hidden="1" x14ac:dyDescent="0.25">
      <c r="A183" t="s">
        <v>300</v>
      </c>
    </row>
    <row r="184" spans="1:1" hidden="1" x14ac:dyDescent="0.25">
      <c r="A184" t="s">
        <v>301</v>
      </c>
    </row>
    <row r="185" spans="1:1" hidden="1" x14ac:dyDescent="0.25">
      <c r="A185" t="s">
        <v>204</v>
      </c>
    </row>
    <row r="186" spans="1:1" hidden="1" x14ac:dyDescent="0.25">
      <c r="A186" t="s">
        <v>205</v>
      </c>
    </row>
    <row r="187" spans="1:1" hidden="1" x14ac:dyDescent="0.25">
      <c r="A187" t="s">
        <v>206</v>
      </c>
    </row>
    <row r="188" spans="1:1" hidden="1" x14ac:dyDescent="0.25">
      <c r="A188" t="s">
        <v>207</v>
      </c>
    </row>
    <row r="189" spans="1:1" hidden="1" x14ac:dyDescent="0.25">
      <c r="A189" t="s">
        <v>208</v>
      </c>
    </row>
    <row r="190" spans="1:1" hidden="1" x14ac:dyDescent="0.25">
      <c r="A190" t="s">
        <v>209</v>
      </c>
    </row>
    <row r="191" spans="1:1" hidden="1" x14ac:dyDescent="0.25">
      <c r="A191" t="s">
        <v>210</v>
      </c>
    </row>
    <row r="192" spans="1:1" hidden="1" x14ac:dyDescent="0.25">
      <c r="A192" t="s">
        <v>211</v>
      </c>
    </row>
    <row r="193" spans="1:1" hidden="1" x14ac:dyDescent="0.25">
      <c r="A193" t="s">
        <v>212</v>
      </c>
    </row>
    <row r="194" spans="1:1" hidden="1" x14ac:dyDescent="0.25">
      <c r="A194" t="s">
        <v>213</v>
      </c>
    </row>
    <row r="195" spans="1:1" hidden="1" x14ac:dyDescent="0.25">
      <c r="A195" t="s">
        <v>214</v>
      </c>
    </row>
    <row r="196" spans="1:1" hidden="1" x14ac:dyDescent="0.25">
      <c r="A196" t="s">
        <v>215</v>
      </c>
    </row>
    <row r="197" spans="1:1" hidden="1" x14ac:dyDescent="0.25">
      <c r="A197" t="s">
        <v>216</v>
      </c>
    </row>
    <row r="198" spans="1:1" hidden="1" x14ac:dyDescent="0.25">
      <c r="A198" t="s">
        <v>217</v>
      </c>
    </row>
    <row r="199" spans="1:1" hidden="1" x14ac:dyDescent="0.25">
      <c r="A199" t="s">
        <v>218</v>
      </c>
    </row>
    <row r="200" spans="1:1" hidden="1" x14ac:dyDescent="0.25">
      <c r="A200" t="s">
        <v>219</v>
      </c>
    </row>
    <row r="201" spans="1:1" hidden="1" x14ac:dyDescent="0.25">
      <c r="A201" t="s">
        <v>302</v>
      </c>
    </row>
    <row r="202" spans="1:1" hidden="1" x14ac:dyDescent="0.25">
      <c r="A202" t="s">
        <v>303</v>
      </c>
    </row>
    <row r="203" spans="1:1" hidden="1" x14ac:dyDescent="0.25">
      <c r="A203" t="s">
        <v>220</v>
      </c>
    </row>
    <row r="204" spans="1:1" hidden="1" x14ac:dyDescent="0.25">
      <c r="A204" t="s">
        <v>221</v>
      </c>
    </row>
    <row r="205" spans="1:1" hidden="1" x14ac:dyDescent="0.25">
      <c r="A205" t="s">
        <v>222</v>
      </c>
    </row>
    <row r="206" spans="1:1" hidden="1" x14ac:dyDescent="0.25">
      <c r="A206" t="s">
        <v>223</v>
      </c>
    </row>
    <row r="207" spans="1:1" hidden="1" x14ac:dyDescent="0.25">
      <c r="A207" t="s">
        <v>224</v>
      </c>
    </row>
    <row r="208" spans="1:1" hidden="1" x14ac:dyDescent="0.25">
      <c r="A208" t="s">
        <v>225</v>
      </c>
    </row>
    <row r="209" spans="1:1" hidden="1" x14ac:dyDescent="0.25">
      <c r="A209" t="s">
        <v>226</v>
      </c>
    </row>
    <row r="210" spans="1:1" hidden="1" x14ac:dyDescent="0.25">
      <c r="A210" t="s">
        <v>227</v>
      </c>
    </row>
    <row r="211" spans="1:1" hidden="1" x14ac:dyDescent="0.25">
      <c r="A211" t="s">
        <v>228</v>
      </c>
    </row>
    <row r="212" spans="1:1" hidden="1" x14ac:dyDescent="0.25">
      <c r="A212" t="s">
        <v>229</v>
      </c>
    </row>
    <row r="213" spans="1:1" hidden="1" x14ac:dyDescent="0.25">
      <c r="A213" t="s">
        <v>230</v>
      </c>
    </row>
    <row r="214" spans="1:1" hidden="1" x14ac:dyDescent="0.25">
      <c r="A214" t="s">
        <v>231</v>
      </c>
    </row>
    <row r="215" spans="1:1" hidden="1" x14ac:dyDescent="0.25">
      <c r="A215" t="s">
        <v>232</v>
      </c>
    </row>
    <row r="216" spans="1:1" hidden="1" x14ac:dyDescent="0.25">
      <c r="A216" t="s">
        <v>233</v>
      </c>
    </row>
    <row r="217" spans="1:1" hidden="1" x14ac:dyDescent="0.25">
      <c r="A217" t="s">
        <v>234</v>
      </c>
    </row>
    <row r="218" spans="1:1" hidden="1" x14ac:dyDescent="0.25">
      <c r="A218" t="s">
        <v>235</v>
      </c>
    </row>
    <row r="219" spans="1:1" hidden="1" x14ac:dyDescent="0.25">
      <c r="A219" t="s">
        <v>236</v>
      </c>
    </row>
    <row r="220" spans="1:1" hidden="1" x14ac:dyDescent="0.25">
      <c r="A220" t="s">
        <v>237</v>
      </c>
    </row>
    <row r="221" spans="1:1" hidden="1" x14ac:dyDescent="0.25">
      <c r="A221" t="s">
        <v>238</v>
      </c>
    </row>
    <row r="222" spans="1:1" hidden="1" x14ac:dyDescent="0.25">
      <c r="A222" t="s">
        <v>239</v>
      </c>
    </row>
    <row r="223" spans="1:1" hidden="1" x14ac:dyDescent="0.25">
      <c r="A223" t="s">
        <v>240</v>
      </c>
    </row>
    <row r="224" spans="1:1" hidden="1" x14ac:dyDescent="0.25">
      <c r="A224" t="s">
        <v>241</v>
      </c>
    </row>
    <row r="225" spans="1:1" hidden="1" x14ac:dyDescent="0.25">
      <c r="A225" t="s">
        <v>242</v>
      </c>
    </row>
    <row r="226" spans="1:1" hidden="1" x14ac:dyDescent="0.25">
      <c r="A226" t="s">
        <v>243</v>
      </c>
    </row>
    <row r="227" spans="1:1" hidden="1" x14ac:dyDescent="0.25">
      <c r="A227" t="s">
        <v>244</v>
      </c>
    </row>
    <row r="228" spans="1:1" hidden="1" x14ac:dyDescent="0.25">
      <c r="A228" t="s">
        <v>245</v>
      </c>
    </row>
    <row r="229" spans="1:1" hidden="1" x14ac:dyDescent="0.25">
      <c r="A229" t="s">
        <v>246</v>
      </c>
    </row>
    <row r="230" spans="1:1" hidden="1" x14ac:dyDescent="0.25">
      <c r="A230" t="s">
        <v>247</v>
      </c>
    </row>
    <row r="231" spans="1:1" hidden="1" x14ac:dyDescent="0.25">
      <c r="A231" t="s">
        <v>248</v>
      </c>
    </row>
    <row r="232" spans="1:1" hidden="1" x14ac:dyDescent="0.25">
      <c r="A232" t="s">
        <v>249</v>
      </c>
    </row>
    <row r="233" spans="1:1" hidden="1" x14ac:dyDescent="0.25">
      <c r="A233" t="s">
        <v>250</v>
      </c>
    </row>
    <row r="234" spans="1:1" hidden="1" x14ac:dyDescent="0.25">
      <c r="A234" t="s">
        <v>251</v>
      </c>
    </row>
    <row r="235" spans="1:1" hidden="1" x14ac:dyDescent="0.25">
      <c r="A235" t="s">
        <v>252</v>
      </c>
    </row>
    <row r="236" spans="1:1" hidden="1" x14ac:dyDescent="0.25">
      <c r="A236" t="s">
        <v>253</v>
      </c>
    </row>
    <row r="237" spans="1:1" hidden="1" x14ac:dyDescent="0.25">
      <c r="A237" t="s">
        <v>254</v>
      </c>
    </row>
    <row r="238" spans="1:1" hidden="1" x14ac:dyDescent="0.25">
      <c r="A238" t="s">
        <v>255</v>
      </c>
    </row>
    <row r="239" spans="1:1" hidden="1" x14ac:dyDescent="0.25">
      <c r="A239" t="s">
        <v>256</v>
      </c>
    </row>
    <row r="240" spans="1:1" hidden="1" x14ac:dyDescent="0.25">
      <c r="A240" t="s">
        <v>257</v>
      </c>
    </row>
    <row r="241" spans="1:1" hidden="1" x14ac:dyDescent="0.25">
      <c r="A241" t="s">
        <v>258</v>
      </c>
    </row>
    <row r="242" spans="1:1" hidden="1" x14ac:dyDescent="0.25">
      <c r="A242" t="s">
        <v>259</v>
      </c>
    </row>
    <row r="243" spans="1:1" hidden="1" x14ac:dyDescent="0.25">
      <c r="A243" t="s">
        <v>260</v>
      </c>
    </row>
    <row r="244" spans="1:1" hidden="1" x14ac:dyDescent="0.25">
      <c r="A244" t="s">
        <v>261</v>
      </c>
    </row>
    <row r="245" spans="1:1" hidden="1" x14ac:dyDescent="0.25">
      <c r="A245" t="s">
        <v>262</v>
      </c>
    </row>
    <row r="246" spans="1:1" hidden="1" x14ac:dyDescent="0.25">
      <c r="A246" t="s">
        <v>263</v>
      </c>
    </row>
    <row r="247" spans="1:1" hidden="1" x14ac:dyDescent="0.25">
      <c r="A247" t="s">
        <v>264</v>
      </c>
    </row>
    <row r="248" spans="1:1" hidden="1" x14ac:dyDescent="0.25">
      <c r="A248" t="s">
        <v>265</v>
      </c>
    </row>
    <row r="249" spans="1:1" hidden="1" x14ac:dyDescent="0.25">
      <c r="A249" t="s">
        <v>266</v>
      </c>
    </row>
    <row r="250" spans="1:1" hidden="1" x14ac:dyDescent="0.25">
      <c r="A250" t="s">
        <v>267</v>
      </c>
    </row>
    <row r="251" spans="1:1" hidden="1" x14ac:dyDescent="0.25">
      <c r="A251" t="s">
        <v>268</v>
      </c>
    </row>
    <row r="252" spans="1:1" hidden="1" x14ac:dyDescent="0.25">
      <c r="A252" t="s">
        <v>269</v>
      </c>
    </row>
    <row r="253" spans="1:1" hidden="1" x14ac:dyDescent="0.25">
      <c r="A253" t="s">
        <v>270</v>
      </c>
    </row>
    <row r="254" spans="1:1" hidden="1" x14ac:dyDescent="0.25">
      <c r="A254" t="s">
        <v>271</v>
      </c>
    </row>
    <row r="255" spans="1:1" hidden="1" x14ac:dyDescent="0.25">
      <c r="A255" t="s">
        <v>272</v>
      </c>
    </row>
    <row r="256" spans="1:1" hidden="1" x14ac:dyDescent="0.25">
      <c r="A256" t="s">
        <v>273</v>
      </c>
    </row>
    <row r="257" spans="1:1" hidden="1" x14ac:dyDescent="0.25">
      <c r="A257" t="s">
        <v>274</v>
      </c>
    </row>
    <row r="258" spans="1:1" hidden="1" x14ac:dyDescent="0.25">
      <c r="A258" t="s">
        <v>275</v>
      </c>
    </row>
    <row r="259" spans="1:1" hidden="1" x14ac:dyDescent="0.25">
      <c r="A259" t="s">
        <v>276</v>
      </c>
    </row>
    <row r="260" spans="1:1" hidden="1" x14ac:dyDescent="0.25"/>
    <row r="261" spans="1:1" hidden="1" x14ac:dyDescent="0.25"/>
    <row r="262" spans="1:1" hidden="1" x14ac:dyDescent="0.25"/>
    <row r="263" spans="1:1" hidden="1" x14ac:dyDescent="0.25"/>
    <row r="264" spans="1:1" hidden="1" x14ac:dyDescent="0.25"/>
    <row r="265" spans="1:1" hidden="1" x14ac:dyDescent="0.25"/>
    <row r="266" spans="1:1" hidden="1" x14ac:dyDescent="0.25"/>
    <row r="267" spans="1:1" hidden="1" x14ac:dyDescent="0.25"/>
    <row r="268" spans="1:1" hidden="1" x14ac:dyDescent="0.25"/>
    <row r="269" spans="1:1" hidden="1" x14ac:dyDescent="0.25"/>
    <row r="270" spans="1:1" hidden="1" x14ac:dyDescent="0.25"/>
    <row r="271" spans="1:1" hidden="1" x14ac:dyDescent="0.25"/>
    <row r="272" spans="1:1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</sheetData>
  <mergeCells count="1">
    <mergeCell ref="F31:K37"/>
  </mergeCells>
  <dataValidations count="1">
    <dataValidation type="list" allowBlank="1" showInputMessage="1" showErrorMessage="1" errorTitle="Registrant Name" error="Your name as entered is incorrect" sqref="C8">
      <formula1>$A$80:$A$300</formula1>
    </dataValidation>
  </dataValidations>
  <pageMargins left="0.75" right="0.75" top="1" bottom="1" header="0.5" footer="0.5"/>
  <pageSetup scale="92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3" r:id="rId4" name="CommandButton3">
          <controlPr autoLine="0" r:id="rId5">
            <anchor moveWithCells="1">
              <from>
                <xdr:col>3</xdr:col>
                <xdr:colOff>830580</xdr:colOff>
                <xdr:row>9</xdr:row>
                <xdr:rowOff>68580</xdr:rowOff>
              </from>
              <to>
                <xdr:col>4</xdr:col>
                <xdr:colOff>822960</xdr:colOff>
                <xdr:row>11</xdr:row>
                <xdr:rowOff>38100</xdr:rowOff>
              </to>
            </anchor>
          </controlPr>
        </control>
      </mc:Choice>
      <mc:Fallback>
        <control shapeId="5123" r:id="rId4" name="CommandButton3"/>
      </mc:Fallback>
    </mc:AlternateContent>
    <mc:AlternateContent xmlns:mc="http://schemas.openxmlformats.org/markup-compatibility/2006">
      <mc:Choice Requires="x14">
        <control shapeId="5122" r:id="rId6" name="CommandButton2">
          <controlPr defaultSize="0" autoLine="0" r:id="rId7">
            <anchor moveWithCells="1">
              <from>
                <xdr:col>2</xdr:col>
                <xdr:colOff>1082040</xdr:colOff>
                <xdr:row>9</xdr:row>
                <xdr:rowOff>30480</xdr:rowOff>
              </from>
              <to>
                <xdr:col>3</xdr:col>
                <xdr:colOff>647700</xdr:colOff>
                <xdr:row>11</xdr:row>
                <xdr:rowOff>91440</xdr:rowOff>
              </to>
            </anchor>
          </controlPr>
        </control>
      </mc:Choice>
      <mc:Fallback>
        <control shapeId="5122" r:id="rId6" name="CommandButton2"/>
      </mc:Fallback>
    </mc:AlternateContent>
    <mc:AlternateContent xmlns:mc="http://schemas.openxmlformats.org/markup-compatibility/2006">
      <mc:Choice Requires="x14">
        <control shapeId="5121" r:id="rId8" name="CommandButton1">
          <controlPr defaultSize="0" autoLine="0" r:id="rId9">
            <anchor moveWithCells="1">
              <from>
                <xdr:col>2</xdr:col>
                <xdr:colOff>60960</xdr:colOff>
                <xdr:row>9</xdr:row>
                <xdr:rowOff>45720</xdr:rowOff>
              </from>
              <to>
                <xdr:col>2</xdr:col>
                <xdr:colOff>815340</xdr:colOff>
                <xdr:row>11</xdr:row>
                <xdr:rowOff>106680</xdr:rowOff>
              </to>
            </anchor>
          </controlPr>
        </control>
      </mc:Choice>
      <mc:Fallback>
        <control shapeId="5121" r:id="rId8" name="CommandButton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T300"/>
  <sheetViews>
    <sheetView showGridLines="0" showOutlineSymbols="0" zoomScale="89" workbookViewId="0">
      <selection activeCell="C7" sqref="C7"/>
    </sheetView>
  </sheetViews>
  <sheetFormatPr defaultRowHeight="13.2" x14ac:dyDescent="0.25"/>
  <cols>
    <col min="1" max="1" width="7.33203125" customWidth="1"/>
    <col min="2" max="2" width="31.5546875" bestFit="1" customWidth="1"/>
    <col min="3" max="3" width="17.33203125" bestFit="1" customWidth="1"/>
    <col min="4" max="4" width="14.33203125" customWidth="1"/>
    <col min="5" max="5" width="13.5546875" customWidth="1"/>
    <col min="6" max="7" width="7.6640625" customWidth="1"/>
    <col min="8" max="8" width="10" customWidth="1"/>
    <col min="9" max="9" width="7.6640625" customWidth="1"/>
    <col min="10" max="10" width="8.5546875" customWidth="1"/>
    <col min="11" max="11" width="7.6640625" customWidth="1"/>
    <col min="12" max="15" width="7.6640625" hidden="1" customWidth="1"/>
    <col min="16" max="16" width="2.44140625" hidden="1" customWidth="1"/>
    <col min="17" max="17" width="4.109375" hidden="1" customWidth="1"/>
    <col min="18" max="18" width="9.44140625" hidden="1" customWidth="1"/>
    <col min="19" max="19" width="8.44140625" hidden="1" customWidth="1"/>
  </cols>
  <sheetData>
    <row r="1" spans="1:15" ht="21" x14ac:dyDescent="0.4">
      <c r="A1" s="188" t="s">
        <v>47</v>
      </c>
      <c r="B1" s="189"/>
      <c r="C1" s="190"/>
      <c r="D1" s="191"/>
      <c r="E1" s="191"/>
      <c r="F1" s="191"/>
      <c r="G1" s="192" t="s">
        <v>9</v>
      </c>
      <c r="H1" s="191"/>
      <c r="I1" s="191"/>
      <c r="J1" s="191"/>
      <c r="K1" s="193"/>
    </row>
    <row r="2" spans="1:15" ht="15.6" x14ac:dyDescent="0.3">
      <c r="A2" s="194" t="s">
        <v>48</v>
      </c>
      <c r="B2" s="195"/>
      <c r="C2" s="196"/>
      <c r="D2" s="9"/>
      <c r="E2" s="9"/>
      <c r="F2" s="9"/>
      <c r="G2" s="36" t="s">
        <v>289</v>
      </c>
      <c r="H2" s="9"/>
      <c r="I2" s="9"/>
      <c r="J2" s="9"/>
      <c r="K2" s="197"/>
    </row>
    <row r="3" spans="1:15" x14ac:dyDescent="0.25">
      <c r="A3" s="198"/>
      <c r="B3" s="9"/>
      <c r="C3" s="37"/>
      <c r="D3" s="9"/>
      <c r="E3" s="9"/>
      <c r="F3" s="9"/>
      <c r="G3" s="9"/>
      <c r="H3" s="9"/>
      <c r="I3" s="9"/>
      <c r="J3" s="9"/>
      <c r="K3" s="197"/>
    </row>
    <row r="4" spans="1:15" x14ac:dyDescent="0.25">
      <c r="A4" s="198"/>
      <c r="B4" s="9"/>
      <c r="C4" s="9"/>
      <c r="D4" s="9"/>
      <c r="E4" s="9"/>
      <c r="F4" s="9"/>
      <c r="G4" s="36" t="s">
        <v>25</v>
      </c>
      <c r="H4" s="9"/>
      <c r="I4" s="9"/>
      <c r="J4" s="9"/>
      <c r="K4" s="197"/>
    </row>
    <row r="5" spans="1:15" x14ac:dyDescent="0.25">
      <c r="A5" s="199"/>
      <c r="B5" s="37"/>
      <c r="C5" s="9"/>
      <c r="D5" s="9"/>
      <c r="E5" s="9"/>
      <c r="F5" s="9"/>
      <c r="G5" s="9"/>
      <c r="H5" s="9"/>
      <c r="I5" s="9"/>
      <c r="J5" s="9"/>
      <c r="K5" s="197"/>
      <c r="L5" s="9"/>
      <c r="M5" s="9"/>
      <c r="N5" s="9"/>
      <c r="O5" s="9"/>
    </row>
    <row r="6" spans="1:15" x14ac:dyDescent="0.25">
      <c r="A6" s="199" t="s">
        <v>28</v>
      </c>
      <c r="B6" s="37"/>
      <c r="C6" s="13" t="s">
        <v>310</v>
      </c>
      <c r="D6" s="9"/>
      <c r="E6" s="120">
        <v>1</v>
      </c>
      <c r="F6" s="9"/>
      <c r="G6" s="9"/>
      <c r="H6" s="37" t="s">
        <v>26</v>
      </c>
      <c r="I6" s="9"/>
      <c r="J6" s="60">
        <f>+'Mar OPP'!J6</f>
        <v>36526</v>
      </c>
      <c r="K6" s="200"/>
      <c r="L6" s="9"/>
      <c r="M6" s="9"/>
      <c r="N6" s="9"/>
      <c r="O6" s="9"/>
    </row>
    <row r="7" spans="1:15" x14ac:dyDescent="0.25">
      <c r="A7" s="199"/>
      <c r="B7" s="37"/>
      <c r="C7" s="9"/>
      <c r="D7" s="9"/>
      <c r="E7" s="9" t="s">
        <v>277</v>
      </c>
      <c r="F7" s="9"/>
      <c r="G7" s="9"/>
      <c r="H7" s="9"/>
      <c r="I7" s="9"/>
      <c r="J7" s="9"/>
      <c r="K7" s="197"/>
      <c r="L7" s="9"/>
      <c r="M7" s="9"/>
      <c r="N7" s="9"/>
      <c r="O7" s="9"/>
    </row>
    <row r="8" spans="1:15" x14ac:dyDescent="0.25">
      <c r="A8" s="199" t="s">
        <v>20</v>
      </c>
      <c r="B8" s="37"/>
      <c r="C8" s="13"/>
      <c r="D8" s="9"/>
      <c r="E8" s="9"/>
      <c r="F8" s="9"/>
      <c r="G8" s="9"/>
      <c r="H8" s="37" t="s">
        <v>27</v>
      </c>
      <c r="I8" s="9"/>
      <c r="J8" s="109">
        <f>+'Mar OPP'!J8</f>
        <v>0.625</v>
      </c>
      <c r="K8" s="200"/>
      <c r="L8" s="9"/>
      <c r="M8" s="9"/>
      <c r="N8" s="9"/>
      <c r="O8" s="9"/>
    </row>
    <row r="9" spans="1:15" x14ac:dyDescent="0.25">
      <c r="A9" s="199"/>
      <c r="B9" s="37"/>
      <c r="C9" s="9"/>
      <c r="D9" s="9"/>
      <c r="E9" s="9"/>
      <c r="F9" s="13"/>
      <c r="G9" s="9"/>
      <c r="H9" s="9"/>
      <c r="I9" s="9"/>
      <c r="J9" s="9"/>
      <c r="K9" s="197"/>
    </row>
    <row r="10" spans="1:15" x14ac:dyDescent="0.25">
      <c r="A10" s="198"/>
      <c r="B10" s="9"/>
      <c r="C10" s="9"/>
      <c r="D10" s="9"/>
      <c r="E10" s="9"/>
      <c r="F10" s="16"/>
      <c r="G10" s="17"/>
      <c r="H10" s="10" t="s">
        <v>34</v>
      </c>
      <c r="I10" s="17"/>
      <c r="J10" s="17"/>
      <c r="K10" s="201"/>
      <c r="L10" s="9"/>
      <c r="M10" s="9"/>
      <c r="N10" s="9"/>
      <c r="O10" s="9"/>
    </row>
    <row r="11" spans="1:15" x14ac:dyDescent="0.25">
      <c r="A11" s="202" t="s">
        <v>51</v>
      </c>
      <c r="B11" s="105"/>
      <c r="C11" s="9"/>
      <c r="D11" s="9"/>
      <c r="E11" s="9"/>
      <c r="F11" s="124" t="s">
        <v>42</v>
      </c>
      <c r="G11" s="21"/>
      <c r="H11" s="22"/>
      <c r="I11" s="21"/>
      <c r="J11" s="21"/>
      <c r="K11" s="203"/>
      <c r="L11" s="121"/>
      <c r="M11" s="121"/>
      <c r="N11" s="121"/>
      <c r="O11" s="121"/>
    </row>
    <row r="12" spans="1:15" x14ac:dyDescent="0.25">
      <c r="A12" s="204"/>
      <c r="B12" s="205"/>
      <c r="C12" s="9"/>
      <c r="D12" s="9"/>
      <c r="E12" s="9"/>
      <c r="F12" s="20" t="s">
        <v>40</v>
      </c>
      <c r="G12" s="23"/>
      <c r="H12" s="124" t="s">
        <v>36</v>
      </c>
      <c r="I12" s="23"/>
      <c r="J12" s="21"/>
      <c r="K12" s="235"/>
      <c r="L12" s="121"/>
      <c r="M12" s="121"/>
      <c r="N12" s="121"/>
      <c r="O12" s="121"/>
    </row>
    <row r="13" spans="1:15" x14ac:dyDescent="0.25">
      <c r="A13" s="198"/>
      <c r="B13" s="9"/>
      <c r="C13" s="9"/>
      <c r="D13" s="9"/>
      <c r="E13" s="9"/>
      <c r="F13" s="26" t="s">
        <v>41</v>
      </c>
      <c r="G13" s="25"/>
      <c r="H13" s="125" t="s">
        <v>35</v>
      </c>
      <c r="I13" s="24"/>
      <c r="J13" s="25"/>
      <c r="K13" s="236"/>
      <c r="L13" s="121"/>
      <c r="M13" s="121"/>
      <c r="N13" s="121"/>
      <c r="O13" s="121"/>
    </row>
    <row r="14" spans="1:15" x14ac:dyDescent="0.25">
      <c r="A14" s="208"/>
      <c r="B14" s="46" t="s">
        <v>49</v>
      </c>
      <c r="C14" s="46" t="s">
        <v>44</v>
      </c>
      <c r="D14" s="46" t="s">
        <v>31</v>
      </c>
      <c r="E14" s="46" t="s">
        <v>32</v>
      </c>
      <c r="F14" s="46"/>
      <c r="G14" s="47"/>
      <c r="H14" s="46"/>
      <c r="I14" s="46"/>
      <c r="J14" s="46"/>
      <c r="K14" s="209"/>
      <c r="L14" s="56"/>
      <c r="M14" s="56"/>
      <c r="N14" s="56"/>
      <c r="O14" s="56"/>
    </row>
    <row r="15" spans="1:15" x14ac:dyDescent="0.25">
      <c r="A15" s="210" t="s">
        <v>8</v>
      </c>
      <c r="B15" s="48" t="s">
        <v>50</v>
      </c>
      <c r="C15" s="49" t="s">
        <v>108</v>
      </c>
      <c r="D15" s="49" t="s">
        <v>45</v>
      </c>
      <c r="E15" s="48" t="s">
        <v>33</v>
      </c>
      <c r="F15" s="48" t="s">
        <v>37</v>
      </c>
      <c r="G15" s="50" t="s">
        <v>38</v>
      </c>
      <c r="H15" s="48" t="s">
        <v>39</v>
      </c>
      <c r="I15" s="48" t="s">
        <v>29</v>
      </c>
      <c r="J15" s="48" t="s">
        <v>5</v>
      </c>
      <c r="K15" s="211" t="s">
        <v>30</v>
      </c>
      <c r="L15" s="122"/>
      <c r="M15" s="122"/>
      <c r="N15" s="122"/>
      <c r="O15" s="122"/>
    </row>
    <row r="16" spans="1:15" ht="13.8" thickBot="1" x14ac:dyDescent="0.3">
      <c r="A16" s="212"/>
      <c r="B16" s="51"/>
      <c r="C16" s="52" t="s">
        <v>52</v>
      </c>
      <c r="D16" s="53" t="s">
        <v>46</v>
      </c>
      <c r="E16" s="54"/>
      <c r="F16" s="51"/>
      <c r="G16" s="55"/>
      <c r="H16" s="51"/>
      <c r="I16" s="51"/>
      <c r="J16" s="51"/>
      <c r="K16" s="213"/>
      <c r="L16" s="56"/>
      <c r="M16" s="56"/>
      <c r="N16" s="56"/>
      <c r="O16" s="56"/>
    </row>
    <row r="17" spans="1:20" s="34" customFormat="1" x14ac:dyDescent="0.25">
      <c r="A17" s="214">
        <v>1</v>
      </c>
      <c r="B17" s="108" t="str">
        <f>IF($D17=0," ",$C$8)</f>
        <v xml:space="preserve"> </v>
      </c>
      <c r="C17" s="90"/>
      <c r="D17" s="91"/>
      <c r="E17" s="92">
        <f>C17*D17*1000</f>
        <v>0</v>
      </c>
      <c r="F17" s="32">
        <v>0</v>
      </c>
      <c r="G17" s="38">
        <v>0</v>
      </c>
      <c r="H17" s="38">
        <v>0</v>
      </c>
      <c r="I17" s="102">
        <v>0</v>
      </c>
      <c r="J17" s="38">
        <v>0</v>
      </c>
      <c r="K17" s="239">
        <v>0</v>
      </c>
      <c r="L17" s="136" t="str">
        <f>+$C$6</f>
        <v>April</v>
      </c>
      <c r="M17" s="136">
        <f>+$E$6</f>
        <v>1</v>
      </c>
      <c r="N17" s="139">
        <f>+$J$6</f>
        <v>36526</v>
      </c>
      <c r="O17" s="141">
        <f>+$J$8</f>
        <v>0.625</v>
      </c>
      <c r="P17" s="33">
        <f t="shared" ref="P17:P24" si="0">IF(AND(OR(F17=0,F17=1),OR(G17=0,G17=1),OR(H17=0,H17=1),OR(J17=0,J17=1)),0,1)</f>
        <v>0</v>
      </c>
      <c r="Q17" s="33">
        <f t="shared" ref="Q17:Q24" si="1">IF(I17+K17&gt;0,1,0)</f>
        <v>0</v>
      </c>
      <c r="R17" s="33">
        <f t="shared" ref="R17:R24" si="2">IF(AND(F17+G17&gt;0,H17+J17&gt;0),1,0)</f>
        <v>0</v>
      </c>
      <c r="S17" s="33">
        <f t="shared" ref="S17:S24" si="3">IF(F17+G17&gt;1,1,0)</f>
        <v>0</v>
      </c>
    </row>
    <row r="18" spans="1:20" s="34" customFormat="1" x14ac:dyDescent="0.25">
      <c r="A18" s="214">
        <f>COUNT($A$17:A17)+1</f>
        <v>2</v>
      </c>
      <c r="B18" s="108" t="str">
        <f t="shared" ref="B18:B24" si="4">IF($D18=0," ",$C$8)</f>
        <v xml:space="preserve"> </v>
      </c>
      <c r="C18" s="96"/>
      <c r="D18" s="97"/>
      <c r="E18" s="92">
        <f>C18*D18*1000</f>
        <v>0</v>
      </c>
      <c r="F18" s="98">
        <v>0</v>
      </c>
      <c r="G18" s="38">
        <v>0</v>
      </c>
      <c r="H18" s="38">
        <v>0</v>
      </c>
      <c r="I18" s="102">
        <v>0</v>
      </c>
      <c r="J18" s="38">
        <v>0</v>
      </c>
      <c r="K18" s="239">
        <v>0</v>
      </c>
      <c r="L18" s="136" t="str">
        <f t="shared" ref="L18:L24" si="5">+$C$6</f>
        <v>April</v>
      </c>
      <c r="M18" s="136">
        <f t="shared" ref="M18:M24" si="6">+$E$6</f>
        <v>1</v>
      </c>
      <c r="N18" s="139">
        <f t="shared" ref="N18:N24" si="7">+$J$6</f>
        <v>36526</v>
      </c>
      <c r="O18" s="141">
        <f t="shared" ref="O18:O24" si="8">+$J$8</f>
        <v>0.625</v>
      </c>
      <c r="P18" s="33">
        <f t="shared" si="0"/>
        <v>0</v>
      </c>
      <c r="Q18" s="33">
        <f t="shared" si="1"/>
        <v>0</v>
      </c>
      <c r="R18" s="33">
        <f t="shared" si="2"/>
        <v>0</v>
      </c>
      <c r="S18" s="33">
        <f t="shared" si="3"/>
        <v>0</v>
      </c>
    </row>
    <row r="19" spans="1:20" s="34" customFormat="1" x14ac:dyDescent="0.25">
      <c r="A19" s="214">
        <f>COUNT($A$17:A18)+1</f>
        <v>3</v>
      </c>
      <c r="B19" s="108" t="str">
        <f t="shared" si="4"/>
        <v xml:space="preserve"> </v>
      </c>
      <c r="C19" s="88"/>
      <c r="D19" s="89"/>
      <c r="E19" s="41">
        <f t="shared" ref="E19:E24" si="9">+C19*D19*1000</f>
        <v>0</v>
      </c>
      <c r="F19" s="38">
        <v>0</v>
      </c>
      <c r="G19" s="38">
        <v>0</v>
      </c>
      <c r="H19" s="38">
        <v>0</v>
      </c>
      <c r="I19" s="102">
        <v>0</v>
      </c>
      <c r="J19" s="38">
        <v>0</v>
      </c>
      <c r="K19" s="215">
        <v>0</v>
      </c>
      <c r="L19" s="136" t="str">
        <f t="shared" si="5"/>
        <v>April</v>
      </c>
      <c r="M19" s="136">
        <f t="shared" si="6"/>
        <v>1</v>
      </c>
      <c r="N19" s="139">
        <f t="shared" si="7"/>
        <v>36526</v>
      </c>
      <c r="O19" s="141">
        <f t="shared" si="8"/>
        <v>0.625</v>
      </c>
      <c r="P19" s="33">
        <f t="shared" si="0"/>
        <v>0</v>
      </c>
      <c r="Q19" s="33">
        <f t="shared" si="1"/>
        <v>0</v>
      </c>
      <c r="R19" s="33">
        <f t="shared" si="2"/>
        <v>0</v>
      </c>
      <c r="S19" s="33">
        <f t="shared" si="3"/>
        <v>0</v>
      </c>
    </row>
    <row r="20" spans="1:20" s="34" customFormat="1" x14ac:dyDescent="0.25">
      <c r="A20" s="214">
        <f>COUNT($A$17:A19)+1</f>
        <v>4</v>
      </c>
      <c r="B20" s="108" t="str">
        <f t="shared" si="4"/>
        <v xml:space="preserve"> </v>
      </c>
      <c r="C20" s="88"/>
      <c r="D20" s="89"/>
      <c r="E20" s="41">
        <f>+C20*D20*1000</f>
        <v>0</v>
      </c>
      <c r="F20" s="38">
        <v>0</v>
      </c>
      <c r="G20" s="38">
        <v>0</v>
      </c>
      <c r="H20" s="38">
        <v>0</v>
      </c>
      <c r="I20" s="102">
        <v>0</v>
      </c>
      <c r="J20" s="38">
        <v>0</v>
      </c>
      <c r="K20" s="215">
        <v>0</v>
      </c>
      <c r="L20" s="136" t="str">
        <f t="shared" si="5"/>
        <v>April</v>
      </c>
      <c r="M20" s="136">
        <f t="shared" si="6"/>
        <v>1</v>
      </c>
      <c r="N20" s="139">
        <f t="shared" si="7"/>
        <v>36526</v>
      </c>
      <c r="O20" s="141">
        <f t="shared" si="8"/>
        <v>0.625</v>
      </c>
      <c r="P20" s="33">
        <f>IF(AND(OR(F20=0,F20=1),OR(G20=0,G20=1),OR(H20=0,H20=1),OR(J20=0,J20=1)),0,1)</f>
        <v>0</v>
      </c>
      <c r="Q20" s="33">
        <f>IF(I20+K20&gt;0,1,0)</f>
        <v>0</v>
      </c>
      <c r="R20" s="33">
        <f>IF(AND(F20+G20&gt;0,H20+J20&gt;0),1,0)</f>
        <v>0</v>
      </c>
      <c r="S20" s="33">
        <f>IF(F20+G20&gt;1,1,0)</f>
        <v>0</v>
      </c>
    </row>
    <row r="21" spans="1:20" s="34" customFormat="1" x14ac:dyDescent="0.25">
      <c r="A21" s="214">
        <f>COUNT($A$17:A20)+1</f>
        <v>5</v>
      </c>
      <c r="B21" s="108" t="str">
        <f t="shared" si="4"/>
        <v xml:space="preserve"> </v>
      </c>
      <c r="C21" s="88"/>
      <c r="D21" s="89"/>
      <c r="E21" s="41">
        <f>+C21*D21*1000</f>
        <v>0</v>
      </c>
      <c r="F21" s="38">
        <v>0</v>
      </c>
      <c r="G21" s="38">
        <v>0</v>
      </c>
      <c r="H21" s="38">
        <v>0</v>
      </c>
      <c r="I21" s="102">
        <v>0</v>
      </c>
      <c r="J21" s="38">
        <v>0</v>
      </c>
      <c r="K21" s="215">
        <v>0</v>
      </c>
      <c r="L21" s="136" t="str">
        <f t="shared" si="5"/>
        <v>April</v>
      </c>
      <c r="M21" s="136">
        <f t="shared" si="6"/>
        <v>1</v>
      </c>
      <c r="N21" s="139">
        <f t="shared" si="7"/>
        <v>36526</v>
      </c>
      <c r="O21" s="141">
        <f t="shared" si="8"/>
        <v>0.625</v>
      </c>
      <c r="P21" s="33">
        <f>IF(AND(OR(F21=0,F21=1),OR(G21=0,G21=1),OR(H21=0,H21=1),OR(J21=0,J21=1)),0,1)</f>
        <v>0</v>
      </c>
      <c r="Q21" s="33">
        <f>IF(I21+K21&gt;0,1,0)</f>
        <v>0</v>
      </c>
      <c r="R21" s="33">
        <f>IF(AND(F21+G21&gt;0,H21+J21&gt;0),1,0)</f>
        <v>0</v>
      </c>
      <c r="S21" s="33">
        <f>IF(F21+G21&gt;1,1,0)</f>
        <v>0</v>
      </c>
    </row>
    <row r="22" spans="1:20" s="34" customFormat="1" x14ac:dyDescent="0.25">
      <c r="A22" s="214">
        <f>COUNT($A$17:A21)+1</f>
        <v>6</v>
      </c>
      <c r="B22" s="108" t="str">
        <f t="shared" si="4"/>
        <v xml:space="preserve"> </v>
      </c>
      <c r="C22" s="88"/>
      <c r="D22" s="89"/>
      <c r="E22" s="41">
        <f t="shared" si="9"/>
        <v>0</v>
      </c>
      <c r="F22" s="38">
        <v>0</v>
      </c>
      <c r="G22" s="38">
        <v>0</v>
      </c>
      <c r="H22" s="38">
        <v>0</v>
      </c>
      <c r="I22" s="102">
        <v>0</v>
      </c>
      <c r="J22" s="38">
        <v>0</v>
      </c>
      <c r="K22" s="215">
        <v>0</v>
      </c>
      <c r="L22" s="136" t="str">
        <f t="shared" si="5"/>
        <v>April</v>
      </c>
      <c r="M22" s="136">
        <f t="shared" si="6"/>
        <v>1</v>
      </c>
      <c r="N22" s="139">
        <f t="shared" si="7"/>
        <v>36526</v>
      </c>
      <c r="O22" s="141">
        <f t="shared" si="8"/>
        <v>0.625</v>
      </c>
      <c r="P22" s="33"/>
      <c r="Q22" s="33"/>
      <c r="R22" s="33"/>
      <c r="S22" s="33"/>
    </row>
    <row r="23" spans="1:20" s="34" customFormat="1" x14ac:dyDescent="0.25">
      <c r="A23" s="214">
        <f>COUNT($A$17:A22)+1</f>
        <v>7</v>
      </c>
      <c r="B23" s="108" t="str">
        <f t="shared" si="4"/>
        <v xml:space="preserve"> </v>
      </c>
      <c r="C23" s="88"/>
      <c r="D23" s="89"/>
      <c r="E23" s="41">
        <f t="shared" si="9"/>
        <v>0</v>
      </c>
      <c r="F23" s="38">
        <v>0</v>
      </c>
      <c r="G23" s="38">
        <v>0</v>
      </c>
      <c r="H23" s="38">
        <v>0</v>
      </c>
      <c r="I23" s="102">
        <v>0</v>
      </c>
      <c r="J23" s="38">
        <v>0</v>
      </c>
      <c r="K23" s="215">
        <v>0</v>
      </c>
      <c r="L23" s="136" t="str">
        <f t="shared" si="5"/>
        <v>April</v>
      </c>
      <c r="M23" s="136">
        <f t="shared" si="6"/>
        <v>1</v>
      </c>
      <c r="N23" s="139">
        <f t="shared" si="7"/>
        <v>36526</v>
      </c>
      <c r="O23" s="141">
        <f t="shared" si="8"/>
        <v>0.625</v>
      </c>
      <c r="P23" s="33">
        <f t="shared" si="0"/>
        <v>0</v>
      </c>
      <c r="Q23" s="33">
        <f t="shared" si="1"/>
        <v>0</v>
      </c>
      <c r="R23" s="33">
        <f t="shared" si="2"/>
        <v>0</v>
      </c>
      <c r="S23" s="33">
        <f t="shared" si="3"/>
        <v>0</v>
      </c>
    </row>
    <row r="24" spans="1:20" s="34" customFormat="1" x14ac:dyDescent="0.25">
      <c r="A24" s="214">
        <f>COUNT($A$17:A23)+1</f>
        <v>8</v>
      </c>
      <c r="B24" s="108" t="str">
        <f t="shared" si="4"/>
        <v xml:space="preserve"> </v>
      </c>
      <c r="C24" s="43"/>
      <c r="D24" s="44"/>
      <c r="E24" s="61">
        <f t="shared" si="9"/>
        <v>0</v>
      </c>
      <c r="F24" s="42">
        <v>0</v>
      </c>
      <c r="G24" s="42">
        <v>0</v>
      </c>
      <c r="H24" s="42">
        <v>0</v>
      </c>
      <c r="I24" s="103">
        <v>0</v>
      </c>
      <c r="J24" s="42">
        <v>0</v>
      </c>
      <c r="K24" s="216">
        <v>0</v>
      </c>
      <c r="L24" s="136" t="str">
        <f t="shared" si="5"/>
        <v>April</v>
      </c>
      <c r="M24" s="136">
        <f t="shared" si="6"/>
        <v>1</v>
      </c>
      <c r="N24" s="139">
        <f t="shared" si="7"/>
        <v>36526</v>
      </c>
      <c r="O24" s="141">
        <f t="shared" si="8"/>
        <v>0.625</v>
      </c>
      <c r="P24" s="66">
        <f t="shared" si="0"/>
        <v>0</v>
      </c>
      <c r="Q24" s="66">
        <f t="shared" si="1"/>
        <v>0</v>
      </c>
      <c r="R24" s="66">
        <f t="shared" si="2"/>
        <v>0</v>
      </c>
      <c r="S24" s="66">
        <f t="shared" si="3"/>
        <v>0</v>
      </c>
    </row>
    <row r="25" spans="1:20" ht="15" x14ac:dyDescent="0.25">
      <c r="A25" s="199"/>
      <c r="B25" s="37"/>
      <c r="C25" s="9"/>
      <c r="D25" s="9"/>
      <c r="E25" s="62">
        <f>SUM(E17:E24)</f>
        <v>0</v>
      </c>
      <c r="F25" s="230"/>
      <c r="G25" s="240" t="str">
        <f>IF(P25+Q25+R25+S25&gt;0,"WARNING:","")</f>
        <v/>
      </c>
      <c r="H25" s="241" t="str">
        <f>IF(P25&gt;0,"Values above must be 1's or 0's",IF(Q25&gt;0,"NE and Ontario are not participating. These must be 0's",IF(R25&gt;0,"If it must be in NYC or LI, it cannot be out of state",IF(S25&gt;0,"Capactiy above must be in either NYC or LI",""))))</f>
        <v/>
      </c>
      <c r="I25" s="242"/>
      <c r="J25" s="242"/>
      <c r="K25" s="224"/>
      <c r="L25" s="29"/>
      <c r="M25" s="29"/>
      <c r="N25" s="29"/>
      <c r="O25" s="29"/>
      <c r="P25" s="28">
        <f>SUM(P17:P24)</f>
        <v>0</v>
      </c>
      <c r="Q25" s="28">
        <f>SUM(Q17:Q24)</f>
        <v>0</v>
      </c>
      <c r="R25" s="28">
        <f>SUM(R17:R24)</f>
        <v>0</v>
      </c>
      <c r="S25" s="28">
        <f>SUM(S17:S24)</f>
        <v>0</v>
      </c>
    </row>
    <row r="26" spans="1:20" x14ac:dyDescent="0.25">
      <c r="A26" s="225" t="s">
        <v>80</v>
      </c>
      <c r="B26" s="56"/>
      <c r="C26" s="9"/>
      <c r="D26" s="9"/>
      <c r="E26" s="30"/>
      <c r="F26" s="9"/>
      <c r="G26" s="9"/>
      <c r="H26" s="9"/>
      <c r="I26" s="9"/>
      <c r="J26" s="9"/>
      <c r="K26" s="197"/>
    </row>
    <row r="27" spans="1:20" x14ac:dyDescent="0.25">
      <c r="A27" s="226" t="s">
        <v>81</v>
      </c>
      <c r="B27" s="56"/>
      <c r="C27" s="9"/>
      <c r="D27" s="9"/>
      <c r="E27" s="9"/>
      <c r="F27" s="9"/>
      <c r="G27" s="9"/>
      <c r="H27" s="9"/>
      <c r="I27" s="9"/>
      <c r="J27" s="9"/>
      <c r="K27" s="197"/>
      <c r="T27" s="27"/>
    </row>
    <row r="28" spans="1:20" x14ac:dyDescent="0.25">
      <c r="A28" s="227"/>
      <c r="B28" s="218" t="s">
        <v>71</v>
      </c>
      <c r="C28" s="9"/>
      <c r="D28" s="9"/>
      <c r="E28" s="9"/>
      <c r="F28" s="9"/>
      <c r="G28" s="9"/>
      <c r="H28" s="9"/>
      <c r="I28" s="9"/>
      <c r="J28" s="9"/>
      <c r="K28" s="197"/>
    </row>
    <row r="29" spans="1:20" x14ac:dyDescent="0.25">
      <c r="A29" s="228"/>
      <c r="B29" s="229" t="s">
        <v>82</v>
      </c>
      <c r="C29" s="9"/>
      <c r="D29" s="9"/>
      <c r="E29" s="9"/>
      <c r="F29" s="9"/>
      <c r="G29" s="9"/>
      <c r="H29" s="9"/>
      <c r="I29" s="9"/>
      <c r="J29" s="9"/>
      <c r="K29" s="197"/>
    </row>
    <row r="30" spans="1:20" ht="13.8" thickBot="1" x14ac:dyDescent="0.3">
      <c r="A30" s="198"/>
      <c r="B30" s="230" t="s">
        <v>15</v>
      </c>
      <c r="C30" s="35" t="str">
        <f>+'Mar OPP'!C30</f>
        <v>Your Name Here</v>
      </c>
      <c r="D30" s="35"/>
      <c r="E30" s="35"/>
      <c r="F30" s="9"/>
      <c r="G30" s="9"/>
      <c r="H30" s="9" t="s">
        <v>43</v>
      </c>
      <c r="I30" s="9"/>
      <c r="J30" s="35" t="str">
        <f>+'Mar OPP'!J30</f>
        <v>Your Phone Here</v>
      </c>
      <c r="K30" s="145"/>
      <c r="L30" s="9"/>
      <c r="M30" s="9"/>
      <c r="N30" s="9"/>
      <c r="O30" s="9"/>
    </row>
    <row r="31" spans="1:20" x14ac:dyDescent="0.25">
      <c r="A31" s="198"/>
      <c r="B31" s="230"/>
      <c r="C31" s="9"/>
      <c r="D31" s="9"/>
      <c r="E31" s="9"/>
      <c r="F31" s="254" t="s">
        <v>304</v>
      </c>
      <c r="G31" s="254"/>
      <c r="H31" s="254"/>
      <c r="I31" s="254"/>
      <c r="J31" s="254"/>
      <c r="K31" s="255"/>
      <c r="L31" s="9"/>
      <c r="M31" s="9"/>
      <c r="N31" s="9"/>
      <c r="O31" s="9"/>
    </row>
    <row r="32" spans="1:20" x14ac:dyDescent="0.25">
      <c r="A32" s="198"/>
      <c r="B32" s="230" t="s">
        <v>17</v>
      </c>
      <c r="C32" s="13" t="str">
        <f>+'Mar OPP'!C32</f>
        <v>Company</v>
      </c>
      <c r="D32" s="13"/>
      <c r="E32" s="13"/>
      <c r="F32" s="254"/>
      <c r="G32" s="254"/>
      <c r="H32" s="254"/>
      <c r="I32" s="254"/>
      <c r="J32" s="254"/>
      <c r="K32" s="255"/>
    </row>
    <row r="33" spans="1:11" x14ac:dyDescent="0.25">
      <c r="A33" s="198"/>
      <c r="B33" s="230" t="s">
        <v>16</v>
      </c>
      <c r="C33" s="13" t="str">
        <f>+'Mar OPP'!C33</f>
        <v>Address 1</v>
      </c>
      <c r="D33" s="13"/>
      <c r="E33" s="13"/>
      <c r="F33" s="254"/>
      <c r="G33" s="254"/>
      <c r="H33" s="254"/>
      <c r="I33" s="254"/>
      <c r="J33" s="254"/>
      <c r="K33" s="255"/>
    </row>
    <row r="34" spans="1:11" x14ac:dyDescent="0.25">
      <c r="A34" s="198"/>
      <c r="B34" s="230"/>
      <c r="C34" s="13" t="str">
        <f>+'Mar OPP'!C34</f>
        <v>Address 2</v>
      </c>
      <c r="D34" s="17"/>
      <c r="E34" s="17"/>
      <c r="F34" s="254"/>
      <c r="G34" s="254"/>
      <c r="H34" s="254"/>
      <c r="I34" s="254"/>
      <c r="J34" s="254"/>
      <c r="K34" s="255"/>
    </row>
    <row r="35" spans="1:11" x14ac:dyDescent="0.25">
      <c r="A35" s="198"/>
      <c r="B35" s="230"/>
      <c r="C35" s="13" t="str">
        <f>+'Mar OPP'!C35</f>
        <v>Address 3</v>
      </c>
      <c r="D35" s="17"/>
      <c r="E35" s="17"/>
      <c r="F35" s="254"/>
      <c r="G35" s="254"/>
      <c r="H35" s="254"/>
      <c r="I35" s="254"/>
      <c r="J35" s="254"/>
      <c r="K35" s="255"/>
    </row>
    <row r="36" spans="1:11" x14ac:dyDescent="0.25">
      <c r="A36" s="198"/>
      <c r="B36" s="230"/>
      <c r="C36" s="13" t="str">
        <f>+'Mar OPP'!C36</f>
        <v>City, State, Zip</v>
      </c>
      <c r="D36" s="17"/>
      <c r="E36" s="17"/>
      <c r="F36" s="254"/>
      <c r="G36" s="254"/>
      <c r="H36" s="254"/>
      <c r="I36" s="254"/>
      <c r="J36" s="254"/>
      <c r="K36" s="255"/>
    </row>
    <row r="37" spans="1:11" ht="13.8" thickBot="1" x14ac:dyDescent="0.3">
      <c r="A37" s="232"/>
      <c r="B37" s="237" t="s">
        <v>19</v>
      </c>
      <c r="C37" s="35" t="str">
        <f>+'Mar OPP'!C37</f>
        <v>your @ here</v>
      </c>
      <c r="D37" s="35"/>
      <c r="E37" s="35"/>
      <c r="F37" s="256"/>
      <c r="G37" s="256"/>
      <c r="H37" s="256"/>
      <c r="I37" s="256"/>
      <c r="J37" s="256"/>
      <c r="K37" s="257"/>
    </row>
    <row r="79" spans="1:1" hidden="1" x14ac:dyDescent="0.25">
      <c r="A79" t="s">
        <v>110</v>
      </c>
    </row>
    <row r="80" spans="1:1" hidden="1" x14ac:dyDescent="0.25">
      <c r="A80" t="s">
        <v>111</v>
      </c>
    </row>
    <row r="81" spans="1:1" hidden="1" x14ac:dyDescent="0.25">
      <c r="A81" t="s">
        <v>112</v>
      </c>
    </row>
    <row r="82" spans="1:1" hidden="1" x14ac:dyDescent="0.25">
      <c r="A82" t="s">
        <v>113</v>
      </c>
    </row>
    <row r="83" spans="1:1" hidden="1" x14ac:dyDescent="0.25">
      <c r="A83" t="s">
        <v>114</v>
      </c>
    </row>
    <row r="84" spans="1:1" hidden="1" x14ac:dyDescent="0.25">
      <c r="A84" t="s">
        <v>115</v>
      </c>
    </row>
    <row r="85" spans="1:1" hidden="1" x14ac:dyDescent="0.25">
      <c r="A85" t="s">
        <v>116</v>
      </c>
    </row>
    <row r="86" spans="1:1" hidden="1" x14ac:dyDescent="0.25">
      <c r="A86" t="s">
        <v>117</v>
      </c>
    </row>
    <row r="87" spans="1:1" hidden="1" x14ac:dyDescent="0.25">
      <c r="A87" t="s">
        <v>118</v>
      </c>
    </row>
    <row r="88" spans="1:1" hidden="1" x14ac:dyDescent="0.25">
      <c r="A88" t="s">
        <v>119</v>
      </c>
    </row>
    <row r="89" spans="1:1" hidden="1" x14ac:dyDescent="0.25">
      <c r="A89" t="s">
        <v>120</v>
      </c>
    </row>
    <row r="90" spans="1:1" hidden="1" x14ac:dyDescent="0.25">
      <c r="A90" t="s">
        <v>121</v>
      </c>
    </row>
    <row r="91" spans="1:1" hidden="1" x14ac:dyDescent="0.25">
      <c r="A91" t="s">
        <v>122</v>
      </c>
    </row>
    <row r="92" spans="1:1" hidden="1" x14ac:dyDescent="0.25">
      <c r="A92" t="s">
        <v>123</v>
      </c>
    </row>
    <row r="93" spans="1:1" hidden="1" x14ac:dyDescent="0.25">
      <c r="A93" t="s">
        <v>124</v>
      </c>
    </row>
    <row r="94" spans="1:1" hidden="1" x14ac:dyDescent="0.25">
      <c r="A94" t="s">
        <v>125</v>
      </c>
    </row>
    <row r="95" spans="1:1" hidden="1" x14ac:dyDescent="0.25">
      <c r="A95" t="s">
        <v>126</v>
      </c>
    </row>
    <row r="96" spans="1:1" hidden="1" x14ac:dyDescent="0.25">
      <c r="A96" t="s">
        <v>127</v>
      </c>
    </row>
    <row r="97" spans="1:1" hidden="1" x14ac:dyDescent="0.25">
      <c r="A97" t="s">
        <v>128</v>
      </c>
    </row>
    <row r="98" spans="1:1" hidden="1" x14ac:dyDescent="0.25">
      <c r="A98" t="s">
        <v>129</v>
      </c>
    </row>
    <row r="99" spans="1:1" hidden="1" x14ac:dyDescent="0.25">
      <c r="A99" t="s">
        <v>130</v>
      </c>
    </row>
    <row r="100" spans="1:1" hidden="1" x14ac:dyDescent="0.25">
      <c r="A100" t="s">
        <v>131</v>
      </c>
    </row>
    <row r="101" spans="1:1" hidden="1" x14ac:dyDescent="0.25">
      <c r="A101" t="s">
        <v>132</v>
      </c>
    </row>
    <row r="102" spans="1:1" hidden="1" x14ac:dyDescent="0.25">
      <c r="A102" t="s">
        <v>133</v>
      </c>
    </row>
    <row r="103" spans="1:1" hidden="1" x14ac:dyDescent="0.25">
      <c r="A103" t="s">
        <v>134</v>
      </c>
    </row>
    <row r="104" spans="1:1" hidden="1" x14ac:dyDescent="0.25">
      <c r="A104" t="s">
        <v>135</v>
      </c>
    </row>
    <row r="105" spans="1:1" hidden="1" x14ac:dyDescent="0.25">
      <c r="A105" t="s">
        <v>136</v>
      </c>
    </row>
    <row r="106" spans="1:1" hidden="1" x14ac:dyDescent="0.25">
      <c r="A106" t="s">
        <v>137</v>
      </c>
    </row>
    <row r="107" spans="1:1" hidden="1" x14ac:dyDescent="0.25">
      <c r="A107" t="s">
        <v>138</v>
      </c>
    </row>
    <row r="108" spans="1:1" hidden="1" x14ac:dyDescent="0.25">
      <c r="A108" t="s">
        <v>139</v>
      </c>
    </row>
    <row r="109" spans="1:1" hidden="1" x14ac:dyDescent="0.25">
      <c r="A109" t="s">
        <v>140</v>
      </c>
    </row>
    <row r="110" spans="1:1" hidden="1" x14ac:dyDescent="0.25">
      <c r="A110" t="s">
        <v>141</v>
      </c>
    </row>
    <row r="111" spans="1:1" hidden="1" x14ac:dyDescent="0.25">
      <c r="A111" t="s">
        <v>142</v>
      </c>
    </row>
    <row r="112" spans="1:1" hidden="1" x14ac:dyDescent="0.25">
      <c r="A112" t="s">
        <v>143</v>
      </c>
    </row>
    <row r="113" spans="1:1" hidden="1" x14ac:dyDescent="0.25">
      <c r="A113" t="s">
        <v>144</v>
      </c>
    </row>
    <row r="114" spans="1:1" hidden="1" x14ac:dyDescent="0.25">
      <c r="A114" t="s">
        <v>145</v>
      </c>
    </row>
    <row r="115" spans="1:1" hidden="1" x14ac:dyDescent="0.25">
      <c r="A115" t="s">
        <v>146</v>
      </c>
    </row>
    <row r="116" spans="1:1" hidden="1" x14ac:dyDescent="0.25">
      <c r="A116" t="s">
        <v>147</v>
      </c>
    </row>
    <row r="117" spans="1:1" hidden="1" x14ac:dyDescent="0.25">
      <c r="A117" t="s">
        <v>148</v>
      </c>
    </row>
    <row r="118" spans="1:1" hidden="1" x14ac:dyDescent="0.25">
      <c r="A118" t="s">
        <v>149</v>
      </c>
    </row>
    <row r="119" spans="1:1" hidden="1" x14ac:dyDescent="0.25">
      <c r="A119" t="s">
        <v>150</v>
      </c>
    </row>
    <row r="120" spans="1:1" hidden="1" x14ac:dyDescent="0.25">
      <c r="A120" t="s">
        <v>151</v>
      </c>
    </row>
    <row r="121" spans="1:1" hidden="1" x14ac:dyDescent="0.25">
      <c r="A121" t="s">
        <v>152</v>
      </c>
    </row>
    <row r="122" spans="1:1" hidden="1" x14ac:dyDescent="0.25">
      <c r="A122" t="s">
        <v>153</v>
      </c>
    </row>
    <row r="123" spans="1:1" hidden="1" x14ac:dyDescent="0.25">
      <c r="A123" t="s">
        <v>154</v>
      </c>
    </row>
    <row r="124" spans="1:1" hidden="1" x14ac:dyDescent="0.25">
      <c r="A124" t="s">
        <v>155</v>
      </c>
    </row>
    <row r="125" spans="1:1" hidden="1" x14ac:dyDescent="0.25">
      <c r="A125" t="s">
        <v>156</v>
      </c>
    </row>
    <row r="126" spans="1:1" hidden="1" x14ac:dyDescent="0.25">
      <c r="A126" t="s">
        <v>157</v>
      </c>
    </row>
    <row r="127" spans="1:1" hidden="1" x14ac:dyDescent="0.25">
      <c r="A127" t="s">
        <v>158</v>
      </c>
    </row>
    <row r="128" spans="1:1" hidden="1" x14ac:dyDescent="0.25">
      <c r="A128" t="s">
        <v>159</v>
      </c>
    </row>
    <row r="129" spans="1:1" hidden="1" x14ac:dyDescent="0.25">
      <c r="A129" t="s">
        <v>160</v>
      </c>
    </row>
    <row r="130" spans="1:1" hidden="1" x14ac:dyDescent="0.25">
      <c r="A130" t="s">
        <v>161</v>
      </c>
    </row>
    <row r="131" spans="1:1" hidden="1" x14ac:dyDescent="0.25">
      <c r="A131" t="s">
        <v>162</v>
      </c>
    </row>
    <row r="132" spans="1:1" hidden="1" x14ac:dyDescent="0.25">
      <c r="A132" t="s">
        <v>163</v>
      </c>
    </row>
    <row r="133" spans="1:1" hidden="1" x14ac:dyDescent="0.25">
      <c r="A133" t="s">
        <v>164</v>
      </c>
    </row>
    <row r="134" spans="1:1" hidden="1" x14ac:dyDescent="0.25">
      <c r="A134" t="s">
        <v>165</v>
      </c>
    </row>
    <row r="135" spans="1:1" hidden="1" x14ac:dyDescent="0.25">
      <c r="A135" t="s">
        <v>166</v>
      </c>
    </row>
    <row r="136" spans="1:1" hidden="1" x14ac:dyDescent="0.25">
      <c r="A136" t="s">
        <v>167</v>
      </c>
    </row>
    <row r="137" spans="1:1" hidden="1" x14ac:dyDescent="0.25">
      <c r="A137" t="s">
        <v>168</v>
      </c>
    </row>
    <row r="138" spans="1:1" hidden="1" x14ac:dyDescent="0.25">
      <c r="A138" t="s">
        <v>169</v>
      </c>
    </row>
    <row r="139" spans="1:1" hidden="1" x14ac:dyDescent="0.25">
      <c r="A139" t="s">
        <v>170</v>
      </c>
    </row>
    <row r="140" spans="1:1" hidden="1" x14ac:dyDescent="0.25">
      <c r="A140" t="s">
        <v>171</v>
      </c>
    </row>
    <row r="141" spans="1:1" hidden="1" x14ac:dyDescent="0.25">
      <c r="A141" t="s">
        <v>172</v>
      </c>
    </row>
    <row r="142" spans="1:1" hidden="1" x14ac:dyDescent="0.25">
      <c r="A142" t="s">
        <v>173</v>
      </c>
    </row>
    <row r="143" spans="1:1" hidden="1" x14ac:dyDescent="0.25">
      <c r="A143" t="s">
        <v>174</v>
      </c>
    </row>
    <row r="144" spans="1:1" hidden="1" x14ac:dyDescent="0.25">
      <c r="A144" t="s">
        <v>175</v>
      </c>
    </row>
    <row r="145" spans="1:1" hidden="1" x14ac:dyDescent="0.25">
      <c r="A145" t="s">
        <v>176</v>
      </c>
    </row>
    <row r="146" spans="1:1" hidden="1" x14ac:dyDescent="0.25">
      <c r="A146" t="s">
        <v>177</v>
      </c>
    </row>
    <row r="147" spans="1:1" hidden="1" x14ac:dyDescent="0.25">
      <c r="A147" t="s">
        <v>178</v>
      </c>
    </row>
    <row r="148" spans="1:1" hidden="1" x14ac:dyDescent="0.25">
      <c r="A148" t="s">
        <v>179</v>
      </c>
    </row>
    <row r="149" spans="1:1" hidden="1" x14ac:dyDescent="0.25">
      <c r="A149" t="s">
        <v>180</v>
      </c>
    </row>
    <row r="150" spans="1:1" hidden="1" x14ac:dyDescent="0.25">
      <c r="A150" t="s">
        <v>181</v>
      </c>
    </row>
    <row r="151" spans="1:1" hidden="1" x14ac:dyDescent="0.25">
      <c r="A151" t="s">
        <v>182</v>
      </c>
    </row>
    <row r="152" spans="1:1" hidden="1" x14ac:dyDescent="0.25">
      <c r="A152" t="s">
        <v>183</v>
      </c>
    </row>
    <row r="153" spans="1:1" hidden="1" x14ac:dyDescent="0.25">
      <c r="A153" t="s">
        <v>184</v>
      </c>
    </row>
    <row r="154" spans="1:1" hidden="1" x14ac:dyDescent="0.25">
      <c r="A154" t="s">
        <v>185</v>
      </c>
    </row>
    <row r="155" spans="1:1" hidden="1" x14ac:dyDescent="0.25">
      <c r="A155" t="s">
        <v>186</v>
      </c>
    </row>
    <row r="156" spans="1:1" hidden="1" x14ac:dyDescent="0.25">
      <c r="A156" t="s">
        <v>187</v>
      </c>
    </row>
    <row r="157" spans="1:1" hidden="1" x14ac:dyDescent="0.25">
      <c r="A157" t="s">
        <v>188</v>
      </c>
    </row>
    <row r="158" spans="1:1" hidden="1" x14ac:dyDescent="0.25">
      <c r="A158" t="s">
        <v>189</v>
      </c>
    </row>
    <row r="159" spans="1:1" hidden="1" x14ac:dyDescent="0.25">
      <c r="A159" t="s">
        <v>190</v>
      </c>
    </row>
    <row r="160" spans="1:1" hidden="1" x14ac:dyDescent="0.25">
      <c r="A160" t="s">
        <v>191</v>
      </c>
    </row>
    <row r="161" spans="1:1" hidden="1" x14ac:dyDescent="0.25">
      <c r="A161" t="s">
        <v>192</v>
      </c>
    </row>
    <row r="162" spans="1:1" hidden="1" x14ac:dyDescent="0.25">
      <c r="A162" t="s">
        <v>193</v>
      </c>
    </row>
    <row r="163" spans="1:1" hidden="1" x14ac:dyDescent="0.25">
      <c r="A163" t="s">
        <v>194</v>
      </c>
    </row>
    <row r="164" spans="1:1" hidden="1" x14ac:dyDescent="0.25">
      <c r="A164" t="s">
        <v>195</v>
      </c>
    </row>
    <row r="165" spans="1:1" hidden="1" x14ac:dyDescent="0.25">
      <c r="A165" t="s">
        <v>196</v>
      </c>
    </row>
    <row r="166" spans="1:1" hidden="1" x14ac:dyDescent="0.25">
      <c r="A166" t="s">
        <v>197</v>
      </c>
    </row>
    <row r="167" spans="1:1" hidden="1" x14ac:dyDescent="0.25">
      <c r="A167" t="s">
        <v>198</v>
      </c>
    </row>
    <row r="168" spans="1:1" hidden="1" x14ac:dyDescent="0.25">
      <c r="A168" t="s">
        <v>199</v>
      </c>
    </row>
    <row r="169" spans="1:1" hidden="1" x14ac:dyDescent="0.25">
      <c r="A169" t="s">
        <v>200</v>
      </c>
    </row>
    <row r="170" spans="1:1" hidden="1" x14ac:dyDescent="0.25">
      <c r="A170" t="s">
        <v>201</v>
      </c>
    </row>
    <row r="171" spans="1:1" hidden="1" x14ac:dyDescent="0.25">
      <c r="A171" t="s">
        <v>202</v>
      </c>
    </row>
    <row r="172" spans="1:1" hidden="1" x14ac:dyDescent="0.25">
      <c r="A172" t="s">
        <v>203</v>
      </c>
    </row>
    <row r="173" spans="1:1" hidden="1" x14ac:dyDescent="0.25">
      <c r="A173" t="s">
        <v>290</v>
      </c>
    </row>
    <row r="174" spans="1:1" hidden="1" x14ac:dyDescent="0.25">
      <c r="A174" t="s">
        <v>291</v>
      </c>
    </row>
    <row r="175" spans="1:1" hidden="1" x14ac:dyDescent="0.25">
      <c r="A175" t="s">
        <v>292</v>
      </c>
    </row>
    <row r="176" spans="1:1" hidden="1" x14ac:dyDescent="0.25">
      <c r="A176" t="s">
        <v>293</v>
      </c>
    </row>
    <row r="177" spans="1:1" hidden="1" x14ac:dyDescent="0.25">
      <c r="A177" t="s">
        <v>294</v>
      </c>
    </row>
    <row r="178" spans="1:1" hidden="1" x14ac:dyDescent="0.25">
      <c r="A178" t="s">
        <v>295</v>
      </c>
    </row>
    <row r="179" spans="1:1" hidden="1" x14ac:dyDescent="0.25">
      <c r="A179" t="s">
        <v>296</v>
      </c>
    </row>
    <row r="180" spans="1:1" hidden="1" x14ac:dyDescent="0.25">
      <c r="A180" t="s">
        <v>297</v>
      </c>
    </row>
    <row r="181" spans="1:1" hidden="1" x14ac:dyDescent="0.25">
      <c r="A181" t="s">
        <v>298</v>
      </c>
    </row>
    <row r="182" spans="1:1" hidden="1" x14ac:dyDescent="0.25">
      <c r="A182" t="s">
        <v>299</v>
      </c>
    </row>
    <row r="183" spans="1:1" hidden="1" x14ac:dyDescent="0.25">
      <c r="A183" t="s">
        <v>300</v>
      </c>
    </row>
    <row r="184" spans="1:1" hidden="1" x14ac:dyDescent="0.25">
      <c r="A184" t="s">
        <v>301</v>
      </c>
    </row>
    <row r="185" spans="1:1" hidden="1" x14ac:dyDescent="0.25">
      <c r="A185" t="s">
        <v>204</v>
      </c>
    </row>
    <row r="186" spans="1:1" hidden="1" x14ac:dyDescent="0.25">
      <c r="A186" t="s">
        <v>205</v>
      </c>
    </row>
    <row r="187" spans="1:1" hidden="1" x14ac:dyDescent="0.25">
      <c r="A187" t="s">
        <v>206</v>
      </c>
    </row>
    <row r="188" spans="1:1" hidden="1" x14ac:dyDescent="0.25">
      <c r="A188" t="s">
        <v>207</v>
      </c>
    </row>
    <row r="189" spans="1:1" hidden="1" x14ac:dyDescent="0.25">
      <c r="A189" t="s">
        <v>208</v>
      </c>
    </row>
    <row r="190" spans="1:1" hidden="1" x14ac:dyDescent="0.25">
      <c r="A190" t="s">
        <v>209</v>
      </c>
    </row>
    <row r="191" spans="1:1" hidden="1" x14ac:dyDescent="0.25">
      <c r="A191" t="s">
        <v>210</v>
      </c>
    </row>
    <row r="192" spans="1:1" hidden="1" x14ac:dyDescent="0.25">
      <c r="A192" t="s">
        <v>211</v>
      </c>
    </row>
    <row r="193" spans="1:1" hidden="1" x14ac:dyDescent="0.25">
      <c r="A193" t="s">
        <v>212</v>
      </c>
    </row>
    <row r="194" spans="1:1" hidden="1" x14ac:dyDescent="0.25">
      <c r="A194" t="s">
        <v>213</v>
      </c>
    </row>
    <row r="195" spans="1:1" hidden="1" x14ac:dyDescent="0.25">
      <c r="A195" t="s">
        <v>214</v>
      </c>
    </row>
    <row r="196" spans="1:1" hidden="1" x14ac:dyDescent="0.25">
      <c r="A196" t="s">
        <v>215</v>
      </c>
    </row>
    <row r="197" spans="1:1" hidden="1" x14ac:dyDescent="0.25">
      <c r="A197" t="s">
        <v>216</v>
      </c>
    </row>
    <row r="198" spans="1:1" hidden="1" x14ac:dyDescent="0.25">
      <c r="A198" t="s">
        <v>217</v>
      </c>
    </row>
    <row r="199" spans="1:1" hidden="1" x14ac:dyDescent="0.25">
      <c r="A199" t="s">
        <v>218</v>
      </c>
    </row>
    <row r="200" spans="1:1" hidden="1" x14ac:dyDescent="0.25">
      <c r="A200" t="s">
        <v>219</v>
      </c>
    </row>
    <row r="201" spans="1:1" hidden="1" x14ac:dyDescent="0.25">
      <c r="A201" t="s">
        <v>302</v>
      </c>
    </row>
    <row r="202" spans="1:1" hidden="1" x14ac:dyDescent="0.25">
      <c r="A202" t="s">
        <v>303</v>
      </c>
    </row>
    <row r="203" spans="1:1" hidden="1" x14ac:dyDescent="0.25">
      <c r="A203" t="s">
        <v>220</v>
      </c>
    </row>
    <row r="204" spans="1:1" hidden="1" x14ac:dyDescent="0.25">
      <c r="A204" t="s">
        <v>221</v>
      </c>
    </row>
    <row r="205" spans="1:1" hidden="1" x14ac:dyDescent="0.25">
      <c r="A205" t="s">
        <v>222</v>
      </c>
    </row>
    <row r="206" spans="1:1" hidden="1" x14ac:dyDescent="0.25">
      <c r="A206" t="s">
        <v>223</v>
      </c>
    </row>
    <row r="207" spans="1:1" hidden="1" x14ac:dyDescent="0.25">
      <c r="A207" t="s">
        <v>224</v>
      </c>
    </row>
    <row r="208" spans="1:1" hidden="1" x14ac:dyDescent="0.25">
      <c r="A208" t="s">
        <v>225</v>
      </c>
    </row>
    <row r="209" spans="1:1" hidden="1" x14ac:dyDescent="0.25">
      <c r="A209" t="s">
        <v>226</v>
      </c>
    </row>
    <row r="210" spans="1:1" hidden="1" x14ac:dyDescent="0.25">
      <c r="A210" t="s">
        <v>227</v>
      </c>
    </row>
    <row r="211" spans="1:1" hidden="1" x14ac:dyDescent="0.25">
      <c r="A211" t="s">
        <v>228</v>
      </c>
    </row>
    <row r="212" spans="1:1" hidden="1" x14ac:dyDescent="0.25">
      <c r="A212" t="s">
        <v>229</v>
      </c>
    </row>
    <row r="213" spans="1:1" hidden="1" x14ac:dyDescent="0.25">
      <c r="A213" t="s">
        <v>230</v>
      </c>
    </row>
    <row r="214" spans="1:1" hidden="1" x14ac:dyDescent="0.25">
      <c r="A214" t="s">
        <v>231</v>
      </c>
    </row>
    <row r="215" spans="1:1" hidden="1" x14ac:dyDescent="0.25">
      <c r="A215" t="s">
        <v>232</v>
      </c>
    </row>
    <row r="216" spans="1:1" hidden="1" x14ac:dyDescent="0.25">
      <c r="A216" t="s">
        <v>233</v>
      </c>
    </row>
    <row r="217" spans="1:1" hidden="1" x14ac:dyDescent="0.25">
      <c r="A217" t="s">
        <v>234</v>
      </c>
    </row>
    <row r="218" spans="1:1" hidden="1" x14ac:dyDescent="0.25">
      <c r="A218" t="s">
        <v>235</v>
      </c>
    </row>
    <row r="219" spans="1:1" hidden="1" x14ac:dyDescent="0.25">
      <c r="A219" t="s">
        <v>236</v>
      </c>
    </row>
    <row r="220" spans="1:1" hidden="1" x14ac:dyDescent="0.25">
      <c r="A220" t="s">
        <v>237</v>
      </c>
    </row>
    <row r="221" spans="1:1" hidden="1" x14ac:dyDescent="0.25">
      <c r="A221" t="s">
        <v>238</v>
      </c>
    </row>
    <row r="222" spans="1:1" hidden="1" x14ac:dyDescent="0.25">
      <c r="A222" t="s">
        <v>239</v>
      </c>
    </row>
    <row r="223" spans="1:1" hidden="1" x14ac:dyDescent="0.25">
      <c r="A223" t="s">
        <v>240</v>
      </c>
    </row>
    <row r="224" spans="1:1" hidden="1" x14ac:dyDescent="0.25">
      <c r="A224" t="s">
        <v>241</v>
      </c>
    </row>
    <row r="225" spans="1:1" hidden="1" x14ac:dyDescent="0.25">
      <c r="A225" t="s">
        <v>242</v>
      </c>
    </row>
    <row r="226" spans="1:1" hidden="1" x14ac:dyDescent="0.25">
      <c r="A226" t="s">
        <v>243</v>
      </c>
    </row>
    <row r="227" spans="1:1" hidden="1" x14ac:dyDescent="0.25">
      <c r="A227" t="s">
        <v>244</v>
      </c>
    </row>
    <row r="228" spans="1:1" hidden="1" x14ac:dyDescent="0.25">
      <c r="A228" t="s">
        <v>245</v>
      </c>
    </row>
    <row r="229" spans="1:1" hidden="1" x14ac:dyDescent="0.25">
      <c r="A229" t="s">
        <v>246</v>
      </c>
    </row>
    <row r="230" spans="1:1" hidden="1" x14ac:dyDescent="0.25">
      <c r="A230" t="s">
        <v>247</v>
      </c>
    </row>
    <row r="231" spans="1:1" hidden="1" x14ac:dyDescent="0.25">
      <c r="A231" t="s">
        <v>248</v>
      </c>
    </row>
    <row r="232" spans="1:1" hidden="1" x14ac:dyDescent="0.25">
      <c r="A232" t="s">
        <v>249</v>
      </c>
    </row>
    <row r="233" spans="1:1" hidden="1" x14ac:dyDescent="0.25">
      <c r="A233" t="s">
        <v>250</v>
      </c>
    </row>
    <row r="234" spans="1:1" hidden="1" x14ac:dyDescent="0.25">
      <c r="A234" t="s">
        <v>251</v>
      </c>
    </row>
    <row r="235" spans="1:1" hidden="1" x14ac:dyDescent="0.25">
      <c r="A235" t="s">
        <v>252</v>
      </c>
    </row>
    <row r="236" spans="1:1" hidden="1" x14ac:dyDescent="0.25">
      <c r="A236" t="s">
        <v>253</v>
      </c>
    </row>
    <row r="237" spans="1:1" hidden="1" x14ac:dyDescent="0.25">
      <c r="A237" t="s">
        <v>254</v>
      </c>
    </row>
    <row r="238" spans="1:1" hidden="1" x14ac:dyDescent="0.25">
      <c r="A238" t="s">
        <v>255</v>
      </c>
    </row>
    <row r="239" spans="1:1" hidden="1" x14ac:dyDescent="0.25">
      <c r="A239" t="s">
        <v>256</v>
      </c>
    </row>
    <row r="240" spans="1:1" hidden="1" x14ac:dyDescent="0.25">
      <c r="A240" t="s">
        <v>257</v>
      </c>
    </row>
    <row r="241" spans="1:1" hidden="1" x14ac:dyDescent="0.25">
      <c r="A241" t="s">
        <v>258</v>
      </c>
    </row>
    <row r="242" spans="1:1" hidden="1" x14ac:dyDescent="0.25">
      <c r="A242" t="s">
        <v>259</v>
      </c>
    </row>
    <row r="243" spans="1:1" hidden="1" x14ac:dyDescent="0.25">
      <c r="A243" t="s">
        <v>260</v>
      </c>
    </row>
    <row r="244" spans="1:1" hidden="1" x14ac:dyDescent="0.25">
      <c r="A244" t="s">
        <v>261</v>
      </c>
    </row>
    <row r="245" spans="1:1" hidden="1" x14ac:dyDescent="0.25">
      <c r="A245" t="s">
        <v>262</v>
      </c>
    </row>
    <row r="246" spans="1:1" hidden="1" x14ac:dyDescent="0.25">
      <c r="A246" t="s">
        <v>263</v>
      </c>
    </row>
    <row r="247" spans="1:1" hidden="1" x14ac:dyDescent="0.25">
      <c r="A247" t="s">
        <v>264</v>
      </c>
    </row>
    <row r="248" spans="1:1" hidden="1" x14ac:dyDescent="0.25">
      <c r="A248" t="s">
        <v>265</v>
      </c>
    </row>
    <row r="249" spans="1:1" hidden="1" x14ac:dyDescent="0.25">
      <c r="A249" t="s">
        <v>266</v>
      </c>
    </row>
    <row r="250" spans="1:1" hidden="1" x14ac:dyDescent="0.25">
      <c r="A250" t="s">
        <v>267</v>
      </c>
    </row>
    <row r="251" spans="1:1" hidden="1" x14ac:dyDescent="0.25">
      <c r="A251" t="s">
        <v>268</v>
      </c>
    </row>
    <row r="252" spans="1:1" hidden="1" x14ac:dyDescent="0.25">
      <c r="A252" t="s">
        <v>269</v>
      </c>
    </row>
    <row r="253" spans="1:1" hidden="1" x14ac:dyDescent="0.25">
      <c r="A253" t="s">
        <v>270</v>
      </c>
    </row>
    <row r="254" spans="1:1" hidden="1" x14ac:dyDescent="0.25">
      <c r="A254" t="s">
        <v>271</v>
      </c>
    </row>
    <row r="255" spans="1:1" hidden="1" x14ac:dyDescent="0.25">
      <c r="A255" t="s">
        <v>272</v>
      </c>
    </row>
    <row r="256" spans="1:1" hidden="1" x14ac:dyDescent="0.25">
      <c r="A256" t="s">
        <v>273</v>
      </c>
    </row>
    <row r="257" spans="1:1" hidden="1" x14ac:dyDescent="0.25">
      <c r="A257" t="s">
        <v>274</v>
      </c>
    </row>
    <row r="258" spans="1:1" hidden="1" x14ac:dyDescent="0.25">
      <c r="A258" t="s">
        <v>275</v>
      </c>
    </row>
    <row r="259" spans="1:1" hidden="1" x14ac:dyDescent="0.25">
      <c r="A259" t="s">
        <v>276</v>
      </c>
    </row>
    <row r="260" spans="1:1" hidden="1" x14ac:dyDescent="0.25"/>
    <row r="261" spans="1:1" hidden="1" x14ac:dyDescent="0.25"/>
    <row r="262" spans="1:1" hidden="1" x14ac:dyDescent="0.25"/>
    <row r="263" spans="1:1" hidden="1" x14ac:dyDescent="0.25"/>
    <row r="264" spans="1:1" hidden="1" x14ac:dyDescent="0.25"/>
    <row r="265" spans="1:1" hidden="1" x14ac:dyDescent="0.25"/>
    <row r="266" spans="1:1" hidden="1" x14ac:dyDescent="0.25"/>
    <row r="267" spans="1:1" hidden="1" x14ac:dyDescent="0.25"/>
    <row r="268" spans="1:1" hidden="1" x14ac:dyDescent="0.25"/>
    <row r="269" spans="1:1" hidden="1" x14ac:dyDescent="0.25"/>
    <row r="270" spans="1:1" hidden="1" x14ac:dyDescent="0.25"/>
    <row r="271" spans="1:1" hidden="1" x14ac:dyDescent="0.25"/>
    <row r="272" spans="1:1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</sheetData>
  <mergeCells count="1">
    <mergeCell ref="F31:K37"/>
  </mergeCells>
  <dataValidations count="1">
    <dataValidation type="list" allowBlank="1" showInputMessage="1" showErrorMessage="1" errorTitle="Registrant Name" error="Your name as entered is incorrect" sqref="C8">
      <formula1>$A$80:$A$300</formula1>
    </dataValidation>
  </dataValidations>
  <pageMargins left="0.75" right="0.75" top="1" bottom="1" header="0.5" footer="0.5"/>
  <pageSetup scale="92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7" r:id="rId4" name="CommandButton3">
          <controlPr autoLine="0" r:id="rId5">
            <anchor moveWithCells="1">
              <from>
                <xdr:col>3</xdr:col>
                <xdr:colOff>792480</xdr:colOff>
                <xdr:row>9</xdr:row>
                <xdr:rowOff>91440</xdr:rowOff>
              </from>
              <to>
                <xdr:col>4</xdr:col>
                <xdr:colOff>746760</xdr:colOff>
                <xdr:row>11</xdr:row>
                <xdr:rowOff>60960</xdr:rowOff>
              </to>
            </anchor>
          </controlPr>
        </control>
      </mc:Choice>
      <mc:Fallback>
        <control shapeId="6147" r:id="rId4" name="CommandButton3"/>
      </mc:Fallback>
    </mc:AlternateContent>
    <mc:AlternateContent xmlns:mc="http://schemas.openxmlformats.org/markup-compatibility/2006">
      <mc:Choice Requires="x14">
        <control shapeId="6146" r:id="rId6" name="CommandButton2">
          <controlPr defaultSize="0" autoLine="0" r:id="rId7">
            <anchor moveWithCells="1">
              <from>
                <xdr:col>2</xdr:col>
                <xdr:colOff>1043940</xdr:colOff>
                <xdr:row>9</xdr:row>
                <xdr:rowOff>38100</xdr:rowOff>
              </from>
              <to>
                <xdr:col>3</xdr:col>
                <xdr:colOff>609600</xdr:colOff>
                <xdr:row>11</xdr:row>
                <xdr:rowOff>99060</xdr:rowOff>
              </to>
            </anchor>
          </controlPr>
        </control>
      </mc:Choice>
      <mc:Fallback>
        <control shapeId="6146" r:id="rId6" name="CommandButton2"/>
      </mc:Fallback>
    </mc:AlternateContent>
    <mc:AlternateContent xmlns:mc="http://schemas.openxmlformats.org/markup-compatibility/2006">
      <mc:Choice Requires="x14">
        <control shapeId="6145" r:id="rId8" name="CommandButton1">
          <controlPr defaultSize="0" autoLine="0" r:id="rId9">
            <anchor moveWithCells="1">
              <from>
                <xdr:col>2</xdr:col>
                <xdr:colOff>60960</xdr:colOff>
                <xdr:row>9</xdr:row>
                <xdr:rowOff>45720</xdr:rowOff>
              </from>
              <to>
                <xdr:col>2</xdr:col>
                <xdr:colOff>815340</xdr:colOff>
                <xdr:row>11</xdr:row>
                <xdr:rowOff>106680</xdr:rowOff>
              </to>
            </anchor>
          </controlPr>
        </control>
      </mc:Choice>
      <mc:Fallback>
        <control shapeId="6145" r:id="rId8" name="CommandButton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H39"/>
  <sheetViews>
    <sheetView workbookViewId="0">
      <selection activeCell="J40" sqref="J40"/>
    </sheetView>
  </sheetViews>
  <sheetFormatPr defaultRowHeight="13.2" x14ac:dyDescent="0.25"/>
  <cols>
    <col min="2" max="2" width="15.44140625" bestFit="1" customWidth="1"/>
    <col min="3" max="3" width="16.33203125" customWidth="1"/>
    <col min="4" max="4" width="7.109375" bestFit="1" customWidth="1"/>
    <col min="5" max="5" width="11" customWidth="1"/>
  </cols>
  <sheetData>
    <row r="1" spans="1:8" ht="53.25" customHeight="1" x14ac:dyDescent="0.25"/>
    <row r="6" spans="1:8" ht="12.75" customHeight="1" x14ac:dyDescent="0.25"/>
    <row r="11" spans="1:8" x14ac:dyDescent="0.25">
      <c r="A11" s="45"/>
      <c r="B11" s="45"/>
      <c r="C11" s="45"/>
    </row>
    <row r="12" spans="1:8" x14ac:dyDescent="0.25">
      <c r="A12" s="56"/>
      <c r="B12" s="107" t="str">
        <f>IF(SUM($A$17:$A$24)&lt;SUM('Bid-Strip'!$A$17:$A$24),"INSERT Rows",IF(SUM('Strip Award'!$A$17:$A$24)&gt;SUM('Bid-Strip'!$A$17:$A$24),"                                                                     DELETE Rows"," "))</f>
        <v xml:space="preserve"> </v>
      </c>
      <c r="C12" s="9"/>
      <c r="D12" s="9"/>
      <c r="E12" s="9"/>
      <c r="F12" s="9"/>
      <c r="G12" s="9"/>
    </row>
    <row r="13" spans="1:8" x14ac:dyDescent="0.25">
      <c r="B13" s="57"/>
      <c r="C13" s="57"/>
      <c r="D13" s="37"/>
      <c r="E13" s="37"/>
      <c r="F13" s="36"/>
      <c r="G13" s="37"/>
    </row>
    <row r="14" spans="1:8" x14ac:dyDescent="0.25">
      <c r="A14" s="105" t="s">
        <v>73</v>
      </c>
    </row>
    <row r="15" spans="1:8" ht="13.8" thickBot="1" x14ac:dyDescent="0.3"/>
    <row r="16" spans="1:8" ht="40.799999999999997" x14ac:dyDescent="0.25">
      <c r="A16" s="162" t="s">
        <v>8</v>
      </c>
      <c r="B16" s="163" t="s">
        <v>78</v>
      </c>
      <c r="C16" s="163" t="s">
        <v>54</v>
      </c>
      <c r="D16" s="165" t="s">
        <v>55</v>
      </c>
      <c r="E16" s="165" t="s">
        <v>56</v>
      </c>
      <c r="F16" s="165" t="s">
        <v>57</v>
      </c>
      <c r="G16" s="165" t="s">
        <v>96</v>
      </c>
      <c r="H16" s="183" t="s">
        <v>278</v>
      </c>
    </row>
    <row r="17" spans="1:8" x14ac:dyDescent="0.25">
      <c r="A17" s="168">
        <v>1</v>
      </c>
      <c r="B17" s="176">
        <f>+'Bid-Strip'!C17</f>
        <v>0</v>
      </c>
      <c r="C17" s="177">
        <f>+'Bid-Strip'!D17</f>
        <v>0</v>
      </c>
      <c r="D17" s="146" t="str">
        <f>IF('Bid-Strip'!D17=0," ",IF('Bid-Strip'!F17=1,"NYC",IF('Bid-Strip'!G17=1,"LI",IF(OR(SUM('Bid-Strip'!H17:K17)=0,SUM('Bid-Strip'!H17:K17)&gt;1),"ROS",IF('Bid-Strip'!H17=1,"PJM",IF('Bid-Strip'!I17=1,"NE",IF('Bid-Strip'!J17=1,"HQ","OH")))))))</f>
        <v xml:space="preserve"> </v>
      </c>
      <c r="E17" s="178"/>
      <c r="F17" s="132"/>
      <c r="G17" s="132">
        <f t="shared" ref="G17:G24" si="0">E17*F17*1000</f>
        <v>0</v>
      </c>
      <c r="H17" s="184" t="s">
        <v>286</v>
      </c>
    </row>
    <row r="18" spans="1:8" x14ac:dyDescent="0.25">
      <c r="A18" s="169">
        <f>COUNT($A$17:A17)+1</f>
        <v>2</v>
      </c>
      <c r="B18" s="176">
        <f>+'Bid-Strip'!C18</f>
        <v>0</v>
      </c>
      <c r="C18" s="177">
        <f>+'Bid-Strip'!D18</f>
        <v>0</v>
      </c>
      <c r="D18" s="146" t="str">
        <f>IF('Bid-Strip'!D18=0," ",IF('Bid-Strip'!F18=1,"NYC",IF('Bid-Strip'!G18=1,"LI",IF(OR(SUM('Bid-Strip'!H18:K18)=0,SUM('Bid-Strip'!H18:K18)&gt;1),"ROS",IF('Bid-Strip'!H18=1,"PJM",IF('Bid-Strip'!I18=1,"NE",IF('Bid-Strip'!J18=1,"HQ","OH")))))))</f>
        <v xml:space="preserve"> </v>
      </c>
      <c r="E18" s="178"/>
      <c r="F18" s="133"/>
      <c r="G18" s="134">
        <f>E18*F18*1000</f>
        <v>0</v>
      </c>
      <c r="H18" s="184" t="s">
        <v>286</v>
      </c>
    </row>
    <row r="19" spans="1:8" x14ac:dyDescent="0.25">
      <c r="A19" s="169">
        <f>COUNT($A$17:A18)+1</f>
        <v>3</v>
      </c>
      <c r="B19" s="176">
        <f>+'Bid-Strip'!C19</f>
        <v>0</v>
      </c>
      <c r="C19" s="177">
        <f>+'Bid-Strip'!D19</f>
        <v>0</v>
      </c>
      <c r="D19" s="146" t="str">
        <f>IF('Bid-Strip'!D19=0," ",IF('Bid-Strip'!F19=1,"NYC",IF('Bid-Strip'!G19=1,"LI",IF(OR(SUM('Bid-Strip'!H19:K19)=0,SUM('Bid-Strip'!H19:K19)&gt;1),"ROS",IF('Bid-Strip'!H19=1,"PJM",IF('Bid-Strip'!I19=1,"NE",IF('Bid-Strip'!J19=1,"HQ","OH")))))))</f>
        <v xml:space="preserve"> </v>
      </c>
      <c r="E19" s="178"/>
      <c r="F19" s="133"/>
      <c r="G19" s="134">
        <f>E19*F19*1000</f>
        <v>0</v>
      </c>
      <c r="H19" s="184" t="s">
        <v>286</v>
      </c>
    </row>
    <row r="20" spans="1:8" x14ac:dyDescent="0.25">
      <c r="A20" s="169">
        <f>COUNT($A$17:A19)+1</f>
        <v>4</v>
      </c>
      <c r="B20" s="176">
        <f>+'Bid-Strip'!C20</f>
        <v>0</v>
      </c>
      <c r="C20" s="177">
        <f>+'Bid-Strip'!D20</f>
        <v>0</v>
      </c>
      <c r="D20" s="146" t="str">
        <f>IF('Bid-Strip'!D20=0," ",IF('Bid-Strip'!F20=1,"NYC",IF('Bid-Strip'!G20=1,"LI",IF(OR(SUM('Bid-Strip'!H20:K20)=0,SUM('Bid-Strip'!H20:K20)&gt;1),"ROS",IF('Bid-Strip'!H20=1,"PJM",IF('Bid-Strip'!I20=1,"NE",IF('Bid-Strip'!J20=1,"HQ","OH")))))))</f>
        <v xml:space="preserve"> </v>
      </c>
      <c r="E20" s="178"/>
      <c r="F20" s="133"/>
      <c r="G20" s="134">
        <f>E20*F20*1000</f>
        <v>0</v>
      </c>
      <c r="H20" s="184" t="s">
        <v>286</v>
      </c>
    </row>
    <row r="21" spans="1:8" x14ac:dyDescent="0.25">
      <c r="A21" s="169">
        <f>COUNT($A$17:A20)+1</f>
        <v>5</v>
      </c>
      <c r="B21" s="176">
        <f>+'Bid-Strip'!C21</f>
        <v>0</v>
      </c>
      <c r="C21" s="177">
        <f>+'Bid-Strip'!D21</f>
        <v>0</v>
      </c>
      <c r="D21" s="146" t="str">
        <f>IF('Bid-Strip'!D21=0," ",IF('Bid-Strip'!F21=1,"NYC",IF('Bid-Strip'!G21=1,"LI",IF(OR(SUM('Bid-Strip'!H21:K21)=0,SUM('Bid-Strip'!H21:K21)&gt;1),"ROS",IF('Bid-Strip'!H21=1,"PJM",IF('Bid-Strip'!I21=1,"NE",IF('Bid-Strip'!J21=1,"HQ","OH")))))))</f>
        <v xml:space="preserve"> </v>
      </c>
      <c r="E21" s="178"/>
      <c r="F21" s="133"/>
      <c r="G21" s="134">
        <f>E21*F21*1000</f>
        <v>0</v>
      </c>
      <c r="H21" s="184" t="s">
        <v>286</v>
      </c>
    </row>
    <row r="22" spans="1:8" x14ac:dyDescent="0.25">
      <c r="A22" s="169">
        <f>COUNT($A$17:A21)+1</f>
        <v>6</v>
      </c>
      <c r="B22" s="176">
        <f>+'Bid-Strip'!C22</f>
        <v>0</v>
      </c>
      <c r="C22" s="177">
        <f>+'Bid-Strip'!D22</f>
        <v>0</v>
      </c>
      <c r="D22" s="146" t="str">
        <f>IF('Bid-Strip'!D22=0," ",IF('Bid-Strip'!F22=1,"NYC",IF('Bid-Strip'!G22=1,"LI",IF(OR(SUM('Bid-Strip'!H22:K22)=0,SUM('Bid-Strip'!H22:K22)&gt;1),"ROS",IF('Bid-Strip'!H22=1,"PJM",IF('Bid-Strip'!I22=1,"NE",IF('Bid-Strip'!J22=1,"HQ","OH")))))))</f>
        <v xml:space="preserve"> </v>
      </c>
      <c r="E22" s="178"/>
      <c r="F22" s="133"/>
      <c r="G22" s="134">
        <f t="shared" si="0"/>
        <v>0</v>
      </c>
      <c r="H22" s="184" t="s">
        <v>286</v>
      </c>
    </row>
    <row r="23" spans="1:8" x14ac:dyDescent="0.25">
      <c r="A23" s="169">
        <f>COUNT($A$17:A22)+1</f>
        <v>7</v>
      </c>
      <c r="B23" s="176">
        <f>+'Bid-Strip'!C23</f>
        <v>0</v>
      </c>
      <c r="C23" s="177">
        <f>+'Bid-Strip'!D23</f>
        <v>0</v>
      </c>
      <c r="D23" s="146" t="str">
        <f>IF('Bid-Strip'!D23=0," ",IF('Bid-Strip'!F23=1,"NYC",IF('Bid-Strip'!G23=1,"LI",IF(OR(SUM('Bid-Strip'!H23:K23)=0,SUM('Bid-Strip'!H23:K23)&gt;1),"ROS",IF('Bid-Strip'!H23=1,"PJM",IF('Bid-Strip'!I23=1,"NE",IF('Bid-Strip'!J23=1,"HQ","OH")))))))</f>
        <v xml:space="preserve"> </v>
      </c>
      <c r="E23" s="178"/>
      <c r="F23" s="133"/>
      <c r="G23" s="134">
        <f t="shared" si="0"/>
        <v>0</v>
      </c>
      <c r="H23" s="184" t="s">
        <v>286</v>
      </c>
    </row>
    <row r="24" spans="1:8" ht="13.8" thickBot="1" x14ac:dyDescent="0.3">
      <c r="A24" s="169">
        <f>COUNT($A$17:A23)+1</f>
        <v>8</v>
      </c>
      <c r="B24" s="176">
        <f>+'Bid-Strip'!C24</f>
        <v>0</v>
      </c>
      <c r="C24" s="177">
        <f>+'Bid-Strip'!D24</f>
        <v>0</v>
      </c>
      <c r="D24" s="146" t="str">
        <f>IF('Bid-Strip'!D24=0," ",IF('Bid-Strip'!F24=1,"NYC",IF('Bid-Strip'!G24=1,"LI",IF(OR(SUM('Bid-Strip'!H24:K24)=0,SUM('Bid-Strip'!H24:K24)&gt;1),"ROS",IF('Bid-Strip'!H24=1,"PJM",IF('Bid-Strip'!I24=1,"NE",IF('Bid-Strip'!J24=1,"HQ","OH")))))))</f>
        <v xml:space="preserve"> </v>
      </c>
      <c r="E24" s="178"/>
      <c r="F24" s="133"/>
      <c r="G24" s="185">
        <f t="shared" si="0"/>
        <v>0</v>
      </c>
      <c r="H24" s="184" t="s">
        <v>286</v>
      </c>
    </row>
    <row r="25" spans="1:8" ht="13.8" thickBot="1" x14ac:dyDescent="0.3">
      <c r="A25" s="179"/>
      <c r="B25" s="170" t="str">
        <f>+'Bid-Strip'!C6</f>
        <v>Summer 2002</v>
      </c>
      <c r="C25" s="180">
        <f>+tstripbid</f>
        <v>0</v>
      </c>
      <c r="D25" s="181"/>
      <c r="E25" s="182" t="s">
        <v>58</v>
      </c>
      <c r="F25" s="181"/>
      <c r="G25" s="186">
        <f>SUM(G17:G24)</f>
        <v>0</v>
      </c>
      <c r="H25" s="145"/>
    </row>
    <row r="27" spans="1:8" x14ac:dyDescent="0.25">
      <c r="A27" s="58"/>
      <c r="B27" s="58"/>
      <c r="C27" s="58"/>
    </row>
    <row r="28" spans="1:8" x14ac:dyDescent="0.25">
      <c r="A28" s="58"/>
      <c r="B28" s="58"/>
      <c r="C28" s="58"/>
    </row>
    <row r="29" spans="1:8" x14ac:dyDescent="0.25">
      <c r="A29" s="58"/>
      <c r="B29" s="58"/>
      <c r="C29" s="58"/>
    </row>
    <row r="30" spans="1:8" x14ac:dyDescent="0.25">
      <c r="A30" s="58"/>
      <c r="B30" s="58"/>
      <c r="C30" s="58"/>
    </row>
    <row r="31" spans="1:8" x14ac:dyDescent="0.25">
      <c r="A31" s="58"/>
      <c r="B31" s="58"/>
      <c r="C31" s="58"/>
    </row>
    <row r="32" spans="1:8" x14ac:dyDescent="0.25">
      <c r="A32" s="58"/>
      <c r="B32" s="58"/>
      <c r="C32" s="58"/>
    </row>
    <row r="33" spans="1:3" x14ac:dyDescent="0.25">
      <c r="A33" s="58"/>
      <c r="B33" s="58"/>
      <c r="C33" s="58"/>
    </row>
    <row r="34" spans="1:3" x14ac:dyDescent="0.25">
      <c r="A34" s="58"/>
      <c r="B34" s="58"/>
      <c r="C34" s="58"/>
    </row>
    <row r="35" spans="1:3" x14ac:dyDescent="0.25">
      <c r="A35" s="58"/>
      <c r="B35" s="58"/>
      <c r="C35" s="58"/>
    </row>
    <row r="36" spans="1:3" x14ac:dyDescent="0.25">
      <c r="A36" s="58"/>
      <c r="B36" s="58"/>
      <c r="C36" s="58"/>
    </row>
    <row r="37" spans="1:3" x14ac:dyDescent="0.25">
      <c r="A37" s="58"/>
      <c r="B37" s="58"/>
      <c r="C37" s="58"/>
    </row>
    <row r="38" spans="1:3" x14ac:dyDescent="0.25">
      <c r="A38" s="58"/>
      <c r="B38" s="58"/>
      <c r="C38" s="58"/>
    </row>
    <row r="39" spans="1:3" x14ac:dyDescent="0.25">
      <c r="A39" s="58"/>
      <c r="B39" s="58"/>
      <c r="C39" s="58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203" r:id="rId4" name="CommandButton2">
          <controlPr defaultSize="0" autoLine="0" r:id="rId5">
            <anchor moveWithCells="1">
              <from>
                <xdr:col>2</xdr:col>
                <xdr:colOff>243840</xdr:colOff>
                <xdr:row>8</xdr:row>
                <xdr:rowOff>0</xdr:rowOff>
              </from>
              <to>
                <xdr:col>2</xdr:col>
                <xdr:colOff>998220</xdr:colOff>
                <xdr:row>10</xdr:row>
                <xdr:rowOff>60960</xdr:rowOff>
              </to>
            </anchor>
          </controlPr>
        </control>
      </mc:Choice>
      <mc:Fallback>
        <control shapeId="8203" r:id="rId4" name="CommandButton2"/>
      </mc:Fallback>
    </mc:AlternateContent>
    <mc:AlternateContent xmlns:mc="http://schemas.openxmlformats.org/markup-compatibility/2006">
      <mc:Choice Requires="x14">
        <control shapeId="8201" r:id="rId6" name="CommandButton3">
          <controlPr defaultSize="0" autoLine="0" r:id="rId7">
            <anchor moveWithCells="1">
              <from>
                <xdr:col>5</xdr:col>
                <xdr:colOff>0</xdr:colOff>
                <xdr:row>8</xdr:row>
                <xdr:rowOff>7620</xdr:rowOff>
              </from>
              <to>
                <xdr:col>6</xdr:col>
                <xdr:colOff>411480</xdr:colOff>
                <xdr:row>10</xdr:row>
                <xdr:rowOff>68580</xdr:rowOff>
              </to>
            </anchor>
          </controlPr>
        </control>
      </mc:Choice>
      <mc:Fallback>
        <control shapeId="8201" r:id="rId6" name="CommandButton3"/>
      </mc:Fallback>
    </mc:AlternateContent>
    <mc:AlternateContent xmlns:mc="http://schemas.openxmlformats.org/markup-compatibility/2006">
      <mc:Choice Requires="x14">
        <control shapeId="8199" r:id="rId8" name="CommandButton1">
          <controlPr defaultSize="0" autoLine="0" r:id="rId9">
            <anchor moveWithCells="1">
              <from>
                <xdr:col>1</xdr:col>
                <xdr:colOff>0</xdr:colOff>
                <xdr:row>7</xdr:row>
                <xdr:rowOff>160020</xdr:rowOff>
              </from>
              <to>
                <xdr:col>1</xdr:col>
                <xdr:colOff>754380</xdr:colOff>
                <xdr:row>10</xdr:row>
                <xdr:rowOff>45720</xdr:rowOff>
              </to>
            </anchor>
          </controlPr>
        </control>
      </mc:Choice>
      <mc:Fallback>
        <control shapeId="8199" r:id="rId8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39</vt:i4>
      </vt:variant>
    </vt:vector>
  </HeadingPairs>
  <TitlesOfParts>
    <vt:vector size="50" baseType="lpstr">
      <vt:lpstr>Instruction Page</vt:lpstr>
      <vt:lpstr>Bid-Strip</vt:lpstr>
      <vt:lpstr>Nov OPP</vt:lpstr>
      <vt:lpstr>Dec OPP</vt:lpstr>
      <vt:lpstr>Jan OPP</vt:lpstr>
      <vt:lpstr>Feb OPP</vt:lpstr>
      <vt:lpstr>Mar OPP</vt:lpstr>
      <vt:lpstr>Apr OPP</vt:lpstr>
      <vt:lpstr>Strip Award</vt:lpstr>
      <vt:lpstr>Monthly OPP Awards</vt:lpstr>
      <vt:lpstr>Offers to Sell (2)</vt:lpstr>
      <vt:lpstr>AprAward</vt:lpstr>
      <vt:lpstr>AprBid</vt:lpstr>
      <vt:lpstr>AugAward</vt:lpstr>
      <vt:lpstr>AugBid</vt:lpstr>
      <vt:lpstr>DecAward</vt:lpstr>
      <vt:lpstr>DecBid</vt:lpstr>
      <vt:lpstr>FebAward</vt:lpstr>
      <vt:lpstr>FebBid</vt:lpstr>
      <vt:lpstr>JanAward</vt:lpstr>
      <vt:lpstr>JanBid</vt:lpstr>
      <vt:lpstr>JulAward</vt:lpstr>
      <vt:lpstr>JulBid</vt:lpstr>
      <vt:lpstr>JunAward</vt:lpstr>
      <vt:lpstr>JunBid</vt:lpstr>
      <vt:lpstr>MarAward</vt:lpstr>
      <vt:lpstr>MarBid</vt:lpstr>
      <vt:lpstr>may_nov_a</vt:lpstr>
      <vt:lpstr>MayAward</vt:lpstr>
      <vt:lpstr>MayBid</vt:lpstr>
      <vt:lpstr>NovAward</vt:lpstr>
      <vt:lpstr>NovBid</vt:lpstr>
      <vt:lpstr>NovTBids</vt:lpstr>
      <vt:lpstr>OctAward</vt:lpstr>
      <vt:lpstr>OctBid</vt:lpstr>
      <vt:lpstr>'Apr OPP'!Print_Area</vt:lpstr>
      <vt:lpstr>'Bid-Strip'!Print_Area</vt:lpstr>
      <vt:lpstr>'Dec OPP'!Print_Area</vt:lpstr>
      <vt:lpstr>'Feb OPP'!Print_Area</vt:lpstr>
      <vt:lpstr>'Jan OPP'!Print_Area</vt:lpstr>
      <vt:lpstr>'Mar OPP'!Print_Area</vt:lpstr>
      <vt:lpstr>'Nov OPP'!Print_Area</vt:lpstr>
      <vt:lpstr>SepAward</vt:lpstr>
      <vt:lpstr>SepBid</vt:lpstr>
      <vt:lpstr>stripAward</vt:lpstr>
      <vt:lpstr>stripbid</vt:lpstr>
      <vt:lpstr>tbidopp1</vt:lpstr>
      <vt:lpstr>TMayB</vt:lpstr>
      <vt:lpstr>TNovB</vt:lpstr>
      <vt:lpstr>tstripbid</vt:lpstr>
    </vt:vector>
  </TitlesOfParts>
  <Company>Putnam, Hayes &amp; Bartlett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PHB User</dc:creator>
  <cp:lastModifiedBy>Havlíček Jan</cp:lastModifiedBy>
  <cp:lastPrinted>2001-09-27T23:04:32Z</cp:lastPrinted>
  <dcterms:created xsi:type="dcterms:W3CDTF">1998-06-26T18:10:39Z</dcterms:created>
  <dcterms:modified xsi:type="dcterms:W3CDTF">2023-09-10T11:08:44Z</dcterms:modified>
</cp:coreProperties>
</file>