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9" i="1" l="1"/>
  <c r="C9" i="1"/>
  <c r="D9" i="1"/>
  <c r="E9" i="1"/>
  <c r="B12" i="1"/>
  <c r="C12" i="1"/>
  <c r="D12" i="1"/>
  <c r="E12" i="1"/>
  <c r="B13" i="1"/>
  <c r="C13" i="1"/>
  <c r="D13" i="1"/>
  <c r="E13" i="1"/>
  <c r="B14" i="1"/>
  <c r="C14" i="1"/>
  <c r="D14" i="1"/>
  <c r="E14" i="1"/>
</calcChain>
</file>

<file path=xl/sharedStrings.xml><?xml version="1.0" encoding="utf-8"?>
<sst xmlns="http://schemas.openxmlformats.org/spreadsheetml/2006/main" count="26" uniqueCount="25">
  <si>
    <t>January</t>
  </si>
  <si>
    <t>February</t>
  </si>
  <si>
    <t>March</t>
  </si>
  <si>
    <t>April</t>
  </si>
  <si>
    <t>Baseload MWh</t>
  </si>
  <si>
    <t>Peak MWh</t>
  </si>
  <si>
    <t>Total MWh</t>
  </si>
  <si>
    <t>Baseload Price</t>
  </si>
  <si>
    <t>Peak Price</t>
  </si>
  <si>
    <t>Total Dollar Value</t>
  </si>
  <si>
    <t xml:space="preserve">Trading Charge </t>
  </si>
  <si>
    <t>Dollar Value with GST</t>
  </si>
  <si>
    <t>60 Day Security Requirement</t>
  </si>
  <si>
    <t>May - 37,200 MW in ECP-</t>
  </si>
  <si>
    <t>(ETS corrections)</t>
  </si>
  <si>
    <t>Sept -33,073 MW in ECP-</t>
  </si>
  <si>
    <t>December payable to Enron (per ETS statement)</t>
  </si>
  <si>
    <t>Power Pool owes Enron Canada Power on January 29, 2002</t>
  </si>
  <si>
    <t>Security deposit to Pool</t>
  </si>
  <si>
    <t>Owed to Enron on January 29 after security deposit of $6.95 M withheld</t>
  </si>
  <si>
    <t>Security held by Pool (received Jan 8, 2002)</t>
  </si>
  <si>
    <t>Security held by Pool (received Jan 29, 2002)</t>
  </si>
  <si>
    <t>Security held by Power Pool for Enron Canada Power</t>
  </si>
  <si>
    <t>Enron Canada Power Corp.</t>
  </si>
  <si>
    <t>Security Transactions with the Power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</si>
</sst>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4" formatCode="&quot;$&quot;#,##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1" xfId="0" applyNumberFormat="1" applyBorder="1"/>
    <xf numFmtId="42" fontId="0" fillId="0" borderId="0" xfId="0" applyNumberFormat="1"/>
    <xf numFmtId="164" fontId="0" fillId="0" borderId="0" xfId="0" applyNumberFormat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3" fillId="0" borderId="0" xfId="0" applyNumberFormat="1" applyFont="1"/>
    <xf numFmtId="0" fontId="0" fillId="0" borderId="0" xfId="0" applyBorder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75" workbookViewId="0">
      <selection activeCell="B17" sqref="B17"/>
    </sheetView>
  </sheetViews>
  <sheetFormatPr defaultRowHeight="13.2" x14ac:dyDescent="0.25"/>
  <cols>
    <col min="1" max="1" width="22.44140625" customWidth="1"/>
    <col min="2" max="2" width="11.6640625" customWidth="1"/>
    <col min="3" max="3" width="13.44140625" customWidth="1"/>
    <col min="4" max="4" width="11.5546875" customWidth="1"/>
    <col min="5" max="5" width="12.6640625" customWidth="1"/>
  </cols>
  <sheetData>
    <row r="1" spans="1:6" ht="13.8" x14ac:dyDescent="0.25">
      <c r="A1" s="13" t="s">
        <v>23</v>
      </c>
    </row>
    <row r="2" spans="1:6" x14ac:dyDescent="0.25">
      <c r="A2" t="s">
        <v>24</v>
      </c>
    </row>
    <row r="5" spans="1:6" x14ac:dyDescent="0.25">
      <c r="B5" s="1" t="s">
        <v>0</v>
      </c>
      <c r="C5" s="1" t="s">
        <v>1</v>
      </c>
      <c r="D5" s="1" t="s">
        <v>2</v>
      </c>
      <c r="E5" s="1" t="s">
        <v>3</v>
      </c>
    </row>
    <row r="7" spans="1:6" x14ac:dyDescent="0.25">
      <c r="A7" t="s">
        <v>4</v>
      </c>
      <c r="B7" s="2">
        <v>125364</v>
      </c>
      <c r="C7" s="2">
        <v>113232</v>
      </c>
      <c r="D7" s="2">
        <v>125364</v>
      </c>
      <c r="E7" s="2">
        <v>117720</v>
      </c>
    </row>
    <row r="8" spans="1:6" x14ac:dyDescent="0.25">
      <c r="A8" t="s">
        <v>5</v>
      </c>
      <c r="B8" s="3">
        <v>24960</v>
      </c>
      <c r="C8" s="3">
        <v>23040</v>
      </c>
      <c r="D8" s="3">
        <v>24960</v>
      </c>
      <c r="E8" s="3">
        <v>18720</v>
      </c>
    </row>
    <row r="9" spans="1:6" x14ac:dyDescent="0.25">
      <c r="A9" t="s">
        <v>6</v>
      </c>
      <c r="B9" s="2">
        <f>SUM(B7:B8)</f>
        <v>150324</v>
      </c>
      <c r="C9" s="2">
        <f>SUM(C7:C8)</f>
        <v>136272</v>
      </c>
      <c r="D9" s="2">
        <f>SUM(D7:D8)</f>
        <v>150324</v>
      </c>
      <c r="E9" s="2">
        <f>SUM(E7:E8)</f>
        <v>136440</v>
      </c>
      <c r="F9" s="2"/>
    </row>
    <row r="10" spans="1:6" x14ac:dyDescent="0.25">
      <c r="A10" t="s">
        <v>7</v>
      </c>
      <c r="B10" s="4">
        <v>30</v>
      </c>
      <c r="C10" s="4">
        <v>30</v>
      </c>
      <c r="D10" s="4">
        <v>30</v>
      </c>
      <c r="E10" s="4">
        <v>32</v>
      </c>
      <c r="F10" s="2"/>
    </row>
    <row r="11" spans="1:6" x14ac:dyDescent="0.25">
      <c r="A11" t="s">
        <v>8</v>
      </c>
      <c r="B11" s="4">
        <v>40</v>
      </c>
      <c r="C11" s="4">
        <v>40</v>
      </c>
      <c r="D11" s="4">
        <v>40</v>
      </c>
      <c r="E11" s="4">
        <v>42</v>
      </c>
      <c r="F11" s="2"/>
    </row>
    <row r="12" spans="1:6" x14ac:dyDescent="0.25">
      <c r="A12" t="s">
        <v>9</v>
      </c>
      <c r="B12" s="5">
        <f>+(B7*B10)+(B8*B11)</f>
        <v>4759320</v>
      </c>
      <c r="C12" s="5">
        <f>+(C7*C10)+(C8*C11)</f>
        <v>4318560</v>
      </c>
      <c r="D12" s="5">
        <f>+(D7*D10)+(D8*D11)</f>
        <v>4759320</v>
      </c>
      <c r="E12" s="5">
        <f>+(E7*E10)+(E8*E11)</f>
        <v>4553280</v>
      </c>
      <c r="F12" s="2"/>
    </row>
    <row r="13" spans="1:6" x14ac:dyDescent="0.25">
      <c r="A13" t="s">
        <v>10</v>
      </c>
      <c r="B13" s="6">
        <f>+B9*0.11</f>
        <v>16535.64</v>
      </c>
      <c r="C13" s="6">
        <f>+C9*0.11</f>
        <v>14989.92</v>
      </c>
      <c r="D13" s="6">
        <f>+D9*0.11</f>
        <v>16535.64</v>
      </c>
      <c r="E13" s="6">
        <f>+E9*0.11</f>
        <v>15008.4</v>
      </c>
      <c r="F13" s="2"/>
    </row>
    <row r="14" spans="1:6" x14ac:dyDescent="0.25">
      <c r="A14" t="s">
        <v>11</v>
      </c>
      <c r="B14" s="7">
        <f>(SUM(B12:B13))*1.07</f>
        <v>5110165.5347999996</v>
      </c>
      <c r="C14" s="7">
        <f>(SUM(C12:C13))*1.07</f>
        <v>4636898.4144000001</v>
      </c>
      <c r="D14" s="7">
        <f>(SUM(D12:D13))*1.07</f>
        <v>5110165.5347999996</v>
      </c>
      <c r="E14" s="7">
        <f>(SUM(E12:E13))*1.07</f>
        <v>4888068.5880000005</v>
      </c>
    </row>
    <row r="15" spans="1:6" x14ac:dyDescent="0.25">
      <c r="B15" s="5"/>
      <c r="C15" s="5"/>
      <c r="D15" s="5"/>
    </row>
    <row r="16" spans="1:6" x14ac:dyDescent="0.25">
      <c r="B16" s="5"/>
      <c r="C16" s="5"/>
      <c r="D16" s="5"/>
      <c r="E16" s="5"/>
    </row>
    <row r="17" spans="1:6" x14ac:dyDescent="0.25">
      <c r="A17" t="s">
        <v>12</v>
      </c>
      <c r="C17" s="8">
        <v>9747063.9492000006</v>
      </c>
      <c r="D17" s="5">
        <v>9747063.9492000006</v>
      </c>
      <c r="E17" s="5">
        <v>9998234.1228</v>
      </c>
    </row>
    <row r="18" spans="1:6" x14ac:dyDescent="0.25">
      <c r="A18" s="9"/>
    </row>
    <row r="19" spans="1:6" x14ac:dyDescent="0.25">
      <c r="C19" s="5">
        <v>3821.1840000000007</v>
      </c>
      <c r="D19" t="s">
        <v>13</v>
      </c>
      <c r="F19" t="s">
        <v>14</v>
      </c>
    </row>
    <row r="20" spans="1:6" x14ac:dyDescent="0.25">
      <c r="C20" s="5">
        <v>3397.2585600000007</v>
      </c>
      <c r="D20" t="s">
        <v>15</v>
      </c>
      <c r="F20" t="s">
        <v>14</v>
      </c>
    </row>
    <row r="21" spans="1:6" x14ac:dyDescent="0.25">
      <c r="C21" s="10">
        <v>9027064</v>
      </c>
      <c r="D21" t="s">
        <v>16</v>
      </c>
    </row>
    <row r="22" spans="1:6" x14ac:dyDescent="0.25">
      <c r="A22" s="5"/>
      <c r="C22" s="5">
        <v>9034282.4425600003</v>
      </c>
      <c r="D22" t="s">
        <v>17</v>
      </c>
    </row>
    <row r="23" spans="1:6" x14ac:dyDescent="0.25">
      <c r="A23" s="5"/>
      <c r="C23" s="10">
        <v>-6950000</v>
      </c>
      <c r="D23" t="s">
        <v>18</v>
      </c>
    </row>
    <row r="24" spans="1:6" x14ac:dyDescent="0.25">
      <c r="A24" s="5"/>
      <c r="C24" s="8">
        <v>2084282.4425600003</v>
      </c>
      <c r="D24" s="11" t="s">
        <v>19</v>
      </c>
    </row>
    <row r="26" spans="1:6" x14ac:dyDescent="0.25">
      <c r="A26" s="12"/>
      <c r="C26" s="12">
        <v>2800000</v>
      </c>
      <c r="D26" t="s">
        <v>20</v>
      </c>
    </row>
    <row r="27" spans="1:6" x14ac:dyDescent="0.25">
      <c r="A27" s="12"/>
      <c r="C27" s="10">
        <v>6950000</v>
      </c>
      <c r="D27" t="s">
        <v>21</v>
      </c>
    </row>
    <row r="28" spans="1:6" x14ac:dyDescent="0.25">
      <c r="A28" s="12"/>
      <c r="C28" s="5">
        <v>9750000</v>
      </c>
      <c r="D28" t="s">
        <v>22</v>
      </c>
    </row>
    <row r="29" spans="1:6" x14ac:dyDescent="0.25">
      <c r="A29" s="9"/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PPoA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Moline</dc:creator>
  <cp:lastModifiedBy>Havlíček Jan</cp:lastModifiedBy>
  <cp:lastPrinted>2002-01-29T18:12:30Z</cp:lastPrinted>
  <dcterms:created xsi:type="dcterms:W3CDTF">2002-01-29T18:08:40Z</dcterms:created>
  <dcterms:modified xsi:type="dcterms:W3CDTF">2023-09-10T11:09:52Z</dcterms:modified>
</cp:coreProperties>
</file>