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614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E8" i="1"/>
  <c r="E9" i="1"/>
  <c r="E10" i="1"/>
  <c r="E11" i="1"/>
  <c r="E12" i="1"/>
  <c r="E14" i="1"/>
  <c r="H14" i="1"/>
  <c r="D15" i="1"/>
  <c r="E15" i="1"/>
  <c r="E16" i="1"/>
  <c r="H16" i="1"/>
  <c r="E17" i="1"/>
  <c r="E18" i="1"/>
  <c r="E19" i="1"/>
  <c r="E20" i="1"/>
  <c r="E21" i="1"/>
  <c r="H21" i="1"/>
  <c r="E22" i="1"/>
  <c r="E23" i="1"/>
  <c r="E24" i="1"/>
  <c r="H24" i="1"/>
  <c r="E25" i="1"/>
  <c r="E26" i="1"/>
  <c r="E27" i="1"/>
  <c r="E28" i="1"/>
  <c r="E29" i="1"/>
  <c r="E30" i="1"/>
  <c r="H30" i="1"/>
  <c r="E31" i="1"/>
  <c r="H31" i="1"/>
  <c r="E32" i="1"/>
  <c r="E33" i="1"/>
  <c r="E34" i="1"/>
  <c r="E35" i="1"/>
  <c r="E36" i="1"/>
  <c r="E37" i="1"/>
  <c r="E38" i="1"/>
  <c r="E39" i="1"/>
  <c r="H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58" i="1"/>
  <c r="E59" i="1"/>
  <c r="E60" i="1"/>
  <c r="E61" i="1"/>
  <c r="H61" i="1"/>
  <c r="E62" i="1"/>
  <c r="E63" i="1"/>
  <c r="E64" i="1"/>
  <c r="E65" i="1"/>
  <c r="E66" i="1"/>
  <c r="E67" i="1"/>
  <c r="H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C107" i="1"/>
  <c r="H107" i="1"/>
  <c r="H108" i="1"/>
  <c r="H110" i="1"/>
  <c r="H112" i="1"/>
</calcChain>
</file>

<file path=xl/sharedStrings.xml><?xml version="1.0" encoding="utf-8"?>
<sst xmlns="http://schemas.openxmlformats.org/spreadsheetml/2006/main" count="125" uniqueCount="110">
  <si>
    <t>Cash Contribution</t>
  </si>
  <si>
    <t>Transfer to Company Account</t>
  </si>
  <si>
    <t>CHQ for Legal</t>
  </si>
  <si>
    <t>CHQ for Property Tax</t>
  </si>
  <si>
    <t>CHQ for Drawings</t>
  </si>
  <si>
    <t>CHQ for Deposit on Package</t>
  </si>
  <si>
    <t>CHQ for Title Transfer</t>
  </si>
  <si>
    <t>Balance</t>
  </si>
  <si>
    <t>Credit Draw for Package</t>
  </si>
  <si>
    <t>Payment of Package</t>
  </si>
  <si>
    <t>Credit Draw for Construction&amp;Other</t>
  </si>
  <si>
    <t>Cable Fee for Wire Transfer</t>
  </si>
  <si>
    <t>CHQ 9</t>
  </si>
  <si>
    <t>CHQ 10</t>
  </si>
  <si>
    <t>Credit Draw #3</t>
  </si>
  <si>
    <t>Credit Draw #4</t>
  </si>
  <si>
    <t>Wire #2 to Construction</t>
  </si>
  <si>
    <t>Wire #1 to Construction</t>
  </si>
  <si>
    <t>Wire Fee</t>
  </si>
  <si>
    <t>Wire #3 to Construction</t>
  </si>
  <si>
    <t>CHQ for Materials</t>
  </si>
  <si>
    <t>Tubs/Locks</t>
  </si>
  <si>
    <t>CHQ  # 5 for Insurance Deposit</t>
  </si>
  <si>
    <t>CHQ # 12 for Geotechnical</t>
  </si>
  <si>
    <t>CHQ # 11 for Concrete Testing</t>
  </si>
  <si>
    <t>Credit Draw #5</t>
  </si>
  <si>
    <t>CHQ #15 Crushed Gravel</t>
  </si>
  <si>
    <t>CHQ #16 Misc Bills</t>
  </si>
  <si>
    <t>Check Charge</t>
  </si>
  <si>
    <t>CHQ # 18 Rentals</t>
  </si>
  <si>
    <t>CHQ # 19 Door</t>
  </si>
  <si>
    <t>Credit Draw #6</t>
  </si>
  <si>
    <t>Interest</t>
  </si>
  <si>
    <t>Total Int</t>
  </si>
  <si>
    <t>Co-op insurance</t>
  </si>
  <si>
    <t>CHQ #4 Survey</t>
  </si>
  <si>
    <t>CHQ #3 Crane</t>
  </si>
  <si>
    <t>CHQ #1 Plumber 90%</t>
  </si>
  <si>
    <t>CHQ #6 Building Supply</t>
  </si>
  <si>
    <t>CHQ #8 Roofing 90%</t>
  </si>
  <si>
    <t>Credit Draw #7</t>
  </si>
  <si>
    <t>Total Draw</t>
  </si>
  <si>
    <t>CHQ #7 Lets Build</t>
  </si>
  <si>
    <t>CHQ #11 Lizard Creek Elec 90%</t>
  </si>
  <si>
    <t>CHQ for Electrician #13A</t>
  </si>
  <si>
    <t>CHQ #12 10%Hold on LCE CHQ#11</t>
  </si>
  <si>
    <t>CHQ #14 10%Hold on LCE CHQ#13A</t>
  </si>
  <si>
    <t>CHQ #5 10%Hold on Roofing</t>
  </si>
  <si>
    <t>CHQ #2 10%Hold on Plumbing</t>
  </si>
  <si>
    <t>CHQ #9 BC Hydro</t>
  </si>
  <si>
    <t>CHQ #10 Prewire Security</t>
  </si>
  <si>
    <t>CHQ #13B Survey</t>
  </si>
  <si>
    <t>CHQ #14 Fireplace</t>
  </si>
  <si>
    <t xml:space="preserve">Credit Draw #8 </t>
  </si>
  <si>
    <t>Wire #3 to Walzten</t>
  </si>
  <si>
    <t>CHQ 50% Kitchen Cabinets</t>
  </si>
  <si>
    <t>Credit Draw #9</t>
  </si>
  <si>
    <t>CHQ #16 90%  Drywall/Insul</t>
  </si>
  <si>
    <t>Credit Draw #10</t>
  </si>
  <si>
    <t>CHQ #19 Hardwood</t>
  </si>
  <si>
    <t>CHQ #18 Tile</t>
  </si>
  <si>
    <t>CHQ #20 50% Carpet</t>
  </si>
  <si>
    <t>Credit Draw #11</t>
  </si>
  <si>
    <t>CHQ #17 10% on Drywall</t>
  </si>
  <si>
    <t>CHQ #21Painting Deposit</t>
  </si>
  <si>
    <t>CHQ #22 10% for Painting</t>
  </si>
  <si>
    <t>CHQ #23 Pot Lights</t>
  </si>
  <si>
    <t>CHQ #24 For Sale Sign</t>
  </si>
  <si>
    <t>Mortgage Draw</t>
  </si>
  <si>
    <t>Loan Payment to J.Zufferli</t>
  </si>
  <si>
    <t>Draw+Int</t>
  </si>
  <si>
    <t>A</t>
  </si>
  <si>
    <t>B</t>
  </si>
  <si>
    <t>C</t>
  </si>
  <si>
    <t>Payment</t>
  </si>
  <si>
    <t>D</t>
  </si>
  <si>
    <t>C-B</t>
  </si>
  <si>
    <t>E</t>
  </si>
  <si>
    <t>Balance 11/14</t>
  </si>
  <si>
    <t>F</t>
  </si>
  <si>
    <t>D+E</t>
  </si>
  <si>
    <t>Therefore, 10,000 left from initial J Zufferli payment of 45,000</t>
  </si>
  <si>
    <t>CHQ #27 90% Carpentry</t>
  </si>
  <si>
    <t>CHQ #35 Landscaping</t>
  </si>
  <si>
    <t>CHQ #26 Ingram Building</t>
  </si>
  <si>
    <t>CHQ #31 Masonry</t>
  </si>
  <si>
    <t>CHQ #37 Let's Build Misc</t>
  </si>
  <si>
    <t>CHQ #33 Drywall</t>
  </si>
  <si>
    <t>CHQ #38 Cabinets</t>
  </si>
  <si>
    <t>CHQ #29 Transport</t>
  </si>
  <si>
    <t>CHQ #28 10% Hold Carpentry</t>
  </si>
  <si>
    <t>CHQ #36 Landscaping</t>
  </si>
  <si>
    <t>CHQ #34 Bobcat</t>
  </si>
  <si>
    <t>CHQ #25 BC Gas</t>
  </si>
  <si>
    <t>CHQ #43 Carpentry</t>
  </si>
  <si>
    <t>CHQ #42 Revi Sinks</t>
  </si>
  <si>
    <t>CHQ #41Revi Bath</t>
  </si>
  <si>
    <t>CHQ #40 BC Hydro</t>
  </si>
  <si>
    <t>CHQ #39 Cabinets</t>
  </si>
  <si>
    <t>TD Mortgage</t>
  </si>
  <si>
    <t>CHQ #32 Electrical</t>
  </si>
  <si>
    <t>CHQ #30 Fork Lift Rental</t>
  </si>
  <si>
    <t>CHQ #45 Escavating</t>
  </si>
  <si>
    <t>CHQ #44 Hold Carpentry</t>
  </si>
  <si>
    <t>CHQ #49 Home Depot Toilets</t>
  </si>
  <si>
    <t>CHQ #47 Transport</t>
  </si>
  <si>
    <t>CHQ #48 Painting</t>
  </si>
  <si>
    <t>Presentment Charge</t>
  </si>
  <si>
    <t>CHQ #46 Electrical</t>
  </si>
  <si>
    <t>CHQ #50 Revi Door Knobs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</si>
</sst>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A19" sqref="A19"/>
    </sheetView>
  </sheetViews>
  <sheetFormatPr defaultRowHeight="13.2" x14ac:dyDescent="0.25"/>
  <cols>
    <col min="1" max="1" width="32.88671875" bestFit="1" customWidth="1"/>
    <col min="2" max="2" width="10.109375" bestFit="1" customWidth="1"/>
    <col min="3" max="3" width="9.5546875" bestFit="1" customWidth="1"/>
    <col min="7" max="7" width="12.88671875" bestFit="1" customWidth="1"/>
    <col min="8" max="8" width="10.109375" bestFit="1" customWidth="1"/>
  </cols>
  <sheetData>
    <row r="1" spans="1:8" x14ac:dyDescent="0.25">
      <c r="A1" t="s">
        <v>0</v>
      </c>
      <c r="C1">
        <v>45000</v>
      </c>
    </row>
    <row r="3" spans="1:8" x14ac:dyDescent="0.25">
      <c r="A3" t="s">
        <v>4</v>
      </c>
      <c r="C3">
        <v>11389.86</v>
      </c>
    </row>
    <row r="4" spans="1:8" x14ac:dyDescent="0.25">
      <c r="A4" t="s">
        <v>2</v>
      </c>
      <c r="C4">
        <v>1500</v>
      </c>
    </row>
    <row r="6" spans="1:8" x14ac:dyDescent="0.25">
      <c r="A6" t="s">
        <v>1</v>
      </c>
      <c r="B6" s="1">
        <v>37015</v>
      </c>
      <c r="C6">
        <f>C1-C3-C4</f>
        <v>32110.14</v>
      </c>
      <c r="E6" t="s">
        <v>7</v>
      </c>
    </row>
    <row r="8" spans="1:8" x14ac:dyDescent="0.25">
      <c r="A8" t="s">
        <v>2</v>
      </c>
      <c r="D8">
        <v>1456.86</v>
      </c>
      <c r="E8">
        <f>C6-D8</f>
        <v>30653.279999999999</v>
      </c>
    </row>
    <row r="9" spans="1:8" x14ac:dyDescent="0.25">
      <c r="A9" t="s">
        <v>3</v>
      </c>
      <c r="D9">
        <v>875.56</v>
      </c>
      <c r="E9">
        <f>E8-D9</f>
        <v>29777.719999999998</v>
      </c>
    </row>
    <row r="10" spans="1:8" x14ac:dyDescent="0.25">
      <c r="A10" t="s">
        <v>5</v>
      </c>
      <c r="B10" s="1">
        <v>37025</v>
      </c>
      <c r="D10">
        <v>16715.64</v>
      </c>
      <c r="E10">
        <f>E9-D10</f>
        <v>13062.079999999998</v>
      </c>
    </row>
    <row r="11" spans="1:8" x14ac:dyDescent="0.25">
      <c r="A11" t="s">
        <v>6</v>
      </c>
      <c r="B11" s="1">
        <v>37029</v>
      </c>
      <c r="D11">
        <v>900</v>
      </c>
      <c r="E11">
        <f>E10-D11</f>
        <v>12162.079999999998</v>
      </c>
      <c r="H11" s="2">
        <v>37210</v>
      </c>
    </row>
    <row r="12" spans="1:8" x14ac:dyDescent="0.25">
      <c r="A12" t="s">
        <v>22</v>
      </c>
      <c r="B12" s="1">
        <v>37062</v>
      </c>
      <c r="D12">
        <v>233</v>
      </c>
      <c r="E12">
        <f>E11-D12</f>
        <v>11929.079999999998</v>
      </c>
    </row>
    <row r="14" spans="1:8" x14ac:dyDescent="0.25">
      <c r="A14" t="s">
        <v>8</v>
      </c>
      <c r="B14" s="1">
        <v>37068</v>
      </c>
      <c r="C14">
        <v>96843.49</v>
      </c>
      <c r="E14">
        <f>E12+C14</f>
        <v>108772.57</v>
      </c>
      <c r="G14" t="s">
        <v>32</v>
      </c>
      <c r="H14" s="3">
        <f>($H$11-B14)/365*C14*0.06</f>
        <v>2260.5658487671235</v>
      </c>
    </row>
    <row r="15" spans="1:8" x14ac:dyDescent="0.25">
      <c r="A15" t="s">
        <v>9</v>
      </c>
      <c r="D15">
        <f>C14</f>
        <v>96843.49</v>
      </c>
      <c r="E15">
        <f>E14-D15</f>
        <v>11929.080000000002</v>
      </c>
      <c r="H15" s="3"/>
    </row>
    <row r="16" spans="1:8" x14ac:dyDescent="0.25">
      <c r="A16" t="s">
        <v>10</v>
      </c>
      <c r="B16" s="1">
        <v>37088</v>
      </c>
      <c r="C16">
        <v>17819.439999999999</v>
      </c>
      <c r="E16">
        <f>E15+C16</f>
        <v>29748.52</v>
      </c>
      <c r="G16" t="s">
        <v>32</v>
      </c>
      <c r="H16" s="3">
        <f>($H$11-B16)/365*C16*0.06</f>
        <v>357.36520767123289</v>
      </c>
    </row>
    <row r="17" spans="1:8" x14ac:dyDescent="0.25">
      <c r="A17" t="s">
        <v>17</v>
      </c>
      <c r="B17" s="1">
        <v>37088</v>
      </c>
      <c r="D17">
        <v>8382.3799999999992</v>
      </c>
      <c r="E17">
        <f>E16-D17</f>
        <v>21366.14</v>
      </c>
      <c r="H17" s="3"/>
    </row>
    <row r="18" spans="1:8" x14ac:dyDescent="0.25">
      <c r="A18" t="s">
        <v>11</v>
      </c>
      <c r="D18">
        <v>15</v>
      </c>
      <c r="E18">
        <f>E17-D18</f>
        <v>21351.14</v>
      </c>
      <c r="H18" s="3"/>
    </row>
    <row r="19" spans="1:8" x14ac:dyDescent="0.25">
      <c r="A19" t="s">
        <v>12</v>
      </c>
      <c r="D19">
        <v>4447.6499999999996</v>
      </c>
      <c r="E19">
        <f>E18-D19</f>
        <v>16903.489999999998</v>
      </c>
      <c r="H19" s="3"/>
    </row>
    <row r="20" spans="1:8" x14ac:dyDescent="0.25">
      <c r="A20" t="s">
        <v>13</v>
      </c>
      <c r="D20">
        <v>4989.41</v>
      </c>
      <c r="E20">
        <f>E19-D20</f>
        <v>11914.079999999998</v>
      </c>
      <c r="H20" s="3"/>
    </row>
    <row r="21" spans="1:8" x14ac:dyDescent="0.25">
      <c r="A21" t="s">
        <v>14</v>
      </c>
      <c r="B21" s="1">
        <v>37102</v>
      </c>
      <c r="C21">
        <v>1480.72</v>
      </c>
      <c r="E21">
        <f>E20+C21</f>
        <v>13394.799999999997</v>
      </c>
      <c r="G21" t="s">
        <v>32</v>
      </c>
      <c r="H21" s="3">
        <f>($H$11-B21)/365*C21*0.06</f>
        <v>26.287850958904112</v>
      </c>
    </row>
    <row r="22" spans="1:8" x14ac:dyDescent="0.25">
      <c r="A22" t="s">
        <v>23</v>
      </c>
      <c r="D22">
        <v>741.72</v>
      </c>
      <c r="E22">
        <f>E21-D22</f>
        <v>12653.079999999998</v>
      </c>
      <c r="H22" s="3"/>
    </row>
    <row r="23" spans="1:8" x14ac:dyDescent="0.25">
      <c r="A23" t="s">
        <v>24</v>
      </c>
      <c r="D23">
        <v>739</v>
      </c>
      <c r="E23">
        <f>E22-D23</f>
        <v>11914.079999999998</v>
      </c>
      <c r="H23" s="3"/>
    </row>
    <row r="24" spans="1:8" x14ac:dyDescent="0.25">
      <c r="A24" t="s">
        <v>15</v>
      </c>
      <c r="B24" s="1">
        <v>37104</v>
      </c>
      <c r="C24">
        <v>10853.98</v>
      </c>
      <c r="E24">
        <f>E23+C24</f>
        <v>22768.059999999998</v>
      </c>
      <c r="G24" t="s">
        <v>32</v>
      </c>
      <c r="H24" s="3">
        <f>($H$11-B24)/365*C24*0.06</f>
        <v>189.12688438356162</v>
      </c>
    </row>
    <row r="25" spans="1:8" x14ac:dyDescent="0.25">
      <c r="A25" t="s">
        <v>16</v>
      </c>
      <c r="B25" s="1">
        <v>37104</v>
      </c>
      <c r="D25">
        <v>8382.3799999999992</v>
      </c>
      <c r="E25">
        <f>E24-D25</f>
        <v>14385.679999999998</v>
      </c>
      <c r="H25" s="3"/>
    </row>
    <row r="26" spans="1:8" x14ac:dyDescent="0.25">
      <c r="A26" t="s">
        <v>44</v>
      </c>
      <c r="B26" s="1">
        <v>37104</v>
      </c>
      <c r="D26">
        <v>2224.44</v>
      </c>
      <c r="E26">
        <f>E25-D26</f>
        <v>12161.239999999998</v>
      </c>
      <c r="H26" s="3"/>
    </row>
    <row r="27" spans="1:8" x14ac:dyDescent="0.25">
      <c r="A27" t="s">
        <v>18</v>
      </c>
      <c r="B27" s="1">
        <v>37104</v>
      </c>
      <c r="D27">
        <v>15</v>
      </c>
      <c r="E27">
        <f>E26-D27</f>
        <v>12146.239999999998</v>
      </c>
      <c r="H27" s="3"/>
    </row>
    <row r="28" spans="1:8" x14ac:dyDescent="0.25">
      <c r="A28" t="s">
        <v>26</v>
      </c>
      <c r="B28" s="1"/>
      <c r="D28">
        <v>858.33</v>
      </c>
      <c r="E28">
        <f>E27-D28</f>
        <v>11287.909999999998</v>
      </c>
      <c r="H28" s="3"/>
    </row>
    <row r="29" spans="1:8" x14ac:dyDescent="0.25">
      <c r="A29" t="s">
        <v>27</v>
      </c>
      <c r="D29">
        <v>375.35</v>
      </c>
      <c r="E29">
        <f>E28-D29</f>
        <v>10912.559999999998</v>
      </c>
      <c r="H29" s="3"/>
    </row>
    <row r="30" spans="1:8" x14ac:dyDescent="0.25">
      <c r="A30" t="s">
        <v>25</v>
      </c>
      <c r="B30" s="1">
        <v>37117</v>
      </c>
      <c r="C30">
        <v>1233.68</v>
      </c>
      <c r="E30">
        <f>E29+C30</f>
        <v>12146.239999999998</v>
      </c>
      <c r="G30" t="s">
        <v>32</v>
      </c>
      <c r="H30" s="3">
        <f>($H$11-B30)/365*C30*0.06</f>
        <v>18.860094246575343</v>
      </c>
    </row>
    <row r="31" spans="1:8" x14ac:dyDescent="0.25">
      <c r="A31" t="s">
        <v>31</v>
      </c>
      <c r="B31" s="1">
        <v>37118</v>
      </c>
      <c r="C31">
        <v>18284.54</v>
      </c>
      <c r="E31">
        <f>C31+E30</f>
        <v>30430.78</v>
      </c>
      <c r="G31" t="s">
        <v>32</v>
      </c>
      <c r="H31" s="3">
        <f>($H$11-B31)/365*C31*0.06</f>
        <v>276.52235835616437</v>
      </c>
    </row>
    <row r="32" spans="1:8" x14ac:dyDescent="0.25">
      <c r="A32" t="s">
        <v>19</v>
      </c>
      <c r="B32" s="1">
        <v>37118</v>
      </c>
      <c r="D32">
        <v>11745</v>
      </c>
      <c r="E32">
        <f t="shared" ref="E32:E38" si="0">E31-D32</f>
        <v>18685.78</v>
      </c>
      <c r="H32" s="3"/>
    </row>
    <row r="33" spans="1:8" x14ac:dyDescent="0.25">
      <c r="A33" t="s">
        <v>18</v>
      </c>
      <c r="B33" s="1">
        <v>37118</v>
      </c>
      <c r="D33">
        <v>15</v>
      </c>
      <c r="E33">
        <f t="shared" si="0"/>
        <v>18670.78</v>
      </c>
      <c r="H33" s="3"/>
    </row>
    <row r="34" spans="1:8" x14ac:dyDescent="0.25">
      <c r="A34" t="s">
        <v>20</v>
      </c>
      <c r="B34" s="1">
        <v>37118</v>
      </c>
      <c r="D34">
        <v>4819.17</v>
      </c>
      <c r="E34">
        <f t="shared" si="0"/>
        <v>13851.609999999999</v>
      </c>
      <c r="H34" s="3"/>
    </row>
    <row r="35" spans="1:8" x14ac:dyDescent="0.25">
      <c r="A35" t="s">
        <v>21</v>
      </c>
      <c r="B35" s="1">
        <v>37118</v>
      </c>
      <c r="D35">
        <v>1730.04</v>
      </c>
      <c r="E35">
        <f t="shared" si="0"/>
        <v>12121.57</v>
      </c>
      <c r="H35" s="3"/>
    </row>
    <row r="36" spans="1:8" x14ac:dyDescent="0.25">
      <c r="A36" t="s">
        <v>28</v>
      </c>
      <c r="D36">
        <v>63.56</v>
      </c>
      <c r="E36">
        <f t="shared" si="0"/>
        <v>12058.01</v>
      </c>
      <c r="H36" s="3"/>
    </row>
    <row r="37" spans="1:8" x14ac:dyDescent="0.25">
      <c r="A37" t="s">
        <v>29</v>
      </c>
      <c r="B37" s="1">
        <v>37124</v>
      </c>
      <c r="D37">
        <v>291.83999999999997</v>
      </c>
      <c r="E37">
        <f t="shared" si="0"/>
        <v>11766.17</v>
      </c>
      <c r="H37" s="3"/>
    </row>
    <row r="38" spans="1:8" x14ac:dyDescent="0.25">
      <c r="A38" t="s">
        <v>30</v>
      </c>
      <c r="B38" s="1">
        <v>37124</v>
      </c>
      <c r="D38">
        <v>1192.5899999999999</v>
      </c>
      <c r="E38">
        <f t="shared" si="0"/>
        <v>10573.58</v>
      </c>
      <c r="H38" s="3"/>
    </row>
    <row r="39" spans="1:8" x14ac:dyDescent="0.25">
      <c r="A39" t="s">
        <v>40</v>
      </c>
      <c r="B39" s="1">
        <v>37133</v>
      </c>
      <c r="C39">
        <v>16439.16</v>
      </c>
      <c r="E39">
        <f>E38+C39</f>
        <v>27012.739999999998</v>
      </c>
      <c r="G39" t="s">
        <v>32</v>
      </c>
      <c r="H39" s="3">
        <f>($H$11-B39)/365*C39*0.06</f>
        <v>208.0792306849315</v>
      </c>
    </row>
    <row r="40" spans="1:8" x14ac:dyDescent="0.25">
      <c r="A40" t="s">
        <v>34</v>
      </c>
      <c r="B40" s="1">
        <v>37135</v>
      </c>
      <c r="D40">
        <v>133.55000000000001</v>
      </c>
      <c r="E40">
        <f t="shared" ref="E40:E45" si="1">E39-D40</f>
        <v>26879.19</v>
      </c>
      <c r="H40" s="3"/>
    </row>
    <row r="41" spans="1:8" x14ac:dyDescent="0.25">
      <c r="A41" t="s">
        <v>35</v>
      </c>
      <c r="B41" s="1">
        <v>37144</v>
      </c>
      <c r="D41">
        <v>417.3</v>
      </c>
      <c r="E41">
        <f t="shared" si="1"/>
        <v>26461.89</v>
      </c>
      <c r="H41" s="3"/>
    </row>
    <row r="42" spans="1:8" x14ac:dyDescent="0.25">
      <c r="A42" t="s">
        <v>36</v>
      </c>
      <c r="B42" s="1">
        <v>37146</v>
      </c>
      <c r="D42">
        <v>906.7</v>
      </c>
      <c r="E42">
        <f t="shared" si="1"/>
        <v>25555.19</v>
      </c>
      <c r="H42" s="3"/>
    </row>
    <row r="43" spans="1:8" x14ac:dyDescent="0.25">
      <c r="A43" t="s">
        <v>37</v>
      </c>
      <c r="B43" s="1">
        <v>37147</v>
      </c>
      <c r="D43">
        <v>12267.73</v>
      </c>
      <c r="E43">
        <f t="shared" si="1"/>
        <v>13287.46</v>
      </c>
      <c r="H43" s="3"/>
    </row>
    <row r="44" spans="1:8" x14ac:dyDescent="0.25">
      <c r="A44" t="s">
        <v>38</v>
      </c>
      <c r="B44" s="1">
        <v>37151</v>
      </c>
      <c r="D44">
        <v>1794.37</v>
      </c>
      <c r="E44">
        <f t="shared" si="1"/>
        <v>11493.09</v>
      </c>
    </row>
    <row r="45" spans="1:8" x14ac:dyDescent="0.25">
      <c r="A45" t="s">
        <v>39</v>
      </c>
      <c r="B45" s="1">
        <v>37152</v>
      </c>
      <c r="D45">
        <v>3172.51</v>
      </c>
      <c r="E45">
        <f t="shared" si="1"/>
        <v>8320.58</v>
      </c>
    </row>
    <row r="46" spans="1:8" x14ac:dyDescent="0.25">
      <c r="A46" t="s">
        <v>42</v>
      </c>
      <c r="B46" s="1">
        <v>37160</v>
      </c>
      <c r="D46">
        <v>673.23</v>
      </c>
      <c r="E46">
        <f t="shared" ref="E46:E52" si="2">E45-D46</f>
        <v>7647.35</v>
      </c>
    </row>
    <row r="47" spans="1:8" x14ac:dyDescent="0.25">
      <c r="A47" t="s">
        <v>43</v>
      </c>
      <c r="B47" s="1">
        <v>36949</v>
      </c>
      <c r="D47">
        <v>3787.37</v>
      </c>
      <c r="E47">
        <f t="shared" si="2"/>
        <v>3859.9800000000005</v>
      </c>
    </row>
    <row r="48" spans="1:8" x14ac:dyDescent="0.25">
      <c r="A48" t="s">
        <v>34</v>
      </c>
      <c r="B48" s="1">
        <v>37165</v>
      </c>
      <c r="D48">
        <v>133.55000000000001</v>
      </c>
      <c r="E48">
        <f t="shared" si="2"/>
        <v>3726.4300000000003</v>
      </c>
    </row>
    <row r="49" spans="1:8" x14ac:dyDescent="0.25">
      <c r="A49" t="s">
        <v>45</v>
      </c>
      <c r="B49" s="1">
        <v>37166</v>
      </c>
      <c r="D49">
        <v>421</v>
      </c>
      <c r="E49">
        <f t="shared" si="2"/>
        <v>3305.4300000000003</v>
      </c>
    </row>
    <row r="50" spans="1:8" x14ac:dyDescent="0.25">
      <c r="A50" t="s">
        <v>46</v>
      </c>
      <c r="B50" s="1">
        <v>37166</v>
      </c>
      <c r="D50">
        <v>247.16</v>
      </c>
      <c r="E50">
        <f t="shared" si="2"/>
        <v>3058.2700000000004</v>
      </c>
    </row>
    <row r="51" spans="1:8" x14ac:dyDescent="0.25">
      <c r="A51" t="s">
        <v>47</v>
      </c>
      <c r="B51" s="1">
        <v>37166</v>
      </c>
      <c r="D51">
        <v>352.5</v>
      </c>
      <c r="E51">
        <f t="shared" si="2"/>
        <v>2705.7700000000004</v>
      </c>
    </row>
    <row r="52" spans="1:8" x14ac:dyDescent="0.25">
      <c r="A52" t="s">
        <v>48</v>
      </c>
      <c r="B52" s="1">
        <v>37166</v>
      </c>
      <c r="D52">
        <v>1363</v>
      </c>
      <c r="E52">
        <f t="shared" si="2"/>
        <v>1342.7700000000004</v>
      </c>
    </row>
    <row r="53" spans="1:8" x14ac:dyDescent="0.25">
      <c r="A53" t="s">
        <v>53</v>
      </c>
      <c r="B53" s="1">
        <v>37167</v>
      </c>
      <c r="C53">
        <v>12429.16</v>
      </c>
      <c r="E53">
        <f>C53+E52</f>
        <v>13771.93</v>
      </c>
    </row>
    <row r="54" spans="1:8" x14ac:dyDescent="0.25">
      <c r="A54" t="s">
        <v>50</v>
      </c>
      <c r="B54" s="1">
        <v>37168</v>
      </c>
      <c r="D54">
        <v>202.23</v>
      </c>
      <c r="E54">
        <f>E53-D54</f>
        <v>13569.7</v>
      </c>
    </row>
    <row r="55" spans="1:8" x14ac:dyDescent="0.25">
      <c r="A55" t="s">
        <v>52</v>
      </c>
      <c r="B55" s="1">
        <v>37168</v>
      </c>
      <c r="D55">
        <v>1000</v>
      </c>
      <c r="E55">
        <f>E54-D55</f>
        <v>12569.7</v>
      </c>
    </row>
    <row r="56" spans="1:8" x14ac:dyDescent="0.25">
      <c r="A56" t="s">
        <v>49</v>
      </c>
      <c r="B56" s="1">
        <v>37168</v>
      </c>
      <c r="D56">
        <v>619.95000000000005</v>
      </c>
      <c r="E56">
        <f>E55-D56</f>
        <v>11949.75</v>
      </c>
    </row>
    <row r="57" spans="1:8" x14ac:dyDescent="0.25">
      <c r="A57" t="s">
        <v>55</v>
      </c>
      <c r="B57" s="1">
        <v>37169</v>
      </c>
      <c r="D57">
        <v>1845.75</v>
      </c>
      <c r="E57">
        <f>E56-D57</f>
        <v>10104</v>
      </c>
    </row>
    <row r="58" spans="1:8" x14ac:dyDescent="0.25">
      <c r="A58" t="s">
        <v>56</v>
      </c>
      <c r="B58" s="1">
        <v>37173</v>
      </c>
      <c r="C58">
        <v>7699.08</v>
      </c>
      <c r="E58">
        <f>E57+C58</f>
        <v>17803.080000000002</v>
      </c>
      <c r="G58" t="s">
        <v>32</v>
      </c>
      <c r="H58" s="3">
        <f>($H$11-B58)/365*C58*0.06</f>
        <v>46.827281095890406</v>
      </c>
    </row>
    <row r="59" spans="1:8" x14ac:dyDescent="0.25">
      <c r="A59" t="s">
        <v>54</v>
      </c>
      <c r="B59" s="1">
        <v>37174</v>
      </c>
      <c r="D59">
        <v>5853.33</v>
      </c>
      <c r="E59">
        <f>E58-D59</f>
        <v>11949.750000000002</v>
      </c>
      <c r="H59" s="3"/>
    </row>
    <row r="60" spans="1:8" x14ac:dyDescent="0.25">
      <c r="A60" t="s">
        <v>18</v>
      </c>
      <c r="B60" s="1">
        <v>37174</v>
      </c>
      <c r="D60">
        <v>15</v>
      </c>
      <c r="E60">
        <f>E59-D60</f>
        <v>11934.750000000002</v>
      </c>
    </row>
    <row r="61" spans="1:8" x14ac:dyDescent="0.25">
      <c r="A61" t="s">
        <v>58</v>
      </c>
      <c r="B61" s="1">
        <v>37176</v>
      </c>
      <c r="C61">
        <v>13188.56</v>
      </c>
      <c r="E61">
        <f>E60+C61</f>
        <v>25123.31</v>
      </c>
      <c r="G61" t="s">
        <v>32</v>
      </c>
      <c r="H61" s="3">
        <f>($H$11-B61)/365*C61*0.06</f>
        <v>73.711403835616437</v>
      </c>
    </row>
    <row r="62" spans="1:8" x14ac:dyDescent="0.25">
      <c r="A62" t="s">
        <v>57</v>
      </c>
      <c r="B62" s="1">
        <v>37179</v>
      </c>
      <c r="D62">
        <v>11869.7</v>
      </c>
      <c r="E62">
        <f>E61-D62</f>
        <v>13253.61</v>
      </c>
    </row>
    <row r="63" spans="1:8" x14ac:dyDescent="0.25">
      <c r="A63" t="s">
        <v>59</v>
      </c>
      <c r="B63" s="1">
        <v>37187</v>
      </c>
      <c r="D63">
        <v>4379.51</v>
      </c>
      <c r="E63">
        <f>E62-D63</f>
        <v>8874.1</v>
      </c>
    </row>
    <row r="64" spans="1:8" x14ac:dyDescent="0.25">
      <c r="A64" t="s">
        <v>63</v>
      </c>
      <c r="B64" s="1">
        <v>37189</v>
      </c>
      <c r="D64">
        <v>1318.86</v>
      </c>
      <c r="E64">
        <f>E63-D64</f>
        <v>7555.2400000000007</v>
      </c>
    </row>
    <row r="65" spans="1:8" x14ac:dyDescent="0.25">
      <c r="A65" t="s">
        <v>61</v>
      </c>
      <c r="B65" s="1">
        <v>37190</v>
      </c>
      <c r="D65">
        <v>1940</v>
      </c>
      <c r="E65">
        <f>E64-D65</f>
        <v>5615.2400000000007</v>
      </c>
    </row>
    <row r="66" spans="1:8" x14ac:dyDescent="0.25">
      <c r="A66" t="s">
        <v>64</v>
      </c>
      <c r="B66" s="1">
        <v>37190</v>
      </c>
      <c r="D66">
        <v>3000</v>
      </c>
      <c r="E66">
        <f>E65-D66</f>
        <v>2615.2400000000007</v>
      </c>
    </row>
    <row r="67" spans="1:8" x14ac:dyDescent="0.25">
      <c r="A67" t="s">
        <v>62</v>
      </c>
      <c r="B67" s="1">
        <v>37190</v>
      </c>
      <c r="C67">
        <v>7750.95</v>
      </c>
      <c r="E67">
        <f>C67+E66</f>
        <v>10366.19</v>
      </c>
      <c r="G67" t="s">
        <v>32</v>
      </c>
      <c r="H67" s="3">
        <f>($H$11-B67)/365*C67*0.06</f>
        <v>25.482575342465751</v>
      </c>
    </row>
    <row r="68" spans="1:8" x14ac:dyDescent="0.25">
      <c r="A68" t="s">
        <v>60</v>
      </c>
      <c r="B68" s="1">
        <v>37193</v>
      </c>
      <c r="D68">
        <v>1432.6</v>
      </c>
      <c r="E68">
        <f t="shared" ref="E68:E73" si="3">E67-D68</f>
        <v>8933.59</v>
      </c>
    </row>
    <row r="69" spans="1:8" x14ac:dyDescent="0.25">
      <c r="A69" t="s">
        <v>67</v>
      </c>
      <c r="B69" s="1">
        <v>37196</v>
      </c>
      <c r="D69">
        <v>160.5</v>
      </c>
      <c r="E69">
        <f t="shared" si="3"/>
        <v>8773.09</v>
      </c>
    </row>
    <row r="70" spans="1:8" x14ac:dyDescent="0.25">
      <c r="A70" t="s">
        <v>66</v>
      </c>
      <c r="B70" s="1">
        <v>37197</v>
      </c>
      <c r="D70">
        <v>58.29</v>
      </c>
      <c r="E70">
        <f t="shared" si="3"/>
        <v>8714.7999999999993</v>
      </c>
    </row>
    <row r="71" spans="1:8" x14ac:dyDescent="0.25">
      <c r="A71" t="s">
        <v>34</v>
      </c>
      <c r="B71" s="1">
        <v>37200</v>
      </c>
      <c r="D71">
        <v>133.55000000000001</v>
      </c>
      <c r="E71">
        <f t="shared" si="3"/>
        <v>8581.25</v>
      </c>
    </row>
    <row r="72" spans="1:8" x14ac:dyDescent="0.25">
      <c r="A72" t="s">
        <v>51</v>
      </c>
      <c r="B72" s="1">
        <v>37201</v>
      </c>
      <c r="D72">
        <v>406</v>
      </c>
      <c r="E72">
        <f t="shared" si="3"/>
        <v>8175.25</v>
      </c>
    </row>
    <row r="73" spans="1:8" x14ac:dyDescent="0.25">
      <c r="A73" t="s">
        <v>65</v>
      </c>
      <c r="B73" s="1">
        <v>37203</v>
      </c>
      <c r="D73">
        <v>430</v>
      </c>
      <c r="E73">
        <f t="shared" si="3"/>
        <v>7745.25</v>
      </c>
    </row>
    <row r="74" spans="1:8" x14ac:dyDescent="0.25">
      <c r="A74" t="s">
        <v>68</v>
      </c>
      <c r="B74" s="1">
        <v>37210</v>
      </c>
      <c r="C74">
        <v>229500</v>
      </c>
      <c r="E74">
        <f>E73+C74</f>
        <v>237245.25</v>
      </c>
    </row>
    <row r="75" spans="1:8" x14ac:dyDescent="0.25">
      <c r="A75" t="s">
        <v>69</v>
      </c>
      <c r="B75" s="1">
        <v>37210</v>
      </c>
      <c r="D75">
        <v>209700</v>
      </c>
      <c r="E75">
        <f>E74-D75</f>
        <v>27545.25</v>
      </c>
    </row>
    <row r="76" spans="1:8" x14ac:dyDescent="0.25">
      <c r="A76" t="s">
        <v>82</v>
      </c>
      <c r="B76" s="1">
        <v>37217</v>
      </c>
      <c r="D76">
        <v>3676.5</v>
      </c>
      <c r="E76">
        <f t="shared" ref="E76:E104" si="4">E75-D76</f>
        <v>23868.75</v>
      </c>
    </row>
    <row r="77" spans="1:8" x14ac:dyDescent="0.25">
      <c r="A77" t="s">
        <v>83</v>
      </c>
      <c r="B77" s="1">
        <v>37218</v>
      </c>
      <c r="D77">
        <v>4463.92</v>
      </c>
      <c r="E77">
        <f t="shared" si="4"/>
        <v>19404.830000000002</v>
      </c>
    </row>
    <row r="78" spans="1:8" x14ac:dyDescent="0.25">
      <c r="A78" t="s">
        <v>84</v>
      </c>
      <c r="B78" s="1">
        <v>37218</v>
      </c>
      <c r="D78">
        <v>2475.14</v>
      </c>
      <c r="E78">
        <f t="shared" si="4"/>
        <v>16929.690000000002</v>
      </c>
    </row>
    <row r="79" spans="1:8" x14ac:dyDescent="0.25">
      <c r="A79" t="s">
        <v>85</v>
      </c>
      <c r="B79" s="1">
        <v>37218</v>
      </c>
      <c r="D79">
        <v>1024.52</v>
      </c>
      <c r="E79">
        <f t="shared" si="4"/>
        <v>15905.170000000002</v>
      </c>
    </row>
    <row r="80" spans="1:8" x14ac:dyDescent="0.25">
      <c r="A80" t="s">
        <v>86</v>
      </c>
      <c r="B80" s="1">
        <v>37218</v>
      </c>
      <c r="D80">
        <v>2449.2600000000002</v>
      </c>
      <c r="E80">
        <f t="shared" si="4"/>
        <v>13455.910000000002</v>
      </c>
    </row>
    <row r="81" spans="1:5" x14ac:dyDescent="0.25">
      <c r="A81" t="s">
        <v>87</v>
      </c>
      <c r="B81" s="1">
        <v>37218</v>
      </c>
      <c r="D81">
        <v>712.41</v>
      </c>
      <c r="E81">
        <f t="shared" si="4"/>
        <v>12743.500000000002</v>
      </c>
    </row>
    <row r="82" spans="1:5" x14ac:dyDescent="0.25">
      <c r="A82" t="s">
        <v>88</v>
      </c>
      <c r="B82" s="1">
        <v>37221</v>
      </c>
      <c r="D82">
        <v>1845.75</v>
      </c>
      <c r="E82">
        <f t="shared" si="4"/>
        <v>10897.750000000002</v>
      </c>
    </row>
    <row r="83" spans="1:5" x14ac:dyDescent="0.25">
      <c r="A83" t="s">
        <v>89</v>
      </c>
      <c r="B83" s="1">
        <v>37221</v>
      </c>
      <c r="D83">
        <v>190.1</v>
      </c>
      <c r="E83">
        <f t="shared" si="4"/>
        <v>10707.650000000001</v>
      </c>
    </row>
    <row r="84" spans="1:5" x14ac:dyDescent="0.25">
      <c r="A84" t="s">
        <v>90</v>
      </c>
      <c r="B84" s="1">
        <v>37222</v>
      </c>
      <c r="D84">
        <v>408.5</v>
      </c>
      <c r="E84">
        <f t="shared" si="4"/>
        <v>10299.150000000001</v>
      </c>
    </row>
    <row r="85" spans="1:5" x14ac:dyDescent="0.25">
      <c r="A85" t="s">
        <v>91</v>
      </c>
      <c r="B85" s="1">
        <v>37222</v>
      </c>
      <c r="D85">
        <v>1472.29</v>
      </c>
      <c r="E85">
        <f t="shared" si="4"/>
        <v>8826.86</v>
      </c>
    </row>
    <row r="86" spans="1:5" x14ac:dyDescent="0.25">
      <c r="A86" t="s">
        <v>92</v>
      </c>
      <c r="B86" s="1">
        <v>37223</v>
      </c>
      <c r="D86">
        <v>107</v>
      </c>
      <c r="E86">
        <f t="shared" si="4"/>
        <v>8719.86</v>
      </c>
    </row>
    <row r="87" spans="1:5" x14ac:dyDescent="0.25">
      <c r="A87" t="s">
        <v>93</v>
      </c>
      <c r="B87" s="1">
        <v>37224</v>
      </c>
      <c r="D87">
        <v>400.09</v>
      </c>
      <c r="E87">
        <f t="shared" si="4"/>
        <v>8319.77</v>
      </c>
    </row>
    <row r="88" spans="1:5" x14ac:dyDescent="0.25">
      <c r="A88" t="s">
        <v>94</v>
      </c>
      <c r="B88" s="1">
        <v>37224</v>
      </c>
      <c r="D88">
        <v>2000</v>
      </c>
      <c r="E88">
        <f t="shared" si="4"/>
        <v>6319.77</v>
      </c>
    </row>
    <row r="89" spans="1:5" x14ac:dyDescent="0.25">
      <c r="A89" t="s">
        <v>95</v>
      </c>
      <c r="B89" s="1">
        <v>37225</v>
      </c>
      <c r="D89">
        <v>352.46</v>
      </c>
      <c r="E89">
        <f t="shared" si="4"/>
        <v>5967.31</v>
      </c>
    </row>
    <row r="90" spans="1:5" x14ac:dyDescent="0.25">
      <c r="A90" t="s">
        <v>96</v>
      </c>
      <c r="B90" s="1">
        <v>37225</v>
      </c>
      <c r="D90">
        <v>519.05999999999995</v>
      </c>
      <c r="E90">
        <f t="shared" si="4"/>
        <v>5448.25</v>
      </c>
    </row>
    <row r="91" spans="1:5" x14ac:dyDescent="0.25">
      <c r="A91" t="s">
        <v>97</v>
      </c>
      <c r="B91" s="1">
        <v>37225</v>
      </c>
      <c r="D91">
        <v>108.97</v>
      </c>
      <c r="E91">
        <f t="shared" si="4"/>
        <v>5339.28</v>
      </c>
    </row>
    <row r="92" spans="1:5" x14ac:dyDescent="0.25">
      <c r="A92" t="s">
        <v>98</v>
      </c>
      <c r="B92" s="1">
        <v>37225</v>
      </c>
      <c r="D92">
        <v>128.46</v>
      </c>
      <c r="E92">
        <f t="shared" si="4"/>
        <v>5210.82</v>
      </c>
    </row>
    <row r="93" spans="1:5" x14ac:dyDescent="0.25">
      <c r="A93" t="s">
        <v>34</v>
      </c>
      <c r="B93" s="1">
        <v>37228</v>
      </c>
      <c r="D93">
        <v>133.56</v>
      </c>
      <c r="E93">
        <f t="shared" si="4"/>
        <v>5077.2599999999993</v>
      </c>
    </row>
    <row r="94" spans="1:5" x14ac:dyDescent="0.25">
      <c r="A94" t="s">
        <v>99</v>
      </c>
      <c r="B94" s="1">
        <v>37228</v>
      </c>
      <c r="D94">
        <v>448.13</v>
      </c>
      <c r="E94">
        <f t="shared" si="4"/>
        <v>4629.1299999999992</v>
      </c>
    </row>
    <row r="95" spans="1:5" x14ac:dyDescent="0.25">
      <c r="A95" t="s">
        <v>100</v>
      </c>
      <c r="B95" s="1">
        <v>37229</v>
      </c>
      <c r="D95">
        <v>62.55</v>
      </c>
      <c r="E95">
        <f t="shared" si="4"/>
        <v>4566.579999999999</v>
      </c>
    </row>
    <row r="96" spans="1:5" x14ac:dyDescent="0.25">
      <c r="A96" t="s">
        <v>101</v>
      </c>
      <c r="B96" s="1">
        <v>37232</v>
      </c>
      <c r="D96">
        <v>62.06</v>
      </c>
      <c r="E96">
        <f t="shared" si="4"/>
        <v>4504.5199999999986</v>
      </c>
    </row>
    <row r="97" spans="1:8" x14ac:dyDescent="0.25">
      <c r="A97" t="s">
        <v>102</v>
      </c>
      <c r="B97" s="1">
        <v>37232</v>
      </c>
      <c r="D97">
        <v>2331.5300000000002</v>
      </c>
      <c r="E97">
        <f t="shared" si="4"/>
        <v>2172.9899999999984</v>
      </c>
    </row>
    <row r="98" spans="1:8" x14ac:dyDescent="0.25">
      <c r="A98" t="s">
        <v>109</v>
      </c>
      <c r="B98" s="1">
        <v>37237</v>
      </c>
      <c r="D98">
        <v>269.02</v>
      </c>
      <c r="E98">
        <f t="shared" si="4"/>
        <v>1903.9699999999984</v>
      </c>
    </row>
    <row r="99" spans="1:8" x14ac:dyDescent="0.25">
      <c r="A99" t="s">
        <v>103</v>
      </c>
      <c r="B99" s="1">
        <v>37237</v>
      </c>
      <c r="D99">
        <v>225</v>
      </c>
      <c r="E99">
        <f t="shared" si="4"/>
        <v>1678.9699999999984</v>
      </c>
    </row>
    <row r="100" spans="1:8" x14ac:dyDescent="0.25">
      <c r="A100" t="s">
        <v>104</v>
      </c>
      <c r="B100" s="1">
        <v>37239</v>
      </c>
      <c r="D100">
        <v>417.26</v>
      </c>
      <c r="E100">
        <f t="shared" si="4"/>
        <v>1261.7099999999984</v>
      </c>
    </row>
    <row r="101" spans="1:8" x14ac:dyDescent="0.25">
      <c r="A101" t="s">
        <v>105</v>
      </c>
      <c r="B101" s="1">
        <v>37244</v>
      </c>
      <c r="D101">
        <v>106.33</v>
      </c>
      <c r="E101">
        <f t="shared" si="4"/>
        <v>1155.3799999999985</v>
      </c>
    </row>
    <row r="102" spans="1:8" x14ac:dyDescent="0.25">
      <c r="A102" t="s">
        <v>106</v>
      </c>
      <c r="B102" s="1">
        <v>37245</v>
      </c>
      <c r="D102">
        <v>2469</v>
      </c>
      <c r="E102">
        <f t="shared" si="4"/>
        <v>-1313.6200000000015</v>
      </c>
    </row>
    <row r="103" spans="1:8" x14ac:dyDescent="0.25">
      <c r="A103" t="s">
        <v>107</v>
      </c>
      <c r="B103" s="1">
        <v>37246</v>
      </c>
      <c r="D103">
        <v>5</v>
      </c>
      <c r="E103">
        <f t="shared" si="4"/>
        <v>-1318.6200000000015</v>
      </c>
    </row>
    <row r="104" spans="1:8" x14ac:dyDescent="0.25">
      <c r="A104" t="s">
        <v>108</v>
      </c>
      <c r="B104" s="1">
        <v>37253</v>
      </c>
      <c r="D104">
        <v>217.57</v>
      </c>
      <c r="E104">
        <f t="shared" si="4"/>
        <v>-1536.1900000000014</v>
      </c>
    </row>
    <row r="105" spans="1:8" x14ac:dyDescent="0.25">
      <c r="B105" s="1"/>
    </row>
    <row r="107" spans="1:8" x14ac:dyDescent="0.25">
      <c r="B107" t="s">
        <v>41</v>
      </c>
      <c r="C107">
        <f>SUM(C14:C70)</f>
        <v>204022.76</v>
      </c>
      <c r="F107" t="s">
        <v>71</v>
      </c>
      <c r="G107" t="s">
        <v>33</v>
      </c>
      <c r="H107" s="3">
        <f>SUM(H14:H69)</f>
        <v>3482.8287353424657</v>
      </c>
    </row>
    <row r="108" spans="1:8" x14ac:dyDescent="0.25">
      <c r="C108" s="3"/>
      <c r="F108" t="s">
        <v>72</v>
      </c>
      <c r="G108" t="s">
        <v>70</v>
      </c>
      <c r="H108" s="3">
        <f>C107+H107</f>
        <v>207505.58873534246</v>
      </c>
    </row>
    <row r="109" spans="1:8" x14ac:dyDescent="0.25">
      <c r="F109" t="s">
        <v>73</v>
      </c>
      <c r="G109" t="s">
        <v>74</v>
      </c>
      <c r="H109">
        <v>209700</v>
      </c>
    </row>
    <row r="110" spans="1:8" x14ac:dyDescent="0.25">
      <c r="F110" t="s">
        <v>75</v>
      </c>
      <c r="G110" t="s">
        <v>76</v>
      </c>
      <c r="H110" s="3">
        <f>H109-H108</f>
        <v>2194.4112646575377</v>
      </c>
    </row>
    <row r="111" spans="1:8" x14ac:dyDescent="0.25">
      <c r="F111" t="s">
        <v>77</v>
      </c>
      <c r="G111" t="s">
        <v>78</v>
      </c>
      <c r="H111">
        <v>7745.25</v>
      </c>
    </row>
    <row r="112" spans="1:8" x14ac:dyDescent="0.25">
      <c r="F112" t="s">
        <v>79</v>
      </c>
      <c r="G112" t="s">
        <v>80</v>
      </c>
      <c r="H112" s="3">
        <f>H111+H110</f>
        <v>9939.6612646575377</v>
      </c>
    </row>
    <row r="113" spans="7:7" x14ac:dyDescent="0.25">
      <c r="G113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2001-06-26T18:27:50Z</dcterms:created>
  <dcterms:modified xsi:type="dcterms:W3CDTF">2023-09-10T11:10:04Z</dcterms:modified>
</cp:coreProperties>
</file>