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060" windowHeight="8580"/>
  </bookViews>
  <sheets>
    <sheet name="Owens Corning Canada" sheetId="3" r:id="rId1"/>
    <sheet name="Power Positions" sheetId="4" r:id="rId2"/>
  </sheets>
  <definedNames>
    <definedName name="_xlnm.Print_Area" localSheetId="0">'Owens Corning Canada'!$A$1:$H$19</definedName>
    <definedName name="_xlnm.Print_Area" localSheetId="1">'Power Positions'!$B$16:$L$118</definedName>
    <definedName name="_xlnm.Print_Titles" localSheetId="1">'Power Positions'!$A:$A,'Power Positions'!$7:$15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G4" i="3" l="1"/>
  <c r="G6" i="3"/>
  <c r="G7" i="3"/>
  <c r="G9" i="3"/>
  <c r="G10" i="3"/>
  <c r="G11" i="3"/>
  <c r="G13" i="3"/>
  <c r="G14" i="3"/>
  <c r="G15" i="3"/>
  <c r="G17" i="3"/>
  <c r="G18" i="3"/>
  <c r="G19" i="3"/>
  <c r="B1" i="4"/>
  <c r="C1" i="4"/>
  <c r="H1" i="4"/>
  <c r="L1" i="4"/>
  <c r="B2" i="4"/>
  <c r="C2" i="4"/>
  <c r="H2" i="4"/>
  <c r="L2" i="4"/>
  <c r="B3" i="4"/>
  <c r="C3" i="4"/>
  <c r="H3" i="4"/>
  <c r="L3" i="4"/>
  <c r="B14" i="4"/>
  <c r="C14" i="4"/>
  <c r="D14" i="4"/>
  <c r="F14" i="4"/>
  <c r="G14" i="4"/>
  <c r="H14" i="4"/>
  <c r="J14" i="4"/>
  <c r="K14" i="4"/>
  <c r="L14" i="4"/>
  <c r="B16" i="4"/>
  <c r="D16" i="4"/>
  <c r="F16" i="4"/>
  <c r="H16" i="4"/>
  <c r="J16" i="4"/>
  <c r="L16" i="4"/>
  <c r="A17" i="4"/>
  <c r="B17" i="4"/>
  <c r="D17" i="4"/>
  <c r="F17" i="4"/>
  <c r="H17" i="4"/>
  <c r="J17" i="4"/>
  <c r="L17" i="4"/>
  <c r="A18" i="4"/>
  <c r="B18" i="4"/>
  <c r="D18" i="4"/>
  <c r="F18" i="4"/>
  <c r="H18" i="4"/>
  <c r="J18" i="4"/>
  <c r="L18" i="4"/>
  <c r="A19" i="4"/>
  <c r="B19" i="4"/>
  <c r="D19" i="4"/>
  <c r="F19" i="4"/>
  <c r="H19" i="4"/>
  <c r="J19" i="4"/>
  <c r="L19" i="4"/>
  <c r="A20" i="4"/>
  <c r="B20" i="4"/>
  <c r="D20" i="4"/>
  <c r="F20" i="4"/>
  <c r="H20" i="4"/>
  <c r="J20" i="4"/>
  <c r="L20" i="4"/>
  <c r="A21" i="4"/>
  <c r="B21" i="4"/>
  <c r="D21" i="4"/>
  <c r="F21" i="4"/>
  <c r="H21" i="4"/>
  <c r="J21" i="4"/>
  <c r="L21" i="4"/>
  <c r="A22" i="4"/>
  <c r="B22" i="4"/>
  <c r="D22" i="4"/>
  <c r="F22" i="4"/>
  <c r="H22" i="4"/>
  <c r="J22" i="4"/>
  <c r="L22" i="4"/>
  <c r="A23" i="4"/>
  <c r="B23" i="4"/>
  <c r="D23" i="4"/>
  <c r="F23" i="4"/>
  <c r="H23" i="4"/>
  <c r="J23" i="4"/>
  <c r="L23" i="4"/>
  <c r="A24" i="4"/>
  <c r="B24" i="4"/>
  <c r="D24" i="4"/>
  <c r="G24" i="4"/>
  <c r="H24" i="4"/>
  <c r="K24" i="4"/>
  <c r="L24" i="4"/>
  <c r="A25" i="4"/>
  <c r="B25" i="4"/>
  <c r="D25" i="4"/>
  <c r="G25" i="4"/>
  <c r="H25" i="4"/>
  <c r="K25" i="4"/>
  <c r="L25" i="4"/>
  <c r="A26" i="4"/>
  <c r="B26" i="4"/>
  <c r="D26" i="4"/>
  <c r="G26" i="4"/>
  <c r="H26" i="4"/>
  <c r="K26" i="4"/>
  <c r="L26" i="4"/>
  <c r="A27" i="4"/>
  <c r="B27" i="4"/>
  <c r="D27" i="4"/>
  <c r="G27" i="4"/>
  <c r="H27" i="4"/>
  <c r="K27" i="4"/>
  <c r="L27" i="4"/>
  <c r="A28" i="4"/>
  <c r="B28" i="4"/>
  <c r="D28" i="4"/>
  <c r="G28" i="4"/>
  <c r="H28" i="4"/>
  <c r="K28" i="4"/>
  <c r="L28" i="4"/>
  <c r="A29" i="4"/>
  <c r="B29" i="4"/>
  <c r="D29" i="4"/>
  <c r="G29" i="4"/>
  <c r="H29" i="4"/>
  <c r="K29" i="4"/>
  <c r="L29" i="4"/>
  <c r="A30" i="4"/>
  <c r="B30" i="4"/>
  <c r="D30" i="4"/>
  <c r="G30" i="4"/>
  <c r="H30" i="4"/>
  <c r="K30" i="4"/>
  <c r="L30" i="4"/>
  <c r="A31" i="4"/>
  <c r="B31" i="4"/>
  <c r="D31" i="4"/>
  <c r="G31" i="4"/>
  <c r="H31" i="4"/>
  <c r="K31" i="4"/>
  <c r="L31" i="4"/>
  <c r="A32" i="4"/>
  <c r="B32" i="4"/>
  <c r="D32" i="4"/>
  <c r="G32" i="4"/>
  <c r="H32" i="4"/>
  <c r="K32" i="4"/>
  <c r="L32" i="4"/>
  <c r="A33" i="4"/>
  <c r="B33" i="4"/>
  <c r="D33" i="4"/>
  <c r="G33" i="4"/>
  <c r="H33" i="4"/>
  <c r="K33" i="4"/>
  <c r="L33" i="4"/>
  <c r="A34" i="4"/>
  <c r="B34" i="4"/>
  <c r="D34" i="4"/>
  <c r="G34" i="4"/>
  <c r="H34" i="4"/>
  <c r="K34" i="4"/>
  <c r="L34" i="4"/>
  <c r="A35" i="4"/>
  <c r="B35" i="4"/>
  <c r="D35" i="4"/>
  <c r="G35" i="4"/>
  <c r="H35" i="4"/>
  <c r="K35" i="4"/>
  <c r="L35" i="4"/>
  <c r="A36" i="4"/>
  <c r="B36" i="4"/>
  <c r="D36" i="4"/>
  <c r="G36" i="4"/>
  <c r="H36" i="4"/>
  <c r="K36" i="4"/>
  <c r="L36" i="4"/>
  <c r="A37" i="4"/>
  <c r="B37" i="4"/>
  <c r="D37" i="4"/>
  <c r="G37" i="4"/>
  <c r="H37" i="4"/>
  <c r="K37" i="4"/>
  <c r="L37" i="4"/>
  <c r="A38" i="4"/>
  <c r="B38" i="4"/>
  <c r="D38" i="4"/>
  <c r="G38" i="4"/>
  <c r="H38" i="4"/>
  <c r="K38" i="4"/>
  <c r="L38" i="4"/>
  <c r="A39" i="4"/>
  <c r="B39" i="4"/>
  <c r="D39" i="4"/>
  <c r="G39" i="4"/>
  <c r="H39" i="4"/>
  <c r="K39" i="4"/>
  <c r="L39" i="4"/>
  <c r="A40" i="4"/>
  <c r="B40" i="4"/>
  <c r="D40" i="4"/>
  <c r="G40" i="4"/>
  <c r="H40" i="4"/>
  <c r="K40" i="4"/>
  <c r="L40" i="4"/>
  <c r="A41" i="4"/>
  <c r="B41" i="4"/>
  <c r="D41" i="4"/>
  <c r="G41" i="4"/>
  <c r="H41" i="4"/>
  <c r="K41" i="4"/>
  <c r="L41" i="4"/>
  <c r="A42" i="4"/>
  <c r="B42" i="4"/>
  <c r="D42" i="4"/>
  <c r="G42" i="4"/>
  <c r="H42" i="4"/>
  <c r="K42" i="4"/>
  <c r="L42" i="4"/>
  <c r="A43" i="4"/>
  <c r="B43" i="4"/>
  <c r="D43" i="4"/>
  <c r="G43" i="4"/>
  <c r="H43" i="4"/>
  <c r="K43" i="4"/>
  <c r="L43" i="4"/>
  <c r="A44" i="4"/>
  <c r="B44" i="4"/>
  <c r="D44" i="4"/>
  <c r="G44" i="4"/>
  <c r="H44" i="4"/>
  <c r="K44" i="4"/>
  <c r="L44" i="4"/>
  <c r="A45" i="4"/>
  <c r="B45" i="4"/>
  <c r="D45" i="4"/>
  <c r="G45" i="4"/>
  <c r="H45" i="4"/>
  <c r="K45" i="4"/>
  <c r="L45" i="4"/>
  <c r="A46" i="4"/>
  <c r="B46" i="4"/>
  <c r="D46" i="4"/>
  <c r="G46" i="4"/>
  <c r="H46" i="4"/>
  <c r="K46" i="4"/>
  <c r="L46" i="4"/>
  <c r="A47" i="4"/>
  <c r="B47" i="4"/>
  <c r="D47" i="4"/>
  <c r="G47" i="4"/>
  <c r="H47" i="4"/>
  <c r="K47" i="4"/>
  <c r="L47" i="4"/>
  <c r="A48" i="4"/>
  <c r="B48" i="4"/>
  <c r="D48" i="4"/>
  <c r="G48" i="4"/>
  <c r="H48" i="4"/>
  <c r="K48" i="4"/>
  <c r="L48" i="4"/>
  <c r="A49" i="4"/>
  <c r="B49" i="4"/>
  <c r="D49" i="4"/>
  <c r="G49" i="4"/>
  <c r="H49" i="4"/>
  <c r="K49" i="4"/>
  <c r="L49" i="4"/>
  <c r="A50" i="4"/>
  <c r="B50" i="4"/>
  <c r="D50" i="4"/>
  <c r="G50" i="4"/>
  <c r="H50" i="4"/>
  <c r="K50" i="4"/>
  <c r="L50" i="4"/>
  <c r="A51" i="4"/>
  <c r="B51" i="4"/>
  <c r="D51" i="4"/>
  <c r="G51" i="4"/>
  <c r="H51" i="4"/>
  <c r="K51" i="4"/>
  <c r="L51" i="4"/>
  <c r="A52" i="4"/>
  <c r="B52" i="4"/>
  <c r="D52" i="4"/>
  <c r="G52" i="4"/>
  <c r="H52" i="4"/>
  <c r="K52" i="4"/>
  <c r="L52" i="4"/>
  <c r="A53" i="4"/>
  <c r="B53" i="4"/>
  <c r="D53" i="4"/>
  <c r="G53" i="4"/>
  <c r="H53" i="4"/>
  <c r="K53" i="4"/>
  <c r="L53" i="4"/>
  <c r="A54" i="4"/>
  <c r="B54" i="4"/>
  <c r="D54" i="4"/>
  <c r="G54" i="4"/>
  <c r="H54" i="4"/>
  <c r="K54" i="4"/>
  <c r="L54" i="4"/>
  <c r="A55" i="4"/>
  <c r="B55" i="4"/>
  <c r="D55" i="4"/>
  <c r="G55" i="4"/>
  <c r="H55" i="4"/>
  <c r="K55" i="4"/>
  <c r="L55" i="4"/>
  <c r="A56" i="4"/>
  <c r="B56" i="4"/>
  <c r="D56" i="4"/>
  <c r="G56" i="4"/>
  <c r="H56" i="4"/>
  <c r="K56" i="4"/>
  <c r="L56" i="4"/>
  <c r="A57" i="4"/>
  <c r="B57" i="4"/>
  <c r="D57" i="4"/>
  <c r="G57" i="4"/>
  <c r="H57" i="4"/>
  <c r="K57" i="4"/>
  <c r="L57" i="4"/>
  <c r="A58" i="4"/>
  <c r="B58" i="4"/>
  <c r="D58" i="4"/>
  <c r="G58" i="4"/>
  <c r="H58" i="4"/>
  <c r="K58" i="4"/>
  <c r="L58" i="4"/>
  <c r="A59" i="4"/>
  <c r="B59" i="4"/>
  <c r="D59" i="4"/>
  <c r="G59" i="4"/>
  <c r="H59" i="4"/>
  <c r="K59" i="4"/>
  <c r="L59" i="4"/>
  <c r="A60" i="4"/>
  <c r="B60" i="4"/>
  <c r="D60" i="4"/>
  <c r="G60" i="4"/>
  <c r="H60" i="4"/>
  <c r="K60" i="4"/>
  <c r="L60" i="4"/>
  <c r="A61" i="4"/>
  <c r="B61" i="4"/>
  <c r="D61" i="4"/>
  <c r="G61" i="4"/>
  <c r="H61" i="4"/>
  <c r="K61" i="4"/>
  <c r="L61" i="4"/>
  <c r="A62" i="4"/>
  <c r="B62" i="4"/>
  <c r="D62" i="4"/>
  <c r="G62" i="4"/>
  <c r="H62" i="4"/>
  <c r="K62" i="4"/>
  <c r="L62" i="4"/>
  <c r="A63" i="4"/>
  <c r="B63" i="4"/>
  <c r="D63" i="4"/>
  <c r="G63" i="4"/>
  <c r="H63" i="4"/>
  <c r="K63" i="4"/>
  <c r="L63" i="4"/>
  <c r="A64" i="4"/>
  <c r="B64" i="4"/>
  <c r="D64" i="4"/>
  <c r="G64" i="4"/>
  <c r="H64" i="4"/>
  <c r="K64" i="4"/>
  <c r="L64" i="4"/>
  <c r="A65" i="4"/>
  <c r="B65" i="4"/>
  <c r="D65" i="4"/>
  <c r="G65" i="4"/>
  <c r="H65" i="4"/>
  <c r="K65" i="4"/>
  <c r="L65" i="4"/>
  <c r="A66" i="4"/>
  <c r="B66" i="4"/>
  <c r="D66" i="4"/>
  <c r="G66" i="4"/>
  <c r="H66" i="4"/>
  <c r="K66" i="4"/>
  <c r="L66" i="4"/>
  <c r="A67" i="4"/>
  <c r="B67" i="4"/>
  <c r="D67" i="4"/>
  <c r="G67" i="4"/>
  <c r="H67" i="4"/>
  <c r="K67" i="4"/>
  <c r="L67" i="4"/>
  <c r="A68" i="4"/>
  <c r="B68" i="4"/>
  <c r="D68" i="4"/>
  <c r="G68" i="4"/>
  <c r="H68" i="4"/>
  <c r="K68" i="4"/>
  <c r="L68" i="4"/>
  <c r="A69" i="4"/>
  <c r="B69" i="4"/>
  <c r="D69" i="4"/>
  <c r="G69" i="4"/>
  <c r="H69" i="4"/>
  <c r="K69" i="4"/>
  <c r="L69" i="4"/>
  <c r="A70" i="4"/>
  <c r="B70" i="4"/>
  <c r="D70" i="4"/>
  <c r="G70" i="4"/>
  <c r="H70" i="4"/>
  <c r="K70" i="4"/>
  <c r="L70" i="4"/>
  <c r="A71" i="4"/>
  <c r="B71" i="4"/>
  <c r="D71" i="4"/>
  <c r="G71" i="4"/>
  <c r="H71" i="4"/>
  <c r="K71" i="4"/>
  <c r="L71" i="4"/>
  <c r="A72" i="4"/>
  <c r="B72" i="4"/>
  <c r="D72" i="4"/>
  <c r="G72" i="4"/>
  <c r="H72" i="4"/>
  <c r="K72" i="4"/>
  <c r="L72" i="4"/>
  <c r="A73" i="4"/>
  <c r="B73" i="4"/>
  <c r="D73" i="4"/>
  <c r="G73" i="4"/>
  <c r="H73" i="4"/>
  <c r="K73" i="4"/>
  <c r="L73" i="4"/>
  <c r="A74" i="4"/>
  <c r="B74" i="4"/>
  <c r="D74" i="4"/>
  <c r="G74" i="4"/>
  <c r="H74" i="4"/>
  <c r="K74" i="4"/>
  <c r="L74" i="4"/>
  <c r="A75" i="4"/>
  <c r="B75" i="4"/>
  <c r="D75" i="4"/>
  <c r="G75" i="4"/>
  <c r="H75" i="4"/>
  <c r="K75" i="4"/>
  <c r="L75" i="4"/>
  <c r="A76" i="4"/>
  <c r="B76" i="4"/>
  <c r="D76" i="4"/>
  <c r="G76" i="4"/>
  <c r="H76" i="4"/>
  <c r="K76" i="4"/>
  <c r="L76" i="4"/>
  <c r="A77" i="4"/>
  <c r="B77" i="4"/>
  <c r="D77" i="4"/>
  <c r="G77" i="4"/>
  <c r="H77" i="4"/>
  <c r="K77" i="4"/>
  <c r="L77" i="4"/>
  <c r="A78" i="4"/>
  <c r="B78" i="4"/>
  <c r="D78" i="4"/>
  <c r="G78" i="4"/>
  <c r="H78" i="4"/>
  <c r="K78" i="4"/>
  <c r="L78" i="4"/>
  <c r="A79" i="4"/>
  <c r="B79" i="4"/>
  <c r="D79" i="4"/>
  <c r="G79" i="4"/>
  <c r="H79" i="4"/>
  <c r="K79" i="4"/>
  <c r="L79" i="4"/>
  <c r="A80" i="4"/>
  <c r="B80" i="4"/>
  <c r="D80" i="4"/>
  <c r="G80" i="4"/>
  <c r="H80" i="4"/>
  <c r="K80" i="4"/>
  <c r="L80" i="4"/>
  <c r="A81" i="4"/>
  <c r="B81" i="4"/>
  <c r="D81" i="4"/>
  <c r="G81" i="4"/>
  <c r="H81" i="4"/>
  <c r="K81" i="4"/>
  <c r="L81" i="4"/>
  <c r="A82" i="4"/>
  <c r="B82" i="4"/>
  <c r="D82" i="4"/>
  <c r="G82" i="4"/>
  <c r="H82" i="4"/>
  <c r="K82" i="4"/>
  <c r="L82" i="4"/>
  <c r="A83" i="4"/>
  <c r="B83" i="4"/>
  <c r="D83" i="4"/>
  <c r="G83" i="4"/>
  <c r="H83" i="4"/>
  <c r="K83" i="4"/>
  <c r="L83" i="4"/>
  <c r="A84" i="4"/>
  <c r="B84" i="4"/>
  <c r="D84" i="4"/>
  <c r="G84" i="4"/>
  <c r="H84" i="4"/>
  <c r="K84" i="4"/>
  <c r="L84" i="4"/>
  <c r="A85" i="4"/>
  <c r="B85" i="4"/>
  <c r="D85" i="4"/>
  <c r="G85" i="4"/>
  <c r="H85" i="4"/>
  <c r="K85" i="4"/>
  <c r="L85" i="4"/>
  <c r="A86" i="4"/>
  <c r="B86" i="4"/>
  <c r="D86" i="4"/>
  <c r="G86" i="4"/>
  <c r="H86" i="4"/>
  <c r="K86" i="4"/>
  <c r="L86" i="4"/>
  <c r="A87" i="4"/>
  <c r="B87" i="4"/>
  <c r="D87" i="4"/>
  <c r="G87" i="4"/>
  <c r="H87" i="4"/>
  <c r="K87" i="4"/>
  <c r="L87" i="4"/>
  <c r="A88" i="4"/>
  <c r="B88" i="4"/>
  <c r="D88" i="4"/>
  <c r="G88" i="4"/>
  <c r="H88" i="4"/>
  <c r="K88" i="4"/>
  <c r="L88" i="4"/>
  <c r="A89" i="4"/>
  <c r="B89" i="4"/>
  <c r="D89" i="4"/>
  <c r="G89" i="4"/>
  <c r="H89" i="4"/>
  <c r="K89" i="4"/>
  <c r="L89" i="4"/>
  <c r="A90" i="4"/>
  <c r="B90" i="4"/>
  <c r="D90" i="4"/>
  <c r="G90" i="4"/>
  <c r="H90" i="4"/>
  <c r="K90" i="4"/>
  <c r="L90" i="4"/>
  <c r="A91" i="4"/>
  <c r="B91" i="4"/>
  <c r="D91" i="4"/>
  <c r="G91" i="4"/>
  <c r="H91" i="4"/>
  <c r="K91" i="4"/>
  <c r="L91" i="4"/>
  <c r="A92" i="4"/>
  <c r="B92" i="4"/>
  <c r="D92" i="4"/>
  <c r="G92" i="4"/>
  <c r="H92" i="4"/>
  <c r="K92" i="4"/>
  <c r="L92" i="4"/>
  <c r="A93" i="4"/>
  <c r="B93" i="4"/>
  <c r="D93" i="4"/>
  <c r="G93" i="4"/>
  <c r="H93" i="4"/>
  <c r="K93" i="4"/>
  <c r="L93" i="4"/>
  <c r="A94" i="4"/>
  <c r="B94" i="4"/>
  <c r="D94" i="4"/>
  <c r="G94" i="4"/>
  <c r="H94" i="4"/>
  <c r="K94" i="4"/>
  <c r="L94" i="4"/>
  <c r="A95" i="4"/>
  <c r="B95" i="4"/>
  <c r="D95" i="4"/>
  <c r="G95" i="4"/>
  <c r="H95" i="4"/>
  <c r="K95" i="4"/>
  <c r="L95" i="4"/>
  <c r="A96" i="4"/>
  <c r="B96" i="4"/>
  <c r="D96" i="4"/>
  <c r="G96" i="4"/>
  <c r="H96" i="4"/>
  <c r="K96" i="4"/>
  <c r="L96" i="4"/>
  <c r="A97" i="4"/>
  <c r="B97" i="4"/>
  <c r="D97" i="4"/>
  <c r="G97" i="4"/>
  <c r="H97" i="4"/>
  <c r="K97" i="4"/>
  <c r="L97" i="4"/>
  <c r="A98" i="4"/>
  <c r="B98" i="4"/>
  <c r="D98" i="4"/>
  <c r="G98" i="4"/>
  <c r="H98" i="4"/>
  <c r="K98" i="4"/>
  <c r="L98" i="4"/>
  <c r="A99" i="4"/>
  <c r="B99" i="4"/>
  <c r="D99" i="4"/>
  <c r="G99" i="4"/>
  <c r="H99" i="4"/>
  <c r="K99" i="4"/>
  <c r="L99" i="4"/>
  <c r="A100" i="4"/>
  <c r="B100" i="4"/>
  <c r="D100" i="4"/>
  <c r="G100" i="4"/>
  <c r="H100" i="4"/>
  <c r="K100" i="4"/>
  <c r="L100" i="4"/>
  <c r="A101" i="4"/>
  <c r="B101" i="4"/>
  <c r="D101" i="4"/>
  <c r="G101" i="4"/>
  <c r="H101" i="4"/>
  <c r="K101" i="4"/>
  <c r="L101" i="4"/>
  <c r="A102" i="4"/>
  <c r="B102" i="4"/>
  <c r="D102" i="4"/>
  <c r="G102" i="4"/>
  <c r="H102" i="4"/>
  <c r="K102" i="4"/>
  <c r="L102" i="4"/>
  <c r="A103" i="4"/>
  <c r="B103" i="4"/>
  <c r="D103" i="4"/>
  <c r="G103" i="4"/>
  <c r="H103" i="4"/>
  <c r="K103" i="4"/>
  <c r="L103" i="4"/>
  <c r="A104" i="4"/>
  <c r="B104" i="4"/>
  <c r="D104" i="4"/>
  <c r="G104" i="4"/>
  <c r="H104" i="4"/>
  <c r="K104" i="4"/>
  <c r="L104" i="4"/>
  <c r="A105" i="4"/>
  <c r="B105" i="4"/>
  <c r="D105" i="4"/>
  <c r="G105" i="4"/>
  <c r="H105" i="4"/>
  <c r="K105" i="4"/>
  <c r="L105" i="4"/>
  <c r="A106" i="4"/>
  <c r="B106" i="4"/>
  <c r="D106" i="4"/>
  <c r="G106" i="4"/>
  <c r="H106" i="4"/>
  <c r="K106" i="4"/>
  <c r="L106" i="4"/>
  <c r="A107" i="4"/>
  <c r="B107" i="4"/>
  <c r="D107" i="4"/>
  <c r="G107" i="4"/>
  <c r="H107" i="4"/>
  <c r="K107" i="4"/>
  <c r="L107" i="4"/>
  <c r="A108" i="4"/>
  <c r="B108" i="4"/>
  <c r="D108" i="4"/>
  <c r="G108" i="4"/>
  <c r="H108" i="4"/>
  <c r="K108" i="4"/>
  <c r="L108" i="4"/>
  <c r="A109" i="4"/>
  <c r="B109" i="4"/>
  <c r="D109" i="4"/>
  <c r="G109" i="4"/>
  <c r="H109" i="4"/>
  <c r="K109" i="4"/>
  <c r="L109" i="4"/>
  <c r="A110" i="4"/>
  <c r="B110" i="4"/>
  <c r="D110" i="4"/>
  <c r="G110" i="4"/>
  <c r="H110" i="4"/>
  <c r="K110" i="4"/>
  <c r="L110" i="4"/>
  <c r="A111" i="4"/>
  <c r="B111" i="4"/>
  <c r="D111" i="4"/>
  <c r="G111" i="4"/>
  <c r="H111" i="4"/>
  <c r="K111" i="4"/>
  <c r="L111" i="4"/>
  <c r="A112" i="4"/>
  <c r="B112" i="4"/>
  <c r="D112" i="4"/>
  <c r="G112" i="4"/>
  <c r="H112" i="4"/>
  <c r="K112" i="4"/>
  <c r="L112" i="4"/>
  <c r="A113" i="4"/>
  <c r="B113" i="4"/>
  <c r="D113" i="4"/>
  <c r="G113" i="4"/>
  <c r="H113" i="4"/>
  <c r="K113" i="4"/>
  <c r="L113" i="4"/>
  <c r="A114" i="4"/>
  <c r="B114" i="4"/>
  <c r="D114" i="4"/>
  <c r="G114" i="4"/>
  <c r="H114" i="4"/>
  <c r="K114" i="4"/>
  <c r="L114" i="4"/>
  <c r="A115" i="4"/>
  <c r="B115" i="4"/>
  <c r="D115" i="4"/>
  <c r="G115" i="4"/>
  <c r="H115" i="4"/>
  <c r="K115" i="4"/>
  <c r="L115" i="4"/>
  <c r="A116" i="4"/>
  <c r="B116" i="4"/>
  <c r="D116" i="4"/>
  <c r="G116" i="4"/>
  <c r="H116" i="4"/>
  <c r="K116" i="4"/>
  <c r="L116" i="4"/>
  <c r="A117" i="4"/>
  <c r="B117" i="4"/>
  <c r="D117" i="4"/>
  <c r="G117" i="4"/>
  <c r="H117" i="4"/>
  <c r="K117" i="4"/>
  <c r="L117" i="4"/>
  <c r="A118" i="4"/>
  <c r="B118" i="4"/>
  <c r="D118" i="4"/>
  <c r="G118" i="4"/>
  <c r="H118" i="4"/>
  <c r="K118" i="4"/>
  <c r="L118" i="4"/>
</calcChain>
</file>

<file path=xl/sharedStrings.xml><?xml version="1.0" encoding="utf-8"?>
<sst xmlns="http://schemas.openxmlformats.org/spreadsheetml/2006/main" count="114" uniqueCount="65">
  <si>
    <t>Owens Corning</t>
  </si>
  <si>
    <t>EPCOR</t>
  </si>
  <si>
    <t>Customer</t>
  </si>
  <si>
    <t>Enron Canada</t>
  </si>
  <si>
    <t>Ontario</t>
  </si>
  <si>
    <t>Toronto/Guelph</t>
  </si>
  <si>
    <t>Edmonton</t>
  </si>
  <si>
    <t>Toronto</t>
  </si>
  <si>
    <t>Guelph</t>
  </si>
  <si>
    <t>Facility</t>
  </si>
  <si>
    <t>Term</t>
  </si>
  <si>
    <t>Date of Contract to 31-Mar-2005</t>
  </si>
  <si>
    <t>Mid Curve</t>
  </si>
  <si>
    <t>Region 21-Alberta</t>
  </si>
  <si>
    <r>
      <t>Alberta</t>
    </r>
    <r>
      <rPr>
        <sz val="10"/>
        <rFont val="Times New Roman"/>
      </rPr>
      <t xml:space="preserve">
   Edmonton</t>
    </r>
  </si>
  <si>
    <r>
      <t>Ontario</t>
    </r>
    <r>
      <rPr>
        <sz val="10"/>
        <rFont val="Times New Roman"/>
      </rPr>
      <t xml:space="preserve">
   Toronto</t>
    </r>
  </si>
  <si>
    <t>01-Nov-2000 to 31-Dec-2002</t>
  </si>
  <si>
    <t>$5.215/kW-mnth</t>
  </si>
  <si>
    <t>-</t>
  </si>
  <si>
    <t>$28.56/kWh plus taxes</t>
  </si>
  <si>
    <t>$70.00/kWh</t>
  </si>
  <si>
    <t>$4.16/kWh plus Alberta PX plus taxes</t>
  </si>
  <si>
    <t>$6.000/kW-mnth</t>
  </si>
  <si>
    <t>01-Jan-2003 to
31-Mar-2010</t>
  </si>
  <si>
    <t>$11.95/kWh plus Ontario PX plus taxes plus CTC/Refund</t>
  </si>
  <si>
    <t>41.33/kWh plus taxes plus CTC/Refund</t>
  </si>
  <si>
    <r>
      <t>Ontario</t>
    </r>
    <r>
      <rPr>
        <sz val="10"/>
        <rFont val="Times New Roman"/>
      </rPr>
      <t xml:space="preserve">
   Guelph</t>
    </r>
  </si>
  <si>
    <t>n/a</t>
  </si>
  <si>
    <t>Demand Charge
(CD$)</t>
  </si>
  <si>
    <t>Enpower
 Deal #</t>
  </si>
  <si>
    <t>01-Apr-2005 to
31-Mar-2010</t>
  </si>
  <si>
    <t>Energy Charge
 (CD$)</t>
  </si>
  <si>
    <t>01-Nov-2000 to
31-Dec-2002</t>
  </si>
  <si>
    <r>
      <t xml:space="preserve">EPCOR Retail Gen
   </t>
    </r>
    <r>
      <rPr>
        <b/>
        <sz val="10"/>
        <rFont val="Times New Roman"/>
        <family val="1"/>
      </rPr>
      <t>[equivalent to Alberta Whls]</t>
    </r>
  </si>
  <si>
    <r>
      <t xml:space="preserve">Toronto Hydro Canada Tariff (thru 04.02)
Toronto Hydro Retail Gen (starting 05.02)
  </t>
    </r>
    <r>
      <rPr>
        <b/>
        <sz val="10"/>
        <rFont val="Times New Roman"/>
        <family val="1"/>
      </rPr>
      <t>[equivalent to Ontario Whls]</t>
    </r>
  </si>
  <si>
    <r>
      <t xml:space="preserve">Toronto Hydro Retail Gen
 </t>
    </r>
    <r>
      <rPr>
        <b/>
        <sz val="10"/>
        <rFont val="Times New Roman"/>
        <family val="1"/>
      </rPr>
      <t xml:space="preserve"> [equivalent to Ontario Whls]</t>
    </r>
  </si>
  <si>
    <r>
      <t xml:space="preserve">Guelph Hydro Canada Tariff (thru 04.02)
Guelph Hydro Retail Gen (starting 05.02)
</t>
    </r>
    <r>
      <rPr>
        <b/>
        <sz val="10"/>
        <rFont val="Times New Roman"/>
        <family val="1"/>
      </rPr>
      <t xml:space="preserve">  [equivalent to Ontario Whls]</t>
    </r>
  </si>
  <si>
    <r>
      <t xml:space="preserve">Guelph Hydro Retail Gen
</t>
    </r>
    <r>
      <rPr>
        <b/>
        <sz val="10"/>
        <rFont val="Times New Roman"/>
        <family val="1"/>
      </rPr>
      <t xml:space="preserve">  [equivalent to Ontario Whls]</t>
    </r>
  </si>
  <si>
    <t>EPCOR Retail Gen</t>
  </si>
  <si>
    <t>Region 21 -Alberta</t>
  </si>
  <si>
    <t>Total</t>
  </si>
  <si>
    <t>Retail Curve:</t>
  </si>
  <si>
    <t>Whls Curve:</t>
  </si>
  <si>
    <t>09.01.2001-03.31.2005</t>
  </si>
  <si>
    <t>04.01.2005-03.31.2010</t>
  </si>
  <si>
    <t>Wholesale Hedge</t>
  </si>
  <si>
    <t>Location:</t>
  </si>
  <si>
    <t>Net Position</t>
  </si>
  <si>
    <t>Owens Corning Canada Power Summary</t>
  </si>
  <si>
    <t>Tariff Curve:</t>
  </si>
  <si>
    <t>Toronto Hydro</t>
  </si>
  <si>
    <t>Owens Corning Canada Notional MWH Power Position (09.2001)</t>
  </si>
  <si>
    <t>09.01.2001-12.31.2002</t>
  </si>
  <si>
    <t>01.01.2003-03.31.2010</t>
  </si>
  <si>
    <t>Net Guelph Position</t>
  </si>
  <si>
    <t>Net Toronto Position</t>
  </si>
  <si>
    <t>Guelph Hydro</t>
  </si>
  <si>
    <t>Notional
MWH
(a/o 09/01)</t>
  </si>
  <si>
    <t>Total EPCOR Position</t>
  </si>
  <si>
    <t>Total Region 21 -Alberta</t>
  </si>
  <si>
    <t>Total Toronto Hydro Tariff/Retail Gen Position</t>
  </si>
  <si>
    <t>Total Guelph Hydro Tariff/Retail Gen Position</t>
  </si>
  <si>
    <t>Phys/Fncl</t>
  </si>
  <si>
    <t>Phys</t>
  </si>
  <si>
    <t>Fncl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</si>
</sst>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7" fontId="0" fillId="0" borderId="0" xfId="0" applyNumberFormat="1" applyAlignment="1">
      <alignment horizontal="left"/>
    </xf>
    <xf numFmtId="165" fontId="0" fillId="0" borderId="0" xfId="0" applyNumberFormat="1"/>
    <xf numFmtId="165" fontId="1" fillId="0" borderId="0" xfId="1" applyNumberFormat="1"/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vertical="top"/>
    </xf>
    <xf numFmtId="0" fontId="0" fillId="0" borderId="2" xfId="0" applyBorder="1"/>
    <xf numFmtId="0" fontId="4" fillId="0" borderId="1" xfId="0" applyFont="1" applyBorder="1" applyAlignment="1">
      <alignment vertical="top" wrapText="1"/>
    </xf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165" fontId="1" fillId="0" borderId="6" xfId="1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top"/>
    </xf>
    <xf numFmtId="165" fontId="1" fillId="0" borderId="9" xfId="1" applyNumberFormat="1" applyBorder="1"/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vertical="top" wrapText="1"/>
    </xf>
    <xf numFmtId="165" fontId="1" fillId="0" borderId="12" xfId="1" applyNumberFormat="1" applyBorder="1" applyAlignment="1">
      <alignment vertical="top"/>
    </xf>
    <xf numFmtId="0" fontId="0" fillId="0" borderId="7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165" fontId="2" fillId="2" borderId="10" xfId="1" applyNumberFormat="1" applyFont="1" applyFill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165" fontId="1" fillId="3" borderId="0" xfId="1" applyNumberFormat="1" applyFill="1"/>
    <xf numFmtId="165" fontId="4" fillId="0" borderId="0" xfId="1" applyNumberFormat="1" applyFont="1"/>
    <xf numFmtId="165" fontId="4" fillId="0" borderId="14" xfId="0" applyNumberFormat="1" applyFont="1" applyBorder="1" applyAlignment="1">
      <alignment horizontal="center"/>
    </xf>
    <xf numFmtId="165" fontId="4" fillId="3" borderId="14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165" fontId="1" fillId="0" borderId="0" xfId="1" applyNumberFormat="1" applyBorder="1"/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vertical="top"/>
    </xf>
    <xf numFmtId="0" fontId="4" fillId="0" borderId="6" xfId="0" applyFont="1" applyFill="1" applyBorder="1" applyAlignment="1">
      <alignment horizontal="right" vertical="top" wrapText="1"/>
    </xf>
    <xf numFmtId="165" fontId="4" fillId="0" borderId="7" xfId="1" applyNumberFormat="1" applyFont="1" applyBorder="1"/>
    <xf numFmtId="0" fontId="4" fillId="0" borderId="9" xfId="0" applyFont="1" applyFill="1" applyBorder="1" applyAlignment="1">
      <alignment horizontal="right" vertical="top" wrapText="1"/>
    </xf>
    <xf numFmtId="165" fontId="4" fillId="0" borderId="4" xfId="1" applyNumberFormat="1" applyFont="1" applyBorder="1"/>
    <xf numFmtId="0" fontId="0" fillId="0" borderId="11" xfId="0" applyBorder="1" applyAlignment="1">
      <alignment vertical="top" wrapText="1"/>
    </xf>
    <xf numFmtId="0" fontId="4" fillId="0" borderId="12" xfId="0" applyFont="1" applyFill="1" applyBorder="1" applyAlignment="1">
      <alignment horizontal="right" vertical="top"/>
    </xf>
    <xf numFmtId="165" fontId="4" fillId="0" borderId="13" xfId="1" applyNumberFormat="1" applyFont="1" applyBorder="1"/>
    <xf numFmtId="0" fontId="0" fillId="0" borderId="11" xfId="0" applyBorder="1"/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5" xfId="0" applyBorder="1" applyAlignment="1">
      <alignment vertical="top"/>
    </xf>
    <xf numFmtId="165" fontId="1" fillId="0" borderId="0" xfId="1" applyNumberFormat="1" applyBorder="1" applyAlignment="1">
      <alignment vertical="top"/>
    </xf>
    <xf numFmtId="0" fontId="0" fillId="0" borderId="16" xfId="0" applyBorder="1" applyAlignment="1">
      <alignment horizontal="right" vertical="top"/>
    </xf>
    <xf numFmtId="0" fontId="0" fillId="0" borderId="16" xfId="0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B1" workbookViewId="0">
      <selection activeCell="G7" sqref="G7"/>
    </sheetView>
  </sheetViews>
  <sheetFormatPr defaultRowHeight="13.2" x14ac:dyDescent="0.25"/>
  <cols>
    <col min="1" max="1" width="12.109375" customWidth="1"/>
    <col min="2" max="2" width="16.44140625" style="10" customWidth="1"/>
    <col min="3" max="3" width="15.6640625" bestFit="1" customWidth="1"/>
    <col min="4" max="4" width="17" bestFit="1" customWidth="1"/>
    <col min="5" max="5" width="22.33203125" bestFit="1" customWidth="1"/>
    <col min="6" max="6" width="39.6640625" customWidth="1"/>
    <col min="7" max="7" width="12.6640625" style="8" customWidth="1"/>
    <col min="8" max="8" width="10.109375" bestFit="1" customWidth="1"/>
  </cols>
  <sheetData>
    <row r="1" spans="1:8" ht="14.4" thickBot="1" x14ac:dyDescent="0.35">
      <c r="A1" s="5" t="s">
        <v>48</v>
      </c>
      <c r="B1" s="9"/>
    </row>
    <row r="2" spans="1:8" s="4" customFormat="1" ht="42" thickBot="1" x14ac:dyDescent="0.35">
      <c r="A2" s="36" t="s">
        <v>9</v>
      </c>
      <c r="B2" s="37" t="s">
        <v>10</v>
      </c>
      <c r="C2" s="36" t="s">
        <v>2</v>
      </c>
      <c r="D2" s="37" t="s">
        <v>28</v>
      </c>
      <c r="E2" s="37" t="s">
        <v>31</v>
      </c>
      <c r="F2" s="36" t="s">
        <v>12</v>
      </c>
      <c r="G2" s="38" t="s">
        <v>57</v>
      </c>
      <c r="H2" s="37" t="s">
        <v>29</v>
      </c>
    </row>
    <row r="3" spans="1:8" ht="13.8" thickBot="1" x14ac:dyDescent="0.3"/>
    <row r="4" spans="1:8" s="11" customFormat="1" ht="26.4" x14ac:dyDescent="0.25">
      <c r="A4" s="17" t="s">
        <v>14</v>
      </c>
      <c r="B4" s="12" t="s">
        <v>11</v>
      </c>
      <c r="C4" s="19" t="s">
        <v>0</v>
      </c>
      <c r="D4" s="20" t="s">
        <v>17</v>
      </c>
      <c r="E4" s="20" t="s">
        <v>19</v>
      </c>
      <c r="F4" s="27" t="s">
        <v>33</v>
      </c>
      <c r="G4" s="21">
        <f ca="1">'Power Positions'!B1</f>
        <v>-303081.38155493804</v>
      </c>
      <c r="H4" s="34" t="s">
        <v>27</v>
      </c>
    </row>
    <row r="5" spans="1:8" s="11" customFormat="1" x14ac:dyDescent="0.25">
      <c r="A5" s="64"/>
      <c r="B5" s="65"/>
      <c r="C5" s="66"/>
      <c r="D5" s="52"/>
      <c r="E5" s="52"/>
      <c r="F5" s="51"/>
      <c r="G5" s="67"/>
      <c r="H5" s="68"/>
    </row>
    <row r="6" spans="1:8" ht="13.8" thickBot="1" x14ac:dyDescent="0.3">
      <c r="A6" s="14"/>
      <c r="B6" s="13"/>
      <c r="C6" s="23" t="s">
        <v>3</v>
      </c>
      <c r="D6" s="24" t="s">
        <v>18</v>
      </c>
      <c r="E6" s="25" t="s">
        <v>20</v>
      </c>
      <c r="F6" s="24" t="s">
        <v>13</v>
      </c>
      <c r="G6" s="26">
        <f ca="1">'Power Positions'!C1</f>
        <v>313920</v>
      </c>
      <c r="H6" s="18">
        <v>507514</v>
      </c>
    </row>
    <row r="7" spans="1:8" s="11" customFormat="1" ht="26.4" x14ac:dyDescent="0.25">
      <c r="A7" s="15"/>
      <c r="B7" s="12" t="s">
        <v>30</v>
      </c>
      <c r="C7" s="19" t="s">
        <v>0</v>
      </c>
      <c r="D7" s="20" t="s">
        <v>17</v>
      </c>
      <c r="E7" s="27" t="s">
        <v>21</v>
      </c>
      <c r="F7" s="27" t="s">
        <v>33</v>
      </c>
      <c r="G7" s="21">
        <f ca="1">'Power Positions'!B2</f>
        <v>-421230.7915010149</v>
      </c>
      <c r="H7" s="22"/>
    </row>
    <row r="8" spans="1:8" s="11" customFormat="1" x14ac:dyDescent="0.25">
      <c r="A8" s="15"/>
      <c r="B8" s="65"/>
      <c r="C8" s="66"/>
      <c r="D8" s="52"/>
      <c r="E8" s="51"/>
      <c r="F8" s="51"/>
      <c r="G8" s="67"/>
      <c r="H8" s="69"/>
    </row>
    <row r="9" spans="1:8" ht="13.8" thickBot="1" x14ac:dyDescent="0.3">
      <c r="A9" s="16"/>
      <c r="B9" s="13"/>
      <c r="C9" s="23" t="s">
        <v>3</v>
      </c>
      <c r="D9" s="24" t="s">
        <v>18</v>
      </c>
      <c r="E9" s="52" t="s">
        <v>20</v>
      </c>
      <c r="F9" s="50" t="s">
        <v>13</v>
      </c>
      <c r="G9" s="53">
        <f ca="1">'Power Positions'!C2</f>
        <v>438240</v>
      </c>
      <c r="H9" s="18">
        <v>507514</v>
      </c>
    </row>
    <row r="10" spans="1:8" x14ac:dyDescent="0.25">
      <c r="A10" s="50"/>
      <c r="B10" s="51"/>
      <c r="C10" s="50"/>
      <c r="D10" s="50"/>
      <c r="E10" s="19"/>
      <c r="F10" s="56" t="s">
        <v>58</v>
      </c>
      <c r="G10" s="57">
        <f ca="1">G4+G7</f>
        <v>-724312.17305595288</v>
      </c>
      <c r="H10" s="50"/>
    </row>
    <row r="11" spans="1:8" ht="13.8" thickBot="1" x14ac:dyDescent="0.3">
      <c r="A11" s="50"/>
      <c r="B11" s="51"/>
      <c r="C11" s="50"/>
      <c r="D11" s="50"/>
      <c r="E11" s="55"/>
      <c r="F11" s="58" t="s">
        <v>59</v>
      </c>
      <c r="G11" s="59">
        <f ca="1">G6+G9</f>
        <v>752160</v>
      </c>
      <c r="H11" s="50"/>
    </row>
    <row r="12" spans="1:8" ht="13.8" thickBot="1" x14ac:dyDescent="0.3"/>
    <row r="13" spans="1:8" s="11" customFormat="1" ht="40.200000000000003" thickBot="1" x14ac:dyDescent="0.3">
      <c r="A13" s="17" t="s">
        <v>15</v>
      </c>
      <c r="B13" s="12" t="s">
        <v>32</v>
      </c>
      <c r="C13" s="19" t="s">
        <v>0</v>
      </c>
      <c r="D13" s="20" t="s">
        <v>22</v>
      </c>
      <c r="E13" s="27" t="s">
        <v>25</v>
      </c>
      <c r="F13" s="27" t="s">
        <v>34</v>
      </c>
      <c r="G13" s="21">
        <f ca="1">'Power Positions'!H1</f>
        <v>-132765.73904676331</v>
      </c>
      <c r="H13" s="34" t="s">
        <v>27</v>
      </c>
    </row>
    <row r="14" spans="1:8" s="11" customFormat="1" ht="40.200000000000003" thickBot="1" x14ac:dyDescent="0.3">
      <c r="A14" s="28"/>
      <c r="B14" s="29" t="s">
        <v>23</v>
      </c>
      <c r="C14" s="30" t="s">
        <v>0</v>
      </c>
      <c r="D14" s="31" t="s">
        <v>22</v>
      </c>
      <c r="E14" s="32" t="s">
        <v>24</v>
      </c>
      <c r="F14" s="32" t="s">
        <v>35</v>
      </c>
      <c r="G14" s="33">
        <f ca="1">'Power Positions'!H2</f>
        <v>-715800.01533171418</v>
      </c>
      <c r="H14" s="35" t="s">
        <v>27</v>
      </c>
    </row>
    <row r="15" spans="1:8" s="11" customFormat="1" ht="13.8" thickBot="1" x14ac:dyDescent="0.3">
      <c r="A15" s="52"/>
      <c r="B15" s="51"/>
      <c r="C15" s="52"/>
      <c r="D15" s="52"/>
      <c r="E15" s="60"/>
      <c r="F15" s="61" t="s">
        <v>60</v>
      </c>
      <c r="G15" s="62">
        <f ca="1">+G13+G14</f>
        <v>-848565.75437847746</v>
      </c>
      <c r="H15" s="54"/>
    </row>
    <row r="16" spans="1:8" ht="13.8" thickBot="1" x14ac:dyDescent="0.3"/>
    <row r="17" spans="1:8" s="11" customFormat="1" ht="40.200000000000003" thickBot="1" x14ac:dyDescent="0.3">
      <c r="A17" s="17" t="s">
        <v>26</v>
      </c>
      <c r="B17" s="12" t="s">
        <v>16</v>
      </c>
      <c r="C17" s="19" t="s">
        <v>0</v>
      </c>
      <c r="D17" s="20" t="s">
        <v>22</v>
      </c>
      <c r="E17" s="27" t="s">
        <v>25</v>
      </c>
      <c r="F17" s="27" t="s">
        <v>36</v>
      </c>
      <c r="G17" s="21">
        <f ca="1">'Power Positions'!L1</f>
        <v>-105069.84074379606</v>
      </c>
      <c r="H17" s="34" t="s">
        <v>27</v>
      </c>
    </row>
    <row r="18" spans="1:8" s="11" customFormat="1" ht="40.200000000000003" thickBot="1" x14ac:dyDescent="0.3">
      <c r="A18" s="28"/>
      <c r="B18" s="29" t="s">
        <v>23</v>
      </c>
      <c r="C18" s="30" t="s">
        <v>0</v>
      </c>
      <c r="D18" s="31" t="s">
        <v>22</v>
      </c>
      <c r="E18" s="32" t="s">
        <v>24</v>
      </c>
      <c r="F18" s="32" t="s">
        <v>37</v>
      </c>
      <c r="G18" s="33">
        <f ca="1">'Power Positions'!L2</f>
        <v>-570150.81887206412</v>
      </c>
      <c r="H18" s="35" t="s">
        <v>27</v>
      </c>
    </row>
    <row r="19" spans="1:8" ht="13.8" thickBot="1" x14ac:dyDescent="0.3">
      <c r="E19" s="63"/>
      <c r="F19" s="61" t="s">
        <v>61</v>
      </c>
      <c r="G19" s="62">
        <f ca="1">+G17+G18</f>
        <v>-675220.6596158602</v>
      </c>
    </row>
    <row r="30" spans="1:8" ht="13.8" x14ac:dyDescent="0.3">
      <c r="A30" s="5"/>
      <c r="B30" s="9"/>
    </row>
    <row r="31" spans="1:8" x14ac:dyDescent="0.25">
      <c r="C31" t="s">
        <v>1</v>
      </c>
      <c r="F31" s="6">
        <v>36861</v>
      </c>
    </row>
    <row r="32" spans="1:8" x14ac:dyDescent="0.25">
      <c r="C32" t="s">
        <v>5</v>
      </c>
      <c r="F32" s="6">
        <v>37377</v>
      </c>
    </row>
  </sheetData>
  <phoneticPr fontId="0" type="noConversion"/>
  <printOptions horizontalCentered="1"/>
  <pageMargins left="0" right="0" top="0.5" bottom="1" header="0.5" footer="0.5"/>
  <pageSetup fitToHeight="0" orientation="landscape" verticalDpi="0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8"/>
  <sheetViews>
    <sheetView workbookViewId="0">
      <selection activeCell="A9" sqref="A9"/>
    </sheetView>
  </sheetViews>
  <sheetFormatPr defaultRowHeight="13.2" x14ac:dyDescent="0.25"/>
  <cols>
    <col min="1" max="1" width="13.6640625" bestFit="1" customWidth="1"/>
    <col min="2" max="4" width="18.77734375" bestFit="1" customWidth="1"/>
    <col min="5" max="5" width="1.77734375" customWidth="1"/>
    <col min="6" max="7" width="14.77734375" bestFit="1" customWidth="1"/>
    <col min="8" max="8" width="20.33203125" bestFit="1" customWidth="1"/>
    <col min="9" max="9" width="1.77734375" customWidth="1"/>
    <col min="10" max="11" width="14.77734375" bestFit="1" customWidth="1"/>
    <col min="12" max="12" width="19.33203125" bestFit="1" customWidth="1"/>
    <col min="13" max="13" width="10.44140625" bestFit="1" customWidth="1"/>
    <col min="17" max="17" width="8.77734375" style="2" bestFit="1" customWidth="1"/>
    <col min="18" max="18" width="11.6640625" style="2" bestFit="1" customWidth="1"/>
    <col min="19" max="19" width="9.77734375" style="2" bestFit="1" customWidth="1"/>
  </cols>
  <sheetData>
    <row r="1" spans="1:19" x14ac:dyDescent="0.25">
      <c r="A1" t="s">
        <v>43</v>
      </c>
      <c r="B1" s="7">
        <f>SUM(B16:B58)</f>
        <v>-303081.38155493804</v>
      </c>
      <c r="C1" s="7">
        <f>SUM(C16:C58)</f>
        <v>313920</v>
      </c>
      <c r="D1" s="7"/>
      <c r="G1" s="43" t="s">
        <v>52</v>
      </c>
      <c r="H1" s="7">
        <f>SUM(H16:H31)</f>
        <v>-132765.73904676331</v>
      </c>
      <c r="K1" s="43" t="s">
        <v>52</v>
      </c>
      <c r="L1" s="7">
        <f>SUM(L16:L31)</f>
        <v>-105069.84074379606</v>
      </c>
    </row>
    <row r="2" spans="1:19" x14ac:dyDescent="0.25">
      <c r="A2" t="s">
        <v>44</v>
      </c>
      <c r="B2" s="7">
        <f>SUM(B59:B118)</f>
        <v>-421230.7915010149</v>
      </c>
      <c r="C2" s="7">
        <f>SUM(C59:C118)</f>
        <v>438240</v>
      </c>
      <c r="D2" s="7"/>
      <c r="G2" s="43" t="s">
        <v>53</v>
      </c>
      <c r="H2" s="7">
        <f>SUM(H32:H118)</f>
        <v>-715800.01533171418</v>
      </c>
      <c r="K2" s="43" t="s">
        <v>53</v>
      </c>
      <c r="L2" s="7">
        <f>SUM(L32:L118)</f>
        <v>-570150.81887206412</v>
      </c>
    </row>
    <row r="3" spans="1:19" x14ac:dyDescent="0.25">
      <c r="A3" t="s">
        <v>40</v>
      </c>
      <c r="B3" s="7">
        <f>SUM(B1:B2)</f>
        <v>-724312.17305595288</v>
      </c>
      <c r="C3" s="7">
        <f>SUM(C1:C2)</f>
        <v>752160</v>
      </c>
      <c r="D3" s="7"/>
      <c r="G3" s="43" t="s">
        <v>40</v>
      </c>
      <c r="H3" s="7">
        <f>SUM(H1:H2)</f>
        <v>-848565.75437847746</v>
      </c>
      <c r="K3" s="43" t="s">
        <v>40</v>
      </c>
      <c r="L3" s="7">
        <f>SUM(L1:L2)</f>
        <v>-675220.6596158602</v>
      </c>
    </row>
    <row r="7" spans="1:19" x14ac:dyDescent="0.25">
      <c r="A7" s="42" t="s">
        <v>51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9" ht="13.8" x14ac:dyDescent="0.3">
      <c r="A8" s="40" t="s">
        <v>46</v>
      </c>
      <c r="B8" s="3" t="s">
        <v>6</v>
      </c>
      <c r="C8" s="3" t="s">
        <v>45</v>
      </c>
      <c r="D8" s="45" t="s">
        <v>47</v>
      </c>
      <c r="E8" s="3"/>
      <c r="F8" s="3" t="s">
        <v>7</v>
      </c>
      <c r="G8" s="3" t="s">
        <v>7</v>
      </c>
      <c r="H8" s="45" t="s">
        <v>55</v>
      </c>
      <c r="I8" s="3"/>
      <c r="J8" s="3" t="s">
        <v>8</v>
      </c>
      <c r="K8" s="3" t="s">
        <v>8</v>
      </c>
      <c r="L8" s="45" t="s">
        <v>54</v>
      </c>
      <c r="M8" s="3"/>
    </row>
    <row r="9" spans="1:19" ht="13.8" x14ac:dyDescent="0.3">
      <c r="A9" s="40" t="s">
        <v>62</v>
      </c>
      <c r="B9" s="3" t="s">
        <v>63</v>
      </c>
      <c r="C9" s="3" t="s">
        <v>64</v>
      </c>
      <c r="D9" s="45"/>
      <c r="E9" s="3"/>
      <c r="F9" s="3" t="s">
        <v>63</v>
      </c>
      <c r="G9" s="3" t="s">
        <v>63</v>
      </c>
      <c r="H9" s="45"/>
      <c r="I9" s="3"/>
      <c r="J9" s="3" t="s">
        <v>63</v>
      </c>
      <c r="K9" s="3" t="s">
        <v>63</v>
      </c>
      <c r="L9" s="45"/>
      <c r="M9" s="3"/>
    </row>
    <row r="10" spans="1:19" ht="13.8" x14ac:dyDescent="0.3">
      <c r="A10" s="40" t="s">
        <v>49</v>
      </c>
      <c r="B10" s="3" t="s">
        <v>18</v>
      </c>
      <c r="C10" s="3" t="s">
        <v>18</v>
      </c>
      <c r="D10" s="44"/>
      <c r="E10" s="3"/>
      <c r="F10" s="3" t="s">
        <v>50</v>
      </c>
      <c r="G10" s="3" t="s">
        <v>18</v>
      </c>
      <c r="H10" s="44"/>
      <c r="I10" s="3"/>
      <c r="J10" s="3" t="s">
        <v>56</v>
      </c>
      <c r="K10" s="3" t="s">
        <v>18</v>
      </c>
      <c r="L10" s="44"/>
      <c r="M10" s="3"/>
    </row>
    <row r="11" spans="1:19" ht="13.8" x14ac:dyDescent="0.3">
      <c r="A11" s="40" t="s">
        <v>41</v>
      </c>
      <c r="B11" s="3" t="s">
        <v>38</v>
      </c>
      <c r="C11" s="3" t="s">
        <v>18</v>
      </c>
      <c r="D11" s="44"/>
      <c r="E11" s="3"/>
      <c r="F11" s="3" t="s">
        <v>18</v>
      </c>
      <c r="G11" s="3" t="s">
        <v>50</v>
      </c>
      <c r="H11" s="44"/>
      <c r="I11" s="3"/>
      <c r="J11" s="3" t="s">
        <v>18</v>
      </c>
      <c r="K11" s="3" t="s">
        <v>56</v>
      </c>
      <c r="L11" s="44"/>
      <c r="M11" s="3"/>
    </row>
    <row r="12" spans="1:19" ht="13.8" x14ac:dyDescent="0.3">
      <c r="A12" s="40" t="s">
        <v>42</v>
      </c>
      <c r="B12" s="41" t="s">
        <v>39</v>
      </c>
      <c r="C12" s="41" t="s">
        <v>39</v>
      </c>
      <c r="D12" s="45" t="s">
        <v>39</v>
      </c>
      <c r="E12" s="3"/>
      <c r="F12" s="3" t="s">
        <v>18</v>
      </c>
      <c r="G12" s="41" t="s">
        <v>4</v>
      </c>
      <c r="H12" s="44"/>
      <c r="I12" s="3"/>
      <c r="J12" s="3" t="s">
        <v>18</v>
      </c>
      <c r="K12" s="41" t="s">
        <v>4</v>
      </c>
      <c r="L12" s="44"/>
      <c r="M12" s="3"/>
    </row>
    <row r="13" spans="1:19" x14ac:dyDescent="0.25">
      <c r="B13" s="3"/>
      <c r="C13" s="3"/>
      <c r="D13" s="44"/>
      <c r="E13" s="3"/>
      <c r="F13" s="3"/>
      <c r="G13" s="3"/>
      <c r="H13" s="44"/>
      <c r="I13" s="3"/>
      <c r="J13" s="3"/>
      <c r="K13" s="3"/>
      <c r="L13" s="44"/>
      <c r="M13" s="3"/>
    </row>
    <row r="14" spans="1:19" s="39" customFormat="1" ht="14.4" thickBot="1" x14ac:dyDescent="0.35">
      <c r="A14" s="40" t="s">
        <v>40</v>
      </c>
      <c r="B14" s="48">
        <f>SUM(B16:B118)</f>
        <v>-724312.17305595276</v>
      </c>
      <c r="C14" s="48">
        <f>SUM(C16:C118)</f>
        <v>752160</v>
      </c>
      <c r="D14" s="49">
        <f>SUM(D16:D118)</f>
        <v>27847.826944046978</v>
      </c>
      <c r="E14" s="41"/>
      <c r="F14" s="48">
        <f>SUM(F16:F118)</f>
        <v>-64828.444247014122</v>
      </c>
      <c r="G14" s="48">
        <f>SUM(G16:G118)</f>
        <v>-783737.31013146346</v>
      </c>
      <c r="H14" s="49">
        <f>SUM(H16:H118)</f>
        <v>-848565.75437847758</v>
      </c>
      <c r="I14" s="41"/>
      <c r="J14" s="48">
        <f>SUM(J16:J118)</f>
        <v>-52791.238061482676</v>
      </c>
      <c r="K14" s="48">
        <f>SUM(K16:K118)</f>
        <v>-622429.42155437765</v>
      </c>
      <c r="L14" s="49">
        <f>SUM(L16:L118)</f>
        <v>-675220.65961586032</v>
      </c>
      <c r="M14" s="41"/>
      <c r="Q14" s="47"/>
      <c r="R14" s="47"/>
      <c r="S14" s="47"/>
    </row>
    <row r="15" spans="1:19" ht="13.8" thickTop="1" x14ac:dyDescent="0.25">
      <c r="B15" s="3"/>
      <c r="C15" s="3"/>
      <c r="D15" s="44"/>
      <c r="E15" s="3"/>
      <c r="F15" s="3"/>
      <c r="G15" s="3"/>
      <c r="H15" s="44"/>
      <c r="I15" s="3"/>
      <c r="J15" s="3"/>
      <c r="K15" s="3"/>
      <c r="L15" s="44"/>
      <c r="M15" s="3"/>
      <c r="Q15" s="2" t="s">
        <v>8</v>
      </c>
      <c r="R15" s="2" t="s">
        <v>6</v>
      </c>
      <c r="S15" s="2" t="s">
        <v>7</v>
      </c>
    </row>
    <row r="16" spans="1:19" x14ac:dyDescent="0.25">
      <c r="A16" s="1">
        <v>37135</v>
      </c>
      <c r="B16" s="8">
        <f>R16*-1</f>
        <v>-6986.8210000000799</v>
      </c>
      <c r="C16" s="8">
        <v>7200</v>
      </c>
      <c r="D16" s="46">
        <f>B16+C16</f>
        <v>213.17899999992005</v>
      </c>
      <c r="E16" s="8"/>
      <c r="F16" s="8">
        <f>S16*-1</f>
        <v>-8434.3174600682396</v>
      </c>
      <c r="G16" s="8"/>
      <c r="H16" s="46">
        <f>SUM(F16+G16)</f>
        <v>-8434.3174600682396</v>
      </c>
      <c r="I16" s="8"/>
      <c r="J16" s="8">
        <f>Q16*-1</f>
        <v>-6541.4160000001202</v>
      </c>
      <c r="K16" s="8"/>
      <c r="L16" s="46">
        <f>SUM(J16+K16)</f>
        <v>-6541.4160000001202</v>
      </c>
      <c r="M16" s="8"/>
      <c r="Q16" s="2">
        <v>6541.4160000001202</v>
      </c>
      <c r="R16" s="2">
        <v>6986.8210000000799</v>
      </c>
      <c r="S16" s="2">
        <v>8434.3174600682396</v>
      </c>
    </row>
    <row r="17" spans="1:19" x14ac:dyDescent="0.25">
      <c r="A17" s="1">
        <f t="shared" ref="A17:A48" si="0">EOMONTH(A16,0)+1</f>
        <v>37165</v>
      </c>
      <c r="B17" s="8">
        <f t="shared" ref="B17:B80" si="1">R17*-1</f>
        <v>-8062.4159999999074</v>
      </c>
      <c r="C17" s="8">
        <v>7440</v>
      </c>
      <c r="D17" s="46">
        <f t="shared" ref="D17:D80" si="2">B17+C17</f>
        <v>-622.4159999999074</v>
      </c>
      <c r="E17" s="8"/>
      <c r="F17" s="8">
        <f t="shared" ref="F17:F23" si="3">S17*-1</f>
        <v>-9186.6949390811751</v>
      </c>
      <c r="G17" s="8"/>
      <c r="H17" s="46">
        <f t="shared" ref="H17:H80" si="4">SUM(F17+G17)</f>
        <v>-9186.6949390811751</v>
      </c>
      <c r="I17" s="8"/>
      <c r="J17" s="8">
        <f t="shared" ref="J17:J23" si="5">Q17*-1</f>
        <v>-6602.4570000001322</v>
      </c>
      <c r="K17" s="8"/>
      <c r="L17" s="46">
        <f t="shared" ref="L17:L80" si="6">SUM(J17+K17)</f>
        <v>-6602.4570000001322</v>
      </c>
      <c r="M17" s="8"/>
      <c r="Q17" s="2">
        <v>6602.4570000001322</v>
      </c>
      <c r="R17" s="2">
        <v>8062.4159999999074</v>
      </c>
      <c r="S17" s="2">
        <v>9186.6949390811751</v>
      </c>
    </row>
    <row r="18" spans="1:19" x14ac:dyDescent="0.25">
      <c r="A18" s="1">
        <f t="shared" si="0"/>
        <v>37196</v>
      </c>
      <c r="B18" s="8">
        <f t="shared" si="1"/>
        <v>-8066.0964114271073</v>
      </c>
      <c r="C18" s="8">
        <v>7200</v>
      </c>
      <c r="D18" s="46">
        <f t="shared" si="2"/>
        <v>-866.09641142710734</v>
      </c>
      <c r="E18" s="8"/>
      <c r="F18" s="8">
        <f t="shared" si="3"/>
        <v>-9012.7644873463305</v>
      </c>
      <c r="G18" s="8"/>
      <c r="H18" s="46">
        <f t="shared" si="4"/>
        <v>-9012.7644873463305</v>
      </c>
      <c r="I18" s="8"/>
      <c r="J18" s="8">
        <f t="shared" si="5"/>
        <v>-6565.204878532536</v>
      </c>
      <c r="K18" s="8"/>
      <c r="L18" s="46">
        <f t="shared" si="6"/>
        <v>-6565.204878532536</v>
      </c>
      <c r="M18" s="8"/>
      <c r="Q18" s="2">
        <v>6565.204878532536</v>
      </c>
      <c r="R18" s="2">
        <v>8066.0964114271073</v>
      </c>
      <c r="S18" s="2">
        <v>9012.7644873463305</v>
      </c>
    </row>
    <row r="19" spans="1:19" x14ac:dyDescent="0.25">
      <c r="A19" s="1">
        <f t="shared" si="0"/>
        <v>37226</v>
      </c>
      <c r="B19" s="8">
        <f t="shared" si="1"/>
        <v>-6704.8893067360441</v>
      </c>
      <c r="C19" s="8">
        <v>7440</v>
      </c>
      <c r="D19" s="46">
        <f t="shared" si="2"/>
        <v>735.11069326395591</v>
      </c>
      <c r="E19" s="8"/>
      <c r="F19" s="8">
        <f t="shared" si="3"/>
        <v>-7199.2120241104767</v>
      </c>
      <c r="G19" s="8"/>
      <c r="H19" s="46">
        <f t="shared" si="4"/>
        <v>-7199.2120241104767</v>
      </c>
      <c r="I19" s="8"/>
      <c r="J19" s="8">
        <f t="shared" si="5"/>
        <v>-6791.0596853718207</v>
      </c>
      <c r="K19" s="8"/>
      <c r="L19" s="46">
        <f t="shared" si="6"/>
        <v>-6791.0596853718207</v>
      </c>
      <c r="M19" s="8"/>
      <c r="Q19" s="2">
        <v>6791.0596853718207</v>
      </c>
      <c r="R19" s="2">
        <v>6704.8893067360441</v>
      </c>
      <c r="S19" s="2">
        <v>7199.2120241104767</v>
      </c>
    </row>
    <row r="20" spans="1:19" x14ac:dyDescent="0.25">
      <c r="A20" s="1">
        <f t="shared" si="0"/>
        <v>37257</v>
      </c>
      <c r="B20" s="8">
        <f t="shared" si="1"/>
        <v>-6825.2162085408154</v>
      </c>
      <c r="C20" s="8">
        <v>7440</v>
      </c>
      <c r="D20" s="46">
        <f t="shared" si="2"/>
        <v>614.78379145918461</v>
      </c>
      <c r="E20" s="7"/>
      <c r="F20" s="8">
        <f t="shared" si="3"/>
        <v>-7260.1239101440933</v>
      </c>
      <c r="G20" s="7"/>
      <c r="H20" s="46">
        <f t="shared" si="4"/>
        <v>-7260.1239101440933</v>
      </c>
      <c r="I20" s="7"/>
      <c r="J20" s="8">
        <f t="shared" si="5"/>
        <v>-6798.5785112132526</v>
      </c>
      <c r="K20" s="7"/>
      <c r="L20" s="46">
        <f t="shared" si="6"/>
        <v>-6798.5785112132526</v>
      </c>
      <c r="M20" s="7"/>
      <c r="Q20" s="2">
        <v>6798.5785112132526</v>
      </c>
      <c r="R20" s="2">
        <v>6825.2162085408154</v>
      </c>
      <c r="S20" s="2">
        <v>7260.1239101440933</v>
      </c>
    </row>
    <row r="21" spans="1:19" x14ac:dyDescent="0.25">
      <c r="A21" s="1">
        <f t="shared" si="0"/>
        <v>37288</v>
      </c>
      <c r="B21" s="8">
        <f t="shared" si="1"/>
        <v>-6544.1780000000645</v>
      </c>
      <c r="C21" s="8">
        <v>6720</v>
      </c>
      <c r="D21" s="46">
        <f t="shared" si="2"/>
        <v>175.82199999993554</v>
      </c>
      <c r="E21" s="7"/>
      <c r="F21" s="8">
        <f t="shared" si="3"/>
        <v>-7180.951</v>
      </c>
      <c r="G21" s="7"/>
      <c r="H21" s="46">
        <f t="shared" si="4"/>
        <v>-7180.951</v>
      </c>
      <c r="I21" s="7"/>
      <c r="J21" s="8">
        <f t="shared" si="5"/>
        <v>-6154.8140000000158</v>
      </c>
      <c r="K21" s="7"/>
      <c r="L21" s="46">
        <f t="shared" si="6"/>
        <v>-6154.8140000000158</v>
      </c>
      <c r="M21" s="7"/>
      <c r="Q21" s="2">
        <v>6154.8140000000158</v>
      </c>
      <c r="R21" s="2">
        <v>6544.1780000000645</v>
      </c>
      <c r="S21" s="2">
        <v>7180.951</v>
      </c>
    </row>
    <row r="22" spans="1:19" x14ac:dyDescent="0.25">
      <c r="A22" s="1">
        <f t="shared" si="0"/>
        <v>37316</v>
      </c>
      <c r="B22" s="8">
        <f t="shared" si="1"/>
        <v>-7042.215573861984</v>
      </c>
      <c r="C22" s="8">
        <v>7440</v>
      </c>
      <c r="D22" s="46">
        <f t="shared" si="2"/>
        <v>397.78442613801599</v>
      </c>
      <c r="E22" s="7"/>
      <c r="F22" s="8">
        <f t="shared" si="3"/>
        <v>-8469.8354262638295</v>
      </c>
      <c r="G22" s="7"/>
      <c r="H22" s="46">
        <f t="shared" si="4"/>
        <v>-8469.8354262638295</v>
      </c>
      <c r="I22" s="7"/>
      <c r="J22" s="8">
        <f t="shared" si="5"/>
        <v>-6782.6169863647237</v>
      </c>
      <c r="K22" s="7"/>
      <c r="L22" s="46">
        <f t="shared" si="6"/>
        <v>-6782.6169863647237</v>
      </c>
      <c r="M22" s="7"/>
      <c r="Q22" s="2">
        <v>6782.6169863647237</v>
      </c>
      <c r="R22" s="2">
        <v>7042.215573861984</v>
      </c>
      <c r="S22" s="2">
        <v>8469.8354262638295</v>
      </c>
    </row>
    <row r="23" spans="1:19" x14ac:dyDescent="0.25">
      <c r="A23" s="1">
        <f t="shared" si="0"/>
        <v>37347</v>
      </c>
      <c r="B23" s="8">
        <f t="shared" si="1"/>
        <v>-6792.0879999998724</v>
      </c>
      <c r="C23" s="8">
        <v>7200</v>
      </c>
      <c r="D23" s="46">
        <f t="shared" si="2"/>
        <v>407.91200000012759</v>
      </c>
      <c r="E23" s="7"/>
      <c r="F23" s="8">
        <f t="shared" si="3"/>
        <v>-8084.5449999999682</v>
      </c>
      <c r="G23" s="7"/>
      <c r="H23" s="46">
        <f t="shared" si="4"/>
        <v>-8084.5449999999682</v>
      </c>
      <c r="I23" s="7"/>
      <c r="J23" s="8">
        <f t="shared" si="5"/>
        <v>-6555.0910000000804</v>
      </c>
      <c r="K23" s="7"/>
      <c r="L23" s="46">
        <f t="shared" si="6"/>
        <v>-6555.0910000000804</v>
      </c>
      <c r="M23" s="7"/>
      <c r="Q23" s="2">
        <v>6555.0910000000804</v>
      </c>
      <c r="R23" s="2">
        <v>6792.0879999998724</v>
      </c>
      <c r="S23" s="2">
        <v>8084.5449999999682</v>
      </c>
    </row>
    <row r="24" spans="1:19" x14ac:dyDescent="0.25">
      <c r="A24" s="1">
        <f t="shared" si="0"/>
        <v>37377</v>
      </c>
      <c r="B24" s="8">
        <f t="shared" si="1"/>
        <v>-6589.9809999999843</v>
      </c>
      <c r="C24" s="8">
        <v>7440</v>
      </c>
      <c r="D24" s="46">
        <f t="shared" si="2"/>
        <v>850.01900000001569</v>
      </c>
      <c r="E24" s="7"/>
      <c r="F24" s="7"/>
      <c r="G24" s="7">
        <f>S24*-1</f>
        <v>-8530.0129547056331</v>
      </c>
      <c r="H24" s="46">
        <f t="shared" si="4"/>
        <v>-8530.0129547056331</v>
      </c>
      <c r="I24" s="7"/>
      <c r="J24" s="7"/>
      <c r="K24" s="7">
        <f>Q24*-1</f>
        <v>-6429.4946100000043</v>
      </c>
      <c r="L24" s="46">
        <f t="shared" si="6"/>
        <v>-6429.4946100000043</v>
      </c>
      <c r="M24" s="7"/>
      <c r="Q24" s="2">
        <v>6429.4946100000043</v>
      </c>
      <c r="R24" s="2">
        <v>6589.9809999999843</v>
      </c>
      <c r="S24" s="2">
        <v>8530.0129547056331</v>
      </c>
    </row>
    <row r="25" spans="1:19" x14ac:dyDescent="0.25">
      <c r="A25" s="1">
        <f t="shared" si="0"/>
        <v>37408</v>
      </c>
      <c r="B25" s="8">
        <f t="shared" si="1"/>
        <v>-6217.1510000000408</v>
      </c>
      <c r="C25" s="8">
        <v>7200</v>
      </c>
      <c r="D25" s="46">
        <f t="shared" si="2"/>
        <v>982.84899999995923</v>
      </c>
      <c r="E25" s="7"/>
      <c r="F25" s="7"/>
      <c r="G25" s="7">
        <f t="shared" ref="G25:G88" si="7">S25*-1</f>
        <v>-8543.6204418172401</v>
      </c>
      <c r="H25" s="46">
        <f t="shared" si="4"/>
        <v>-8543.6204418172401</v>
      </c>
      <c r="I25" s="7"/>
      <c r="J25" s="7"/>
      <c r="K25" s="7">
        <f t="shared" ref="K25:K88" si="8">Q25*-1</f>
        <v>-6429.4946100001216</v>
      </c>
      <c r="L25" s="46">
        <f t="shared" si="6"/>
        <v>-6429.4946100001216</v>
      </c>
      <c r="M25" s="7"/>
      <c r="Q25" s="2">
        <v>6429.4946100001216</v>
      </c>
      <c r="R25" s="2">
        <v>6217.1510000000408</v>
      </c>
      <c r="S25" s="2">
        <v>8543.6204418172401</v>
      </c>
    </row>
    <row r="26" spans="1:19" x14ac:dyDescent="0.25">
      <c r="A26" s="1">
        <f t="shared" si="0"/>
        <v>37438</v>
      </c>
      <c r="B26" s="8">
        <f t="shared" si="1"/>
        <v>-7249.4980000000342</v>
      </c>
      <c r="C26" s="8">
        <v>7440</v>
      </c>
      <c r="D26" s="46">
        <f t="shared" si="2"/>
        <v>190.50199999996585</v>
      </c>
      <c r="E26" s="7"/>
      <c r="F26" s="7"/>
      <c r="G26" s="7">
        <f t="shared" si="7"/>
        <v>-8487.0335000000196</v>
      </c>
      <c r="H26" s="46">
        <f t="shared" si="4"/>
        <v>-8487.0335000000196</v>
      </c>
      <c r="I26" s="7"/>
      <c r="J26" s="7"/>
      <c r="K26" s="7">
        <f t="shared" si="8"/>
        <v>-6485.4553049999959</v>
      </c>
      <c r="L26" s="46">
        <f t="shared" si="6"/>
        <v>-6485.4553049999959</v>
      </c>
      <c r="M26" s="7"/>
      <c r="Q26" s="2">
        <v>6485.4553049999959</v>
      </c>
      <c r="R26" s="2">
        <v>7249.4980000000342</v>
      </c>
      <c r="S26" s="2">
        <v>8487.0335000000196</v>
      </c>
    </row>
    <row r="27" spans="1:19" x14ac:dyDescent="0.25">
      <c r="A27" s="1">
        <f t="shared" si="0"/>
        <v>37469</v>
      </c>
      <c r="B27" s="8">
        <f t="shared" si="1"/>
        <v>-7118.1594999999761</v>
      </c>
      <c r="C27" s="8">
        <v>7440</v>
      </c>
      <c r="D27" s="46">
        <f t="shared" si="2"/>
        <v>321.84050000002389</v>
      </c>
      <c r="E27" s="7"/>
      <c r="F27" s="7"/>
      <c r="G27" s="7">
        <f t="shared" si="7"/>
        <v>-8531.9570000000149</v>
      </c>
      <c r="H27" s="46">
        <f t="shared" si="4"/>
        <v>-8531.9570000000149</v>
      </c>
      <c r="I27" s="7"/>
      <c r="J27" s="7"/>
      <c r="K27" s="7">
        <f t="shared" si="8"/>
        <v>-6429.4946100000043</v>
      </c>
      <c r="L27" s="46">
        <f t="shared" si="6"/>
        <v>-6429.4946100000043</v>
      </c>
      <c r="M27" s="7"/>
      <c r="Q27" s="2">
        <v>6429.4946100000043</v>
      </c>
      <c r="R27" s="2">
        <v>7118.1594999999761</v>
      </c>
      <c r="S27" s="2">
        <v>8531.9570000000149</v>
      </c>
    </row>
    <row r="28" spans="1:19" x14ac:dyDescent="0.25">
      <c r="A28" s="1">
        <f t="shared" si="0"/>
        <v>37500</v>
      </c>
      <c r="B28" s="8">
        <f t="shared" si="1"/>
        <v>-6986.8210000000799</v>
      </c>
      <c r="C28" s="8">
        <v>7200</v>
      </c>
      <c r="D28" s="46">
        <f t="shared" si="2"/>
        <v>213.17899999992005</v>
      </c>
      <c r="E28" s="7"/>
      <c r="F28" s="7"/>
      <c r="G28" s="7">
        <f t="shared" si="7"/>
        <v>-8436.9149733788418</v>
      </c>
      <c r="H28" s="46">
        <f t="shared" si="4"/>
        <v>-8436.9149733788418</v>
      </c>
      <c r="I28" s="7"/>
      <c r="J28" s="7"/>
      <c r="K28" s="7">
        <f t="shared" si="8"/>
        <v>-6541.4160000001202</v>
      </c>
      <c r="L28" s="46">
        <f t="shared" si="6"/>
        <v>-6541.4160000001202</v>
      </c>
      <c r="M28" s="7"/>
      <c r="Q28" s="2">
        <v>6541.4160000001202</v>
      </c>
      <c r="R28" s="2">
        <v>6986.8210000000799</v>
      </c>
      <c r="S28" s="2">
        <v>8436.9149733788418</v>
      </c>
    </row>
    <row r="29" spans="1:19" x14ac:dyDescent="0.25">
      <c r="A29" s="1">
        <f t="shared" si="0"/>
        <v>37530</v>
      </c>
      <c r="B29" s="8">
        <f t="shared" si="1"/>
        <v>-8062.4159999999074</v>
      </c>
      <c r="C29" s="8">
        <v>7440</v>
      </c>
      <c r="D29" s="46">
        <f t="shared" si="2"/>
        <v>-622.4159999999074</v>
      </c>
      <c r="E29" s="7"/>
      <c r="F29" s="7"/>
      <c r="G29" s="7">
        <f t="shared" si="7"/>
        <v>-9186.6949390811751</v>
      </c>
      <c r="H29" s="46">
        <f t="shared" si="4"/>
        <v>-9186.6949390811751</v>
      </c>
      <c r="I29" s="7"/>
      <c r="J29" s="7"/>
      <c r="K29" s="7">
        <f t="shared" si="8"/>
        <v>-6602.4570000001322</v>
      </c>
      <c r="L29" s="46">
        <f t="shared" si="6"/>
        <v>-6602.4570000001322</v>
      </c>
      <c r="M29" s="7"/>
      <c r="Q29" s="2">
        <v>6602.4570000001322</v>
      </c>
      <c r="R29" s="2">
        <v>8062.4159999999074</v>
      </c>
      <c r="S29" s="2">
        <v>9186.6949390811751</v>
      </c>
    </row>
    <row r="30" spans="1:19" x14ac:dyDescent="0.25">
      <c r="A30" s="1">
        <f t="shared" si="0"/>
        <v>37561</v>
      </c>
      <c r="B30" s="8">
        <f t="shared" si="1"/>
        <v>-8069.1518228542391</v>
      </c>
      <c r="C30" s="8">
        <v>7200</v>
      </c>
      <c r="D30" s="46">
        <f t="shared" si="2"/>
        <v>-869.15182285423907</v>
      </c>
      <c r="E30" s="7"/>
      <c r="F30" s="7"/>
      <c r="G30" s="7">
        <f t="shared" si="7"/>
        <v>-9016.4409746926394</v>
      </c>
      <c r="H30" s="46">
        <f t="shared" si="4"/>
        <v>-9016.4409746926394</v>
      </c>
      <c r="I30" s="7"/>
      <c r="J30" s="7"/>
      <c r="K30" s="7">
        <f t="shared" si="8"/>
        <v>-6567.6917570651203</v>
      </c>
      <c r="L30" s="46">
        <f t="shared" si="6"/>
        <v>-6567.6917570651203</v>
      </c>
      <c r="M30" s="7"/>
      <c r="Q30" s="2">
        <v>6567.6917570651203</v>
      </c>
      <c r="R30" s="2">
        <v>8069.1518228542391</v>
      </c>
      <c r="S30" s="2">
        <v>9016.4409746926394</v>
      </c>
    </row>
    <row r="31" spans="1:19" x14ac:dyDescent="0.25">
      <c r="A31" s="1">
        <f t="shared" si="0"/>
        <v>37591</v>
      </c>
      <c r="B31" s="8">
        <f t="shared" si="1"/>
        <v>-6706.9025378240121</v>
      </c>
      <c r="C31" s="8">
        <v>7440</v>
      </c>
      <c r="D31" s="46">
        <f t="shared" si="2"/>
        <v>733.09746217598786</v>
      </c>
      <c r="E31" s="7"/>
      <c r="F31" s="7"/>
      <c r="G31" s="7">
        <f t="shared" si="7"/>
        <v>-7204.6200160736444</v>
      </c>
      <c r="H31" s="46">
        <f t="shared" si="4"/>
        <v>-7204.6200160736444</v>
      </c>
      <c r="I31" s="7"/>
      <c r="J31" s="7"/>
      <c r="K31" s="7">
        <f t="shared" si="8"/>
        <v>-6793.0987902478882</v>
      </c>
      <c r="L31" s="46">
        <f t="shared" si="6"/>
        <v>-6793.0987902478882</v>
      </c>
      <c r="M31" s="7"/>
      <c r="Q31" s="2">
        <v>6793.0987902478882</v>
      </c>
      <c r="R31" s="2">
        <v>6706.9025378240121</v>
      </c>
      <c r="S31" s="2">
        <v>7204.6200160736444</v>
      </c>
    </row>
    <row r="32" spans="1:19" x14ac:dyDescent="0.25">
      <c r="A32" s="1">
        <f t="shared" si="0"/>
        <v>37622</v>
      </c>
      <c r="B32" s="8">
        <f t="shared" si="1"/>
        <v>-6825.2162085408154</v>
      </c>
      <c r="C32" s="8">
        <v>7440</v>
      </c>
      <c r="D32" s="46">
        <f t="shared" si="2"/>
        <v>614.78379145918461</v>
      </c>
      <c r="E32" s="7"/>
      <c r="F32" s="7"/>
      <c r="G32" s="7">
        <f t="shared" si="7"/>
        <v>-7260.1239101440933</v>
      </c>
      <c r="H32" s="46">
        <f t="shared" si="4"/>
        <v>-7260.1239101440933</v>
      </c>
      <c r="I32" s="7"/>
      <c r="J32" s="7"/>
      <c r="K32" s="7">
        <f t="shared" si="8"/>
        <v>-6798.5785112132526</v>
      </c>
      <c r="L32" s="46">
        <f t="shared" si="6"/>
        <v>-6798.5785112132526</v>
      </c>
      <c r="M32" s="7"/>
      <c r="Q32" s="2">
        <v>6798.5785112132526</v>
      </c>
      <c r="R32" s="2">
        <v>6825.2162085408154</v>
      </c>
      <c r="S32" s="2">
        <v>7260.1239101440933</v>
      </c>
    </row>
    <row r="33" spans="1:19" x14ac:dyDescent="0.25">
      <c r="A33" s="1">
        <f t="shared" si="0"/>
        <v>37653</v>
      </c>
      <c r="B33" s="8">
        <f t="shared" si="1"/>
        <v>-6544.1780000000645</v>
      </c>
      <c r="C33" s="8">
        <v>6720</v>
      </c>
      <c r="D33" s="46">
        <f t="shared" si="2"/>
        <v>175.82199999993554</v>
      </c>
      <c r="E33" s="7"/>
      <c r="F33" s="7"/>
      <c r="G33" s="7">
        <f t="shared" si="7"/>
        <v>-7180.951</v>
      </c>
      <c r="H33" s="46">
        <f t="shared" si="4"/>
        <v>-7180.951</v>
      </c>
      <c r="I33" s="7"/>
      <c r="J33" s="7"/>
      <c r="K33" s="7">
        <f t="shared" si="8"/>
        <v>-6154.8140000000158</v>
      </c>
      <c r="L33" s="46">
        <f t="shared" si="6"/>
        <v>-6154.8140000000158</v>
      </c>
      <c r="M33" s="7"/>
      <c r="Q33" s="2">
        <v>6154.8140000000158</v>
      </c>
      <c r="R33" s="2">
        <v>6544.1780000000645</v>
      </c>
      <c r="S33" s="2">
        <v>7180.951</v>
      </c>
    </row>
    <row r="34" spans="1:19" x14ac:dyDescent="0.25">
      <c r="A34" s="1">
        <f t="shared" si="0"/>
        <v>37681</v>
      </c>
      <c r="B34" s="8">
        <f t="shared" si="1"/>
        <v>-7042.215573861984</v>
      </c>
      <c r="C34" s="8">
        <v>7440</v>
      </c>
      <c r="D34" s="46">
        <f t="shared" si="2"/>
        <v>397.78442613801599</v>
      </c>
      <c r="E34" s="7"/>
      <c r="F34" s="7"/>
      <c r="G34" s="7">
        <f t="shared" si="7"/>
        <v>-8469.8354262638295</v>
      </c>
      <c r="H34" s="46">
        <f t="shared" si="4"/>
        <v>-8469.8354262638295</v>
      </c>
      <c r="I34" s="7"/>
      <c r="J34" s="7"/>
      <c r="K34" s="7">
        <f t="shared" si="8"/>
        <v>-6782.6169863647237</v>
      </c>
      <c r="L34" s="46">
        <f t="shared" si="6"/>
        <v>-6782.6169863647237</v>
      </c>
      <c r="M34" s="7"/>
      <c r="Q34" s="2">
        <v>6782.6169863647237</v>
      </c>
      <c r="R34" s="2">
        <v>7042.215573861984</v>
      </c>
      <c r="S34" s="2">
        <v>8469.8354262638295</v>
      </c>
    </row>
    <row r="35" spans="1:19" x14ac:dyDescent="0.25">
      <c r="A35" s="1">
        <f t="shared" si="0"/>
        <v>37712</v>
      </c>
      <c r="B35" s="8">
        <f t="shared" si="1"/>
        <v>-6792.0879999998724</v>
      </c>
      <c r="C35" s="8">
        <v>7200</v>
      </c>
      <c r="D35" s="46">
        <f t="shared" si="2"/>
        <v>407.91200000012759</v>
      </c>
      <c r="E35" s="7"/>
      <c r="F35" s="7"/>
      <c r="G35" s="7">
        <f t="shared" si="7"/>
        <v>-8084.5449999999682</v>
      </c>
      <c r="H35" s="46">
        <f t="shared" si="4"/>
        <v>-8084.5449999999682</v>
      </c>
      <c r="I35" s="7"/>
      <c r="J35" s="7"/>
      <c r="K35" s="7">
        <f t="shared" si="8"/>
        <v>-6555.0910000000804</v>
      </c>
      <c r="L35" s="46">
        <f t="shared" si="6"/>
        <v>-6555.0910000000804</v>
      </c>
      <c r="M35" s="7"/>
      <c r="Q35" s="2">
        <v>6555.0910000000804</v>
      </c>
      <c r="R35" s="2">
        <v>6792.0879999998724</v>
      </c>
      <c r="S35" s="2">
        <v>8084.5449999999682</v>
      </c>
    </row>
    <row r="36" spans="1:19" x14ac:dyDescent="0.25">
      <c r="A36" s="1">
        <f t="shared" si="0"/>
        <v>37742</v>
      </c>
      <c r="B36" s="8">
        <f t="shared" si="1"/>
        <v>-6589.9809999999834</v>
      </c>
      <c r="C36" s="8">
        <v>7440</v>
      </c>
      <c r="D36" s="46">
        <f t="shared" si="2"/>
        <v>850.0190000000166</v>
      </c>
      <c r="E36" s="7"/>
      <c r="F36" s="7"/>
      <c r="G36" s="7">
        <f t="shared" si="7"/>
        <v>-8531.9569999999676</v>
      </c>
      <c r="H36" s="46">
        <f t="shared" si="4"/>
        <v>-8531.9569999999676</v>
      </c>
      <c r="I36" s="7"/>
      <c r="J36" s="7"/>
      <c r="K36" s="7">
        <f t="shared" si="8"/>
        <v>-6429.4946100000043</v>
      </c>
      <c r="L36" s="46">
        <f t="shared" si="6"/>
        <v>-6429.4946100000043</v>
      </c>
      <c r="M36" s="7"/>
      <c r="Q36" s="2">
        <v>6429.4946100000043</v>
      </c>
      <c r="R36" s="2">
        <v>6589.9809999999834</v>
      </c>
      <c r="S36" s="2">
        <v>8531.9569999999676</v>
      </c>
    </row>
    <row r="37" spans="1:19" x14ac:dyDescent="0.25">
      <c r="A37" s="1">
        <f t="shared" si="0"/>
        <v>37773</v>
      </c>
      <c r="B37" s="8">
        <f t="shared" si="1"/>
        <v>-6217.1510000000399</v>
      </c>
      <c r="C37" s="8">
        <v>7200</v>
      </c>
      <c r="D37" s="46">
        <f t="shared" si="2"/>
        <v>982.84899999996014</v>
      </c>
      <c r="E37" s="7"/>
      <c r="F37" s="7"/>
      <c r="G37" s="7">
        <f t="shared" si="7"/>
        <v>-8537.7887209086475</v>
      </c>
      <c r="H37" s="46">
        <f t="shared" si="4"/>
        <v>-8537.7887209086475</v>
      </c>
      <c r="I37" s="7"/>
      <c r="J37" s="7"/>
      <c r="K37" s="7">
        <f t="shared" si="8"/>
        <v>-6429.4946100001216</v>
      </c>
      <c r="L37" s="46">
        <f t="shared" si="6"/>
        <v>-6429.4946100001216</v>
      </c>
      <c r="M37" s="7"/>
      <c r="Q37" s="2">
        <v>6429.4946100001216</v>
      </c>
      <c r="R37" s="2">
        <v>6217.1510000000399</v>
      </c>
      <c r="S37" s="2">
        <v>8537.7887209086475</v>
      </c>
    </row>
    <row r="38" spans="1:19" x14ac:dyDescent="0.25">
      <c r="A38" s="1">
        <f t="shared" si="0"/>
        <v>37803</v>
      </c>
      <c r="B38" s="8">
        <f t="shared" si="1"/>
        <v>-7249.4980000000342</v>
      </c>
      <c r="C38" s="8">
        <v>7440</v>
      </c>
      <c r="D38" s="46">
        <f t="shared" si="2"/>
        <v>190.50199999996585</v>
      </c>
      <c r="E38" s="7"/>
      <c r="F38" s="7"/>
      <c r="G38" s="7">
        <f t="shared" si="7"/>
        <v>-8487.0335000000196</v>
      </c>
      <c r="H38" s="46">
        <f t="shared" si="4"/>
        <v>-8487.0335000000196</v>
      </c>
      <c r="I38" s="7"/>
      <c r="J38" s="7"/>
      <c r="K38" s="7">
        <f t="shared" si="8"/>
        <v>-6485.4553049999959</v>
      </c>
      <c r="L38" s="46">
        <f t="shared" si="6"/>
        <v>-6485.4553049999959</v>
      </c>
      <c r="M38" s="7"/>
      <c r="Q38" s="2">
        <v>6485.4553049999959</v>
      </c>
      <c r="R38" s="2">
        <v>7249.4980000000342</v>
      </c>
      <c r="S38" s="2">
        <v>8487.0335000000196</v>
      </c>
    </row>
    <row r="39" spans="1:19" x14ac:dyDescent="0.25">
      <c r="A39" s="1">
        <f t="shared" si="0"/>
        <v>37834</v>
      </c>
      <c r="B39" s="8">
        <f t="shared" si="1"/>
        <v>-7118.1594999999761</v>
      </c>
      <c r="C39" s="8">
        <v>7440</v>
      </c>
      <c r="D39" s="46">
        <f t="shared" si="2"/>
        <v>321.84050000002389</v>
      </c>
      <c r="E39" s="7"/>
      <c r="F39" s="7"/>
      <c r="G39" s="7">
        <f t="shared" si="7"/>
        <v>-8534.3304380726022</v>
      </c>
      <c r="H39" s="46">
        <f t="shared" si="4"/>
        <v>-8534.3304380726022</v>
      </c>
      <c r="I39" s="7"/>
      <c r="J39" s="7"/>
      <c r="K39" s="7">
        <f t="shared" si="8"/>
        <v>-6429.4946100000043</v>
      </c>
      <c r="L39" s="46">
        <f t="shared" si="6"/>
        <v>-6429.4946100000043</v>
      </c>
      <c r="M39" s="7"/>
      <c r="Q39" s="2">
        <v>6429.4946100000043</v>
      </c>
      <c r="R39" s="2">
        <v>7118.1594999999761</v>
      </c>
      <c r="S39" s="2">
        <v>8534.3304380726022</v>
      </c>
    </row>
    <row r="40" spans="1:19" x14ac:dyDescent="0.25">
      <c r="A40" s="1">
        <f t="shared" si="0"/>
        <v>37865</v>
      </c>
      <c r="B40" s="8">
        <f t="shared" si="1"/>
        <v>-6986.8210000000799</v>
      </c>
      <c r="C40" s="8">
        <v>7200</v>
      </c>
      <c r="D40" s="46">
        <f t="shared" si="2"/>
        <v>213.17899999992005</v>
      </c>
      <c r="E40" s="7"/>
      <c r="F40" s="7"/>
      <c r="G40" s="7">
        <f t="shared" si="7"/>
        <v>-8439.5124866894403</v>
      </c>
      <c r="H40" s="46">
        <f t="shared" si="4"/>
        <v>-8439.5124866894403</v>
      </c>
      <c r="I40" s="7"/>
      <c r="J40" s="7"/>
      <c r="K40" s="7">
        <f t="shared" si="8"/>
        <v>-6541.4160000001202</v>
      </c>
      <c r="L40" s="46">
        <f t="shared" si="6"/>
        <v>-6541.4160000001202</v>
      </c>
      <c r="M40" s="7"/>
      <c r="Q40" s="2">
        <v>6541.4160000001202</v>
      </c>
      <c r="R40" s="2">
        <v>6986.8210000000799</v>
      </c>
      <c r="S40" s="2">
        <v>8439.5124866894403</v>
      </c>
    </row>
    <row r="41" spans="1:19" x14ac:dyDescent="0.25">
      <c r="A41" s="1">
        <f t="shared" si="0"/>
        <v>37895</v>
      </c>
      <c r="B41" s="8">
        <f t="shared" si="1"/>
        <v>-8062.4159999999074</v>
      </c>
      <c r="C41" s="8">
        <v>7440</v>
      </c>
      <c r="D41" s="46">
        <f t="shared" si="2"/>
        <v>-622.4159999999074</v>
      </c>
      <c r="E41" s="7"/>
      <c r="F41" s="7"/>
      <c r="G41" s="7">
        <f t="shared" si="7"/>
        <v>-9186.6949390811751</v>
      </c>
      <c r="H41" s="46">
        <f t="shared" si="4"/>
        <v>-9186.6949390811751</v>
      </c>
      <c r="I41" s="7"/>
      <c r="J41" s="7"/>
      <c r="K41" s="7">
        <f t="shared" si="8"/>
        <v>-6602.4570000001322</v>
      </c>
      <c r="L41" s="46">
        <f t="shared" si="6"/>
        <v>-6602.4570000001322</v>
      </c>
      <c r="M41" s="7"/>
      <c r="Q41" s="2">
        <v>6602.4570000001322</v>
      </c>
      <c r="R41" s="2">
        <v>8062.4159999999074</v>
      </c>
      <c r="S41" s="2">
        <v>9186.6949390811751</v>
      </c>
    </row>
    <row r="42" spans="1:19" x14ac:dyDescent="0.25">
      <c r="A42" s="1">
        <f t="shared" si="0"/>
        <v>37926</v>
      </c>
      <c r="B42" s="8">
        <f t="shared" si="1"/>
        <v>-8072.2072342813717</v>
      </c>
      <c r="C42" s="8">
        <v>7200</v>
      </c>
      <c r="D42" s="46">
        <f t="shared" si="2"/>
        <v>-872.20723428137171</v>
      </c>
      <c r="E42" s="7"/>
      <c r="F42" s="7"/>
      <c r="G42" s="7">
        <f t="shared" si="7"/>
        <v>-9020.1174620389484</v>
      </c>
      <c r="H42" s="46">
        <f t="shared" si="4"/>
        <v>-9020.1174620389484</v>
      </c>
      <c r="I42" s="7"/>
      <c r="J42" s="7"/>
      <c r="K42" s="7">
        <f t="shared" si="8"/>
        <v>-6570.1786355977047</v>
      </c>
      <c r="L42" s="46">
        <f t="shared" si="6"/>
        <v>-6570.1786355977047</v>
      </c>
      <c r="M42" s="7"/>
      <c r="Q42" s="2">
        <v>6570.1786355977047</v>
      </c>
      <c r="R42" s="2">
        <v>8072.2072342813717</v>
      </c>
      <c r="S42" s="2">
        <v>9020.1174620389484</v>
      </c>
    </row>
    <row r="43" spans="1:19" x14ac:dyDescent="0.25">
      <c r="A43" s="1">
        <f t="shared" si="0"/>
        <v>37956</v>
      </c>
      <c r="B43" s="8">
        <f t="shared" si="1"/>
        <v>-6708.9157689119811</v>
      </c>
      <c r="C43" s="8">
        <v>7440</v>
      </c>
      <c r="D43" s="46">
        <f t="shared" si="2"/>
        <v>731.0842310880189</v>
      </c>
      <c r="E43" s="7"/>
      <c r="F43" s="7"/>
      <c r="G43" s="7">
        <f t="shared" si="7"/>
        <v>-7210.0280080368111</v>
      </c>
      <c r="H43" s="46">
        <f t="shared" si="4"/>
        <v>-7210.0280080368111</v>
      </c>
      <c r="I43" s="7"/>
      <c r="J43" s="7"/>
      <c r="K43" s="7">
        <f t="shared" si="8"/>
        <v>-6795.1378951239558</v>
      </c>
      <c r="L43" s="46">
        <f t="shared" si="6"/>
        <v>-6795.1378951239558</v>
      </c>
      <c r="M43" s="7"/>
      <c r="Q43" s="2">
        <v>6795.1378951239558</v>
      </c>
      <c r="R43" s="2">
        <v>6708.9157689119811</v>
      </c>
      <c r="S43" s="2">
        <v>7210.0280080368111</v>
      </c>
    </row>
    <row r="44" spans="1:19" x14ac:dyDescent="0.25">
      <c r="A44" s="1">
        <f t="shared" si="0"/>
        <v>37987</v>
      </c>
      <c r="B44" s="8">
        <f t="shared" si="1"/>
        <v>-6827.8559999998479</v>
      </c>
      <c r="C44" s="8">
        <v>7440</v>
      </c>
      <c r="D44" s="46">
        <f t="shared" si="2"/>
        <v>612.14400000015212</v>
      </c>
      <c r="E44" s="7"/>
      <c r="F44" s="7"/>
      <c r="G44" s="7">
        <f t="shared" si="7"/>
        <v>-7259.9680000000153</v>
      </c>
      <c r="H44" s="46">
        <f t="shared" si="4"/>
        <v>-7259.9680000000153</v>
      </c>
      <c r="I44" s="7"/>
      <c r="J44" s="7"/>
      <c r="K44" s="7">
        <f t="shared" si="8"/>
        <v>-6801.2079999999842</v>
      </c>
      <c r="L44" s="46">
        <f t="shared" si="6"/>
        <v>-6801.2079999999842</v>
      </c>
      <c r="M44" s="7"/>
      <c r="Q44" s="2">
        <v>6801.2079999999842</v>
      </c>
      <c r="R44" s="2">
        <v>6827.8559999998479</v>
      </c>
      <c r="S44" s="2">
        <v>7259.9680000000153</v>
      </c>
    </row>
    <row r="45" spans="1:19" x14ac:dyDescent="0.25">
      <c r="A45" s="1">
        <f t="shared" si="0"/>
        <v>38018</v>
      </c>
      <c r="B45" s="8">
        <f t="shared" si="1"/>
        <v>-6777.8353232887303</v>
      </c>
      <c r="C45" s="8">
        <v>6960</v>
      </c>
      <c r="D45" s="46">
        <f t="shared" si="2"/>
        <v>182.16467671126975</v>
      </c>
      <c r="E45" s="7"/>
      <c r="F45" s="7"/>
      <c r="G45" s="7">
        <f t="shared" si="7"/>
        <v>-7435.9949559254201</v>
      </c>
      <c r="H45" s="46">
        <f t="shared" si="4"/>
        <v>-7435.9949559254201</v>
      </c>
      <c r="I45" s="7"/>
      <c r="J45" s="7"/>
      <c r="K45" s="7">
        <f t="shared" si="8"/>
        <v>-6374.5692335189678</v>
      </c>
      <c r="L45" s="46">
        <f t="shared" si="6"/>
        <v>-6374.5692335189678</v>
      </c>
      <c r="M45" s="7"/>
      <c r="Q45" s="2">
        <v>6374.5692335189678</v>
      </c>
      <c r="R45" s="2">
        <v>6777.8353232887303</v>
      </c>
      <c r="S45" s="2">
        <v>7435.9949559254201</v>
      </c>
    </row>
    <row r="46" spans="1:19" x14ac:dyDescent="0.25">
      <c r="A46" s="1">
        <f t="shared" si="0"/>
        <v>38047</v>
      </c>
      <c r="B46" s="8">
        <f t="shared" si="1"/>
        <v>-7042.0639999999376</v>
      </c>
      <c r="C46" s="8">
        <v>7440</v>
      </c>
      <c r="D46" s="46">
        <f t="shared" si="2"/>
        <v>397.93600000006245</v>
      </c>
      <c r="E46" s="7"/>
      <c r="F46" s="7"/>
      <c r="G46" s="7">
        <f t="shared" si="7"/>
        <v>-8458.321999999971</v>
      </c>
      <c r="H46" s="46">
        <f t="shared" si="4"/>
        <v>-8458.321999999971</v>
      </c>
      <c r="I46" s="7"/>
      <c r="J46" s="7"/>
      <c r="K46" s="7">
        <f t="shared" si="8"/>
        <v>-6782.4709999999795</v>
      </c>
      <c r="L46" s="46">
        <f t="shared" si="6"/>
        <v>-6782.4709999999795</v>
      </c>
      <c r="M46" s="7"/>
      <c r="Q46" s="2">
        <v>6782.4709999999795</v>
      </c>
      <c r="R46" s="2">
        <v>7042.0639999999376</v>
      </c>
      <c r="S46" s="2">
        <v>8458.321999999971</v>
      </c>
    </row>
    <row r="47" spans="1:19" x14ac:dyDescent="0.25">
      <c r="A47" s="1">
        <f t="shared" si="0"/>
        <v>38078</v>
      </c>
      <c r="B47" s="8">
        <f t="shared" si="1"/>
        <v>-6792.0879999998724</v>
      </c>
      <c r="C47" s="8">
        <v>7200</v>
      </c>
      <c r="D47" s="46">
        <f t="shared" si="2"/>
        <v>407.91200000012759</v>
      </c>
      <c r="E47" s="7"/>
      <c r="F47" s="7"/>
      <c r="G47" s="7">
        <f t="shared" si="7"/>
        <v>-8084.5449999999682</v>
      </c>
      <c r="H47" s="46">
        <f t="shared" si="4"/>
        <v>-8084.5449999999682</v>
      </c>
      <c r="I47" s="7"/>
      <c r="J47" s="7"/>
      <c r="K47" s="7">
        <f t="shared" si="8"/>
        <v>-6555.0910000000804</v>
      </c>
      <c r="L47" s="46">
        <f t="shared" si="6"/>
        <v>-6555.0910000000804</v>
      </c>
      <c r="M47" s="7"/>
      <c r="Q47" s="2">
        <v>6555.0910000000804</v>
      </c>
      <c r="R47" s="2">
        <v>6792.0879999998724</v>
      </c>
      <c r="S47" s="2">
        <v>8084.5449999999682</v>
      </c>
    </row>
    <row r="48" spans="1:19" x14ac:dyDescent="0.25">
      <c r="A48" s="1">
        <f t="shared" si="0"/>
        <v>38108</v>
      </c>
      <c r="B48" s="8">
        <f t="shared" si="1"/>
        <v>-6589.9809999999834</v>
      </c>
      <c r="C48" s="8">
        <v>7440</v>
      </c>
      <c r="D48" s="46">
        <f t="shared" si="2"/>
        <v>850.0190000000166</v>
      </c>
      <c r="E48" s="7"/>
      <c r="F48" s="7"/>
      <c r="G48" s="7">
        <f t="shared" si="7"/>
        <v>-8533.9010452943039</v>
      </c>
      <c r="H48" s="46">
        <f t="shared" si="4"/>
        <v>-8533.9010452943039</v>
      </c>
      <c r="I48" s="7"/>
      <c r="J48" s="7"/>
      <c r="K48" s="7">
        <f t="shared" si="8"/>
        <v>-6429.4946100000043</v>
      </c>
      <c r="L48" s="46">
        <f t="shared" si="6"/>
        <v>-6429.4946100000043</v>
      </c>
      <c r="M48" s="7"/>
      <c r="Q48" s="2">
        <v>6429.4946100000043</v>
      </c>
      <c r="R48" s="2">
        <v>6589.9809999999834</v>
      </c>
      <c r="S48" s="2">
        <v>8533.9010452943039</v>
      </c>
    </row>
    <row r="49" spans="1:19" x14ac:dyDescent="0.25">
      <c r="A49" s="1">
        <f t="shared" ref="A49:A80" si="9">EOMONTH(A48,0)+1</f>
        <v>38139</v>
      </c>
      <c r="B49" s="8">
        <f t="shared" si="1"/>
        <v>-6217.1510000000408</v>
      </c>
      <c r="C49" s="8">
        <v>7200</v>
      </c>
      <c r="D49" s="46">
        <f t="shared" si="2"/>
        <v>982.84899999995923</v>
      </c>
      <c r="E49" s="7"/>
      <c r="F49" s="7"/>
      <c r="G49" s="7">
        <f t="shared" si="7"/>
        <v>-8531.9570000000567</v>
      </c>
      <c r="H49" s="46">
        <f t="shared" si="4"/>
        <v>-8531.9570000000567</v>
      </c>
      <c r="I49" s="7"/>
      <c r="J49" s="7"/>
      <c r="K49" s="7">
        <f t="shared" si="8"/>
        <v>-6429.4946100001207</v>
      </c>
      <c r="L49" s="46">
        <f t="shared" si="6"/>
        <v>-6429.4946100001207</v>
      </c>
      <c r="M49" s="7"/>
      <c r="Q49" s="2">
        <v>6429.4946100001207</v>
      </c>
      <c r="R49" s="2">
        <v>6217.1510000000408</v>
      </c>
      <c r="S49" s="2">
        <v>8531.9570000000567</v>
      </c>
    </row>
    <row r="50" spans="1:19" x14ac:dyDescent="0.25">
      <c r="A50" s="1">
        <f t="shared" si="9"/>
        <v>38169</v>
      </c>
      <c r="B50" s="8">
        <f t="shared" si="1"/>
        <v>-7243.0376733824569</v>
      </c>
      <c r="C50" s="8">
        <v>7440</v>
      </c>
      <c r="D50" s="46">
        <f t="shared" si="2"/>
        <v>196.96232661754311</v>
      </c>
      <c r="E50" s="7"/>
      <c r="F50" s="7"/>
      <c r="G50" s="7">
        <f t="shared" si="7"/>
        <v>-8482.5918524057834</v>
      </c>
      <c r="H50" s="46">
        <f t="shared" si="4"/>
        <v>-8482.5918524057834</v>
      </c>
      <c r="I50" s="7"/>
      <c r="J50" s="7"/>
      <c r="K50" s="7">
        <f t="shared" si="8"/>
        <v>-6479.6758483349922</v>
      </c>
      <c r="L50" s="46">
        <f t="shared" si="6"/>
        <v>-6479.6758483349922</v>
      </c>
      <c r="M50" s="7"/>
      <c r="Q50" s="2">
        <v>6479.6758483349922</v>
      </c>
      <c r="R50" s="2">
        <v>7243.0376733824569</v>
      </c>
      <c r="S50" s="2">
        <v>8482.5918524057834</v>
      </c>
    </row>
    <row r="51" spans="1:19" x14ac:dyDescent="0.25">
      <c r="A51" s="1">
        <f t="shared" si="9"/>
        <v>38200</v>
      </c>
      <c r="B51" s="8">
        <f t="shared" si="1"/>
        <v>-7118.1594999999761</v>
      </c>
      <c r="C51" s="8">
        <v>7440</v>
      </c>
      <c r="D51" s="46">
        <f t="shared" si="2"/>
        <v>321.84050000002389</v>
      </c>
      <c r="E51" s="7"/>
      <c r="F51" s="7"/>
      <c r="G51" s="7">
        <f t="shared" si="7"/>
        <v>-8531.9570000000149</v>
      </c>
      <c r="H51" s="46">
        <f t="shared" si="4"/>
        <v>-8531.9570000000149</v>
      </c>
      <c r="I51" s="7"/>
      <c r="J51" s="7"/>
      <c r="K51" s="7">
        <f t="shared" si="8"/>
        <v>-6429.4946100000043</v>
      </c>
      <c r="L51" s="46">
        <f t="shared" si="6"/>
        <v>-6429.4946100000043</v>
      </c>
      <c r="M51" s="7"/>
      <c r="Q51" s="2">
        <v>6429.4946100000043</v>
      </c>
      <c r="R51" s="2">
        <v>7118.1594999999761</v>
      </c>
      <c r="S51" s="2">
        <v>8531.9570000000149</v>
      </c>
    </row>
    <row r="52" spans="1:19" x14ac:dyDescent="0.25">
      <c r="A52" s="1">
        <f t="shared" si="9"/>
        <v>38231</v>
      </c>
      <c r="B52" s="8">
        <f t="shared" si="1"/>
        <v>-6986.8210000000799</v>
      </c>
      <c r="C52" s="8">
        <v>7200</v>
      </c>
      <c r="D52" s="46">
        <f t="shared" si="2"/>
        <v>213.17899999992005</v>
      </c>
      <c r="E52" s="7"/>
      <c r="F52" s="7"/>
      <c r="G52" s="7">
        <f t="shared" si="7"/>
        <v>-8439.5124866894403</v>
      </c>
      <c r="H52" s="46">
        <f t="shared" si="4"/>
        <v>-8439.5124866894403</v>
      </c>
      <c r="I52" s="7"/>
      <c r="J52" s="7"/>
      <c r="K52" s="7">
        <f t="shared" si="8"/>
        <v>-6541.4160000001202</v>
      </c>
      <c r="L52" s="46">
        <f t="shared" si="6"/>
        <v>-6541.4160000001202</v>
      </c>
      <c r="M52" s="7"/>
      <c r="Q52" s="2">
        <v>6541.4160000001202</v>
      </c>
      <c r="R52" s="2">
        <v>6986.8210000000799</v>
      </c>
      <c r="S52" s="2">
        <v>8439.5124866894403</v>
      </c>
    </row>
    <row r="53" spans="1:19" x14ac:dyDescent="0.25">
      <c r="A53" s="1">
        <f t="shared" si="9"/>
        <v>38261</v>
      </c>
      <c r="B53" s="8">
        <f t="shared" si="1"/>
        <v>-8062.4159999999083</v>
      </c>
      <c r="C53" s="8">
        <v>7440</v>
      </c>
      <c r="D53" s="46">
        <f t="shared" si="2"/>
        <v>-622.41599999990831</v>
      </c>
      <c r="E53" s="7"/>
      <c r="F53" s="7"/>
      <c r="G53" s="7">
        <f t="shared" si="7"/>
        <v>-9185.7630000000518</v>
      </c>
      <c r="H53" s="46">
        <f t="shared" si="4"/>
        <v>-9185.7630000000518</v>
      </c>
      <c r="I53" s="7"/>
      <c r="J53" s="7"/>
      <c r="K53" s="7">
        <f t="shared" si="8"/>
        <v>-6602.4570000001322</v>
      </c>
      <c r="L53" s="46">
        <f t="shared" si="6"/>
        <v>-6602.4570000001322</v>
      </c>
      <c r="M53" s="7"/>
      <c r="Q53" s="2">
        <v>6602.4570000001322</v>
      </c>
      <c r="R53" s="2">
        <v>8062.4159999999083</v>
      </c>
      <c r="S53" s="2">
        <v>9185.7630000000518</v>
      </c>
    </row>
    <row r="54" spans="1:19" x14ac:dyDescent="0.25">
      <c r="A54" s="1">
        <f t="shared" si="9"/>
        <v>38292</v>
      </c>
      <c r="B54" s="8">
        <f t="shared" si="1"/>
        <v>-8066.0964114271073</v>
      </c>
      <c r="C54" s="8">
        <v>7200</v>
      </c>
      <c r="D54" s="46">
        <f t="shared" si="2"/>
        <v>-866.09641142710734</v>
      </c>
      <c r="E54" s="7"/>
      <c r="F54" s="7"/>
      <c r="G54" s="7">
        <f t="shared" si="7"/>
        <v>-9012.7644873463305</v>
      </c>
      <c r="H54" s="46">
        <f t="shared" si="4"/>
        <v>-9012.7644873463305</v>
      </c>
      <c r="I54" s="7"/>
      <c r="J54" s="7"/>
      <c r="K54" s="7">
        <f t="shared" si="8"/>
        <v>-6565.204878532536</v>
      </c>
      <c r="L54" s="46">
        <f t="shared" si="6"/>
        <v>-6565.204878532536</v>
      </c>
      <c r="M54" s="7"/>
      <c r="Q54" s="2">
        <v>6565.204878532536</v>
      </c>
      <c r="R54" s="2">
        <v>8066.0964114271073</v>
      </c>
      <c r="S54" s="2">
        <v>9012.7644873463305</v>
      </c>
    </row>
    <row r="55" spans="1:19" x14ac:dyDescent="0.25">
      <c r="A55" s="1">
        <f t="shared" si="9"/>
        <v>38322</v>
      </c>
      <c r="B55" s="8">
        <f t="shared" si="1"/>
        <v>-6710.9289999999473</v>
      </c>
      <c r="C55" s="8">
        <v>7440</v>
      </c>
      <c r="D55" s="46">
        <f t="shared" si="2"/>
        <v>729.07100000005266</v>
      </c>
      <c r="E55" s="7"/>
      <c r="F55" s="7"/>
      <c r="G55" s="7">
        <f t="shared" si="7"/>
        <v>-7215.4359999999806</v>
      </c>
      <c r="H55" s="46">
        <f t="shared" si="4"/>
        <v>-7215.4359999999806</v>
      </c>
      <c r="I55" s="7"/>
      <c r="J55" s="7"/>
      <c r="K55" s="7">
        <f t="shared" si="8"/>
        <v>-6797.1770000000233</v>
      </c>
      <c r="L55" s="46">
        <f t="shared" si="6"/>
        <v>-6797.1770000000233</v>
      </c>
      <c r="M55" s="7"/>
      <c r="Q55" s="2">
        <v>6797.1770000000233</v>
      </c>
      <c r="R55" s="2">
        <v>6710.9289999999473</v>
      </c>
      <c r="S55" s="2">
        <v>7215.4359999999806</v>
      </c>
    </row>
    <row r="56" spans="1:19" x14ac:dyDescent="0.25">
      <c r="A56" s="1">
        <f t="shared" si="9"/>
        <v>38353</v>
      </c>
      <c r="B56" s="8">
        <f t="shared" si="1"/>
        <v>-6827.8559999998479</v>
      </c>
      <c r="C56" s="8">
        <v>7440</v>
      </c>
      <c r="D56" s="46">
        <f t="shared" si="2"/>
        <v>612.14400000015212</v>
      </c>
      <c r="E56" s="7"/>
      <c r="F56" s="7"/>
      <c r="G56" s="7">
        <f t="shared" si="7"/>
        <v>-7259.9680000000153</v>
      </c>
      <c r="H56" s="46">
        <f t="shared" si="4"/>
        <v>-7259.9680000000153</v>
      </c>
      <c r="I56" s="7"/>
      <c r="J56" s="7"/>
      <c r="K56" s="7">
        <f t="shared" si="8"/>
        <v>-6801.2079999999842</v>
      </c>
      <c r="L56" s="46">
        <f t="shared" si="6"/>
        <v>-6801.2079999999842</v>
      </c>
      <c r="M56" s="7"/>
      <c r="Q56" s="2">
        <v>6801.2079999999842</v>
      </c>
      <c r="R56" s="2">
        <v>6827.8559999998479</v>
      </c>
      <c r="S56" s="2">
        <v>7259.9680000000153</v>
      </c>
    </row>
    <row r="57" spans="1:19" x14ac:dyDescent="0.25">
      <c r="A57" s="1">
        <f t="shared" si="9"/>
        <v>38384</v>
      </c>
      <c r="B57" s="8">
        <f t="shared" si="1"/>
        <v>-6544.1780000000645</v>
      </c>
      <c r="C57" s="8">
        <v>6720</v>
      </c>
      <c r="D57" s="46">
        <f t="shared" si="2"/>
        <v>175.82199999993554</v>
      </c>
      <c r="E57" s="7"/>
      <c r="F57" s="7"/>
      <c r="G57" s="7">
        <f t="shared" si="7"/>
        <v>-7180.951</v>
      </c>
      <c r="H57" s="46">
        <f t="shared" si="4"/>
        <v>-7180.951</v>
      </c>
      <c r="I57" s="7"/>
      <c r="J57" s="7"/>
      <c r="K57" s="7">
        <f t="shared" si="8"/>
        <v>-6154.8140000000158</v>
      </c>
      <c r="L57" s="46">
        <f t="shared" si="6"/>
        <v>-6154.8140000000158</v>
      </c>
      <c r="M57" s="7"/>
      <c r="Q57" s="2">
        <v>6154.8140000000158</v>
      </c>
      <c r="R57" s="2">
        <v>6544.1780000000645</v>
      </c>
      <c r="S57" s="2">
        <v>7180.951</v>
      </c>
    </row>
    <row r="58" spans="1:19" x14ac:dyDescent="0.25">
      <c r="A58" s="1">
        <f t="shared" si="9"/>
        <v>38412</v>
      </c>
      <c r="B58" s="8">
        <f t="shared" si="1"/>
        <v>-7042.0639999999376</v>
      </c>
      <c r="C58" s="8">
        <v>7440</v>
      </c>
      <c r="D58" s="46">
        <f t="shared" si="2"/>
        <v>397.93600000006245</v>
      </c>
      <c r="E58" s="7"/>
      <c r="F58" s="7"/>
      <c r="G58" s="7">
        <f t="shared" si="7"/>
        <v>-8458.321999999971</v>
      </c>
      <c r="H58" s="46">
        <f t="shared" si="4"/>
        <v>-8458.321999999971</v>
      </c>
      <c r="I58" s="7"/>
      <c r="J58" s="7"/>
      <c r="K58" s="7">
        <f t="shared" si="8"/>
        <v>-6782.4709999999795</v>
      </c>
      <c r="L58" s="46">
        <f t="shared" si="6"/>
        <v>-6782.4709999999795</v>
      </c>
      <c r="M58" s="7"/>
      <c r="Q58" s="2">
        <v>6782.4709999999795</v>
      </c>
      <c r="R58" s="2">
        <v>7042.0639999999376</v>
      </c>
      <c r="S58" s="2">
        <v>8458.321999999971</v>
      </c>
    </row>
    <row r="59" spans="1:19" x14ac:dyDescent="0.25">
      <c r="A59" s="1">
        <f t="shared" si="9"/>
        <v>38443</v>
      </c>
      <c r="B59" s="8">
        <f t="shared" si="1"/>
        <v>-6792.087999999876</v>
      </c>
      <c r="C59" s="8">
        <v>7200</v>
      </c>
      <c r="D59" s="46">
        <f t="shared" si="2"/>
        <v>407.91200000012395</v>
      </c>
      <c r="E59" s="7"/>
      <c r="F59" s="7"/>
      <c r="G59" s="7">
        <f t="shared" si="7"/>
        <v>-8075.1865811361831</v>
      </c>
      <c r="H59" s="46">
        <f t="shared" si="4"/>
        <v>-8075.1865811361831</v>
      </c>
      <c r="I59" s="7"/>
      <c r="J59" s="7"/>
      <c r="K59" s="7">
        <f t="shared" si="8"/>
        <v>-6555.0910000000795</v>
      </c>
      <c r="L59" s="46">
        <f t="shared" si="6"/>
        <v>-6555.0910000000795</v>
      </c>
      <c r="M59" s="7"/>
      <c r="Q59" s="2">
        <v>6555.0910000000795</v>
      </c>
      <c r="R59" s="2">
        <v>6792.087999999876</v>
      </c>
      <c r="S59" s="2">
        <v>8075.1865811361831</v>
      </c>
    </row>
    <row r="60" spans="1:19" x14ac:dyDescent="0.25">
      <c r="A60" s="1">
        <f t="shared" si="9"/>
        <v>38473</v>
      </c>
      <c r="B60" s="8">
        <f t="shared" si="1"/>
        <v>-6589.9809999999834</v>
      </c>
      <c r="C60" s="8">
        <v>7440</v>
      </c>
      <c r="D60" s="46">
        <f t="shared" si="2"/>
        <v>850.0190000000166</v>
      </c>
      <c r="E60" s="7"/>
      <c r="F60" s="7"/>
      <c r="G60" s="7">
        <f t="shared" si="7"/>
        <v>-8531.9569999999676</v>
      </c>
      <c r="H60" s="46">
        <f t="shared" si="4"/>
        <v>-8531.9569999999676</v>
      </c>
      <c r="I60" s="7"/>
      <c r="J60" s="7"/>
      <c r="K60" s="7">
        <f t="shared" si="8"/>
        <v>-6429.4946100000043</v>
      </c>
      <c r="L60" s="46">
        <f t="shared" si="6"/>
        <v>-6429.4946100000043</v>
      </c>
      <c r="M60" s="7"/>
      <c r="Q60" s="2">
        <v>6429.4946100000043</v>
      </c>
      <c r="R60" s="2">
        <v>6589.9809999999834</v>
      </c>
      <c r="S60" s="2">
        <v>8531.9569999999676</v>
      </c>
    </row>
    <row r="61" spans="1:19" x14ac:dyDescent="0.25">
      <c r="A61" s="1">
        <f t="shared" si="9"/>
        <v>38504</v>
      </c>
      <c r="B61" s="8">
        <f t="shared" si="1"/>
        <v>-6217.1510000000408</v>
      </c>
      <c r="C61" s="8">
        <v>7200</v>
      </c>
      <c r="D61" s="46">
        <f t="shared" si="2"/>
        <v>982.84899999995923</v>
      </c>
      <c r="E61" s="7"/>
      <c r="F61" s="7"/>
      <c r="G61" s="7">
        <f t="shared" si="7"/>
        <v>-8531.9570000000567</v>
      </c>
      <c r="H61" s="46">
        <f t="shared" si="4"/>
        <v>-8531.9570000000567</v>
      </c>
      <c r="I61" s="7"/>
      <c r="J61" s="7"/>
      <c r="K61" s="7">
        <f t="shared" si="8"/>
        <v>-6429.4946100001207</v>
      </c>
      <c r="L61" s="46">
        <f t="shared" si="6"/>
        <v>-6429.4946100001207</v>
      </c>
      <c r="M61" s="7"/>
      <c r="Q61" s="2">
        <v>6429.4946100001207</v>
      </c>
      <c r="R61" s="2">
        <v>6217.1510000000408</v>
      </c>
      <c r="S61" s="2">
        <v>8531.9570000000567</v>
      </c>
    </row>
    <row r="62" spans="1:19" x14ac:dyDescent="0.25">
      <c r="A62" s="1">
        <f t="shared" si="9"/>
        <v>38534</v>
      </c>
      <c r="B62" s="8">
        <f t="shared" si="1"/>
        <v>-7236.5773467648769</v>
      </c>
      <c r="C62" s="8">
        <v>7440</v>
      </c>
      <c r="D62" s="46">
        <f t="shared" si="2"/>
        <v>203.42265323512311</v>
      </c>
      <c r="E62" s="7"/>
      <c r="F62" s="7"/>
      <c r="G62" s="7">
        <f t="shared" si="7"/>
        <v>-8478.1502048115472</v>
      </c>
      <c r="H62" s="46">
        <f t="shared" si="4"/>
        <v>-8478.1502048115472</v>
      </c>
      <c r="I62" s="7"/>
      <c r="J62" s="7"/>
      <c r="K62" s="7">
        <f t="shared" si="8"/>
        <v>-6473.8963916699886</v>
      </c>
      <c r="L62" s="46">
        <f t="shared" si="6"/>
        <v>-6473.8963916699886</v>
      </c>
      <c r="M62" s="7"/>
      <c r="Q62" s="2">
        <v>6473.8963916699886</v>
      </c>
      <c r="R62" s="2">
        <v>7236.5773467648769</v>
      </c>
      <c r="S62" s="2">
        <v>8478.1502048115472</v>
      </c>
    </row>
    <row r="63" spans="1:19" x14ac:dyDescent="0.25">
      <c r="A63" s="1">
        <f t="shared" si="9"/>
        <v>38565</v>
      </c>
      <c r="B63" s="8">
        <f t="shared" si="1"/>
        <v>-7118.1594999999761</v>
      </c>
      <c r="C63" s="8">
        <v>7440</v>
      </c>
      <c r="D63" s="46">
        <f t="shared" si="2"/>
        <v>321.84050000002389</v>
      </c>
      <c r="E63" s="7"/>
      <c r="F63" s="7"/>
      <c r="G63" s="7">
        <f t="shared" si="7"/>
        <v>-8529.5835619274276</v>
      </c>
      <c r="H63" s="46">
        <f t="shared" si="4"/>
        <v>-8529.5835619274276</v>
      </c>
      <c r="I63" s="7"/>
      <c r="J63" s="7"/>
      <c r="K63" s="7">
        <f t="shared" si="8"/>
        <v>-6429.4946100000034</v>
      </c>
      <c r="L63" s="46">
        <f t="shared" si="6"/>
        <v>-6429.4946100000034</v>
      </c>
      <c r="M63" s="7"/>
      <c r="Q63" s="2">
        <v>6429.4946100000034</v>
      </c>
      <c r="R63" s="2">
        <v>7118.1594999999761</v>
      </c>
      <c r="S63" s="2">
        <v>8529.5835619274276</v>
      </c>
    </row>
    <row r="64" spans="1:19" x14ac:dyDescent="0.25">
      <c r="A64" s="1">
        <f t="shared" si="9"/>
        <v>38596</v>
      </c>
      <c r="B64" s="8">
        <f t="shared" si="1"/>
        <v>-6986.8210000000799</v>
      </c>
      <c r="C64" s="8">
        <v>7200</v>
      </c>
      <c r="D64" s="46">
        <f t="shared" si="2"/>
        <v>213.17899999992005</v>
      </c>
      <c r="E64" s="7"/>
      <c r="F64" s="7"/>
      <c r="G64" s="7">
        <f t="shared" si="7"/>
        <v>-8439.5124866894403</v>
      </c>
      <c r="H64" s="46">
        <f t="shared" si="4"/>
        <v>-8439.5124866894403</v>
      </c>
      <c r="I64" s="7"/>
      <c r="J64" s="7"/>
      <c r="K64" s="7">
        <f t="shared" si="8"/>
        <v>-6541.4160000001202</v>
      </c>
      <c r="L64" s="46">
        <f t="shared" si="6"/>
        <v>-6541.4160000001202</v>
      </c>
      <c r="M64" s="7"/>
      <c r="Q64" s="2">
        <v>6541.4160000001202</v>
      </c>
      <c r="R64" s="2">
        <v>6986.8210000000799</v>
      </c>
      <c r="S64" s="2">
        <v>8439.5124866894403</v>
      </c>
    </row>
    <row r="65" spans="1:19" x14ac:dyDescent="0.25">
      <c r="A65" s="1">
        <f t="shared" si="9"/>
        <v>38626</v>
      </c>
      <c r="B65" s="8">
        <f t="shared" si="1"/>
        <v>-8062.4159999999083</v>
      </c>
      <c r="C65" s="8">
        <v>7440</v>
      </c>
      <c r="D65" s="46">
        <f t="shared" si="2"/>
        <v>-622.41599999990831</v>
      </c>
      <c r="E65" s="7"/>
      <c r="F65" s="7"/>
      <c r="G65" s="7">
        <f t="shared" si="7"/>
        <v>-9185.7630000000518</v>
      </c>
      <c r="H65" s="46">
        <f t="shared" si="4"/>
        <v>-9185.7630000000518</v>
      </c>
      <c r="I65" s="7"/>
      <c r="J65" s="7"/>
      <c r="K65" s="7">
        <f t="shared" si="8"/>
        <v>-6602.4570000001322</v>
      </c>
      <c r="L65" s="46">
        <f t="shared" si="6"/>
        <v>-6602.4570000001322</v>
      </c>
      <c r="M65" s="7"/>
      <c r="Q65" s="2">
        <v>6602.4570000001322</v>
      </c>
      <c r="R65" s="2">
        <v>8062.4159999999083</v>
      </c>
      <c r="S65" s="2">
        <v>9185.7630000000518</v>
      </c>
    </row>
    <row r="66" spans="1:19" x14ac:dyDescent="0.25">
      <c r="A66" s="1">
        <f t="shared" si="9"/>
        <v>38657</v>
      </c>
      <c r="B66" s="8">
        <f t="shared" si="1"/>
        <v>-8066.0964114271073</v>
      </c>
      <c r="C66" s="8">
        <v>7200</v>
      </c>
      <c r="D66" s="46">
        <f t="shared" si="2"/>
        <v>-866.09641142710734</v>
      </c>
      <c r="E66" s="7"/>
      <c r="F66" s="7"/>
      <c r="G66" s="7">
        <f t="shared" si="7"/>
        <v>-9012.7644873463305</v>
      </c>
      <c r="H66" s="46">
        <f t="shared" si="4"/>
        <v>-9012.7644873463305</v>
      </c>
      <c r="I66" s="7"/>
      <c r="J66" s="7"/>
      <c r="K66" s="7">
        <f t="shared" si="8"/>
        <v>-6565.204878532536</v>
      </c>
      <c r="L66" s="46">
        <f t="shared" si="6"/>
        <v>-6565.204878532536</v>
      </c>
      <c r="M66" s="7"/>
      <c r="Q66" s="2">
        <v>6565.204878532536</v>
      </c>
      <c r="R66" s="2">
        <v>8066.0964114271073</v>
      </c>
      <c r="S66" s="2">
        <v>9012.7644873463305</v>
      </c>
    </row>
    <row r="67" spans="1:19" x14ac:dyDescent="0.25">
      <c r="A67" s="1">
        <f t="shared" si="9"/>
        <v>38687</v>
      </c>
      <c r="B67" s="8">
        <f t="shared" si="1"/>
        <v>-6706.9025378240121</v>
      </c>
      <c r="C67" s="8">
        <v>7440</v>
      </c>
      <c r="D67" s="46">
        <f t="shared" si="2"/>
        <v>733.09746217598786</v>
      </c>
      <c r="E67" s="7"/>
      <c r="F67" s="7"/>
      <c r="G67" s="7">
        <f t="shared" si="7"/>
        <v>-7204.6200160736444</v>
      </c>
      <c r="H67" s="46">
        <f t="shared" si="4"/>
        <v>-7204.6200160736444</v>
      </c>
      <c r="I67" s="7"/>
      <c r="J67" s="7"/>
      <c r="K67" s="7">
        <f t="shared" si="8"/>
        <v>-6793.0987902478882</v>
      </c>
      <c r="L67" s="46">
        <f t="shared" si="6"/>
        <v>-6793.0987902478882</v>
      </c>
      <c r="M67" s="7"/>
      <c r="Q67" s="2">
        <v>6793.0987902478882</v>
      </c>
      <c r="R67" s="2">
        <v>6706.9025378240121</v>
      </c>
      <c r="S67" s="2">
        <v>7204.6200160736444</v>
      </c>
    </row>
    <row r="68" spans="1:19" x14ac:dyDescent="0.25">
      <c r="A68" s="1">
        <f t="shared" si="9"/>
        <v>38718</v>
      </c>
      <c r="B68" s="8">
        <f t="shared" si="1"/>
        <v>-6827.8559999998479</v>
      </c>
      <c r="C68" s="8">
        <v>7440</v>
      </c>
      <c r="D68" s="46">
        <f t="shared" si="2"/>
        <v>612.14400000015212</v>
      </c>
      <c r="E68" s="7"/>
      <c r="F68" s="7"/>
      <c r="G68" s="7">
        <f t="shared" si="7"/>
        <v>-7259.9680000000153</v>
      </c>
      <c r="H68" s="46">
        <f t="shared" si="4"/>
        <v>-7259.9680000000153</v>
      </c>
      <c r="I68" s="7"/>
      <c r="J68" s="7"/>
      <c r="K68" s="7">
        <f t="shared" si="8"/>
        <v>-6801.2079999999842</v>
      </c>
      <c r="L68" s="46">
        <f t="shared" si="6"/>
        <v>-6801.2079999999842</v>
      </c>
      <c r="M68" s="7"/>
      <c r="Q68" s="2">
        <v>6801.2079999999842</v>
      </c>
      <c r="R68" s="2">
        <v>6827.8559999998479</v>
      </c>
      <c r="S68" s="2">
        <v>7259.9680000000153</v>
      </c>
    </row>
    <row r="69" spans="1:19" x14ac:dyDescent="0.25">
      <c r="A69" s="1">
        <f t="shared" si="9"/>
        <v>38749</v>
      </c>
      <c r="B69" s="8">
        <f t="shared" si="1"/>
        <v>-6544.1780000000645</v>
      </c>
      <c r="C69" s="8">
        <v>6720</v>
      </c>
      <c r="D69" s="46">
        <f t="shared" si="2"/>
        <v>175.82199999993554</v>
      </c>
      <c r="E69" s="7"/>
      <c r="F69" s="7"/>
      <c r="G69" s="7">
        <f t="shared" si="7"/>
        <v>-7180.951</v>
      </c>
      <c r="H69" s="46">
        <f t="shared" si="4"/>
        <v>-7180.951</v>
      </c>
      <c r="I69" s="7"/>
      <c r="J69" s="7"/>
      <c r="K69" s="7">
        <f t="shared" si="8"/>
        <v>-6154.8140000000158</v>
      </c>
      <c r="L69" s="46">
        <f t="shared" si="6"/>
        <v>-6154.8140000000158</v>
      </c>
      <c r="M69" s="7"/>
      <c r="Q69" s="2">
        <v>6154.8140000000158</v>
      </c>
      <c r="R69" s="2">
        <v>6544.1780000000645</v>
      </c>
      <c r="S69" s="2">
        <v>7180.951</v>
      </c>
    </row>
    <row r="70" spans="1:19" x14ac:dyDescent="0.25">
      <c r="A70" s="1">
        <f t="shared" si="9"/>
        <v>38777</v>
      </c>
      <c r="B70" s="8">
        <f t="shared" si="1"/>
        <v>-7042.0639999999376</v>
      </c>
      <c r="C70" s="8">
        <v>7440</v>
      </c>
      <c r="D70" s="46">
        <f t="shared" si="2"/>
        <v>397.93600000006245</v>
      </c>
      <c r="E70" s="7"/>
      <c r="F70" s="7"/>
      <c r="G70" s="7">
        <f t="shared" si="7"/>
        <v>-8458.321999999971</v>
      </c>
      <c r="H70" s="46">
        <f t="shared" si="4"/>
        <v>-8458.321999999971</v>
      </c>
      <c r="I70" s="7"/>
      <c r="J70" s="7"/>
      <c r="K70" s="7">
        <f t="shared" si="8"/>
        <v>-6782.4709999999795</v>
      </c>
      <c r="L70" s="46">
        <f t="shared" si="6"/>
        <v>-6782.4709999999795</v>
      </c>
      <c r="M70" s="7"/>
      <c r="Q70" s="2">
        <v>6782.4709999999795</v>
      </c>
      <c r="R70" s="2">
        <v>7042.0639999999376</v>
      </c>
      <c r="S70" s="2">
        <v>8458.321999999971</v>
      </c>
    </row>
    <row r="71" spans="1:19" x14ac:dyDescent="0.25">
      <c r="A71" s="1">
        <f t="shared" si="9"/>
        <v>38808</v>
      </c>
      <c r="B71" s="8">
        <f t="shared" si="1"/>
        <v>-6792.0879999998797</v>
      </c>
      <c r="C71" s="8">
        <v>7200</v>
      </c>
      <c r="D71" s="46">
        <f t="shared" si="2"/>
        <v>407.91200000012032</v>
      </c>
      <c r="E71" s="7"/>
      <c r="F71" s="7"/>
      <c r="G71" s="7">
        <f t="shared" si="7"/>
        <v>-8065.8281622724007</v>
      </c>
      <c r="H71" s="46">
        <f t="shared" si="4"/>
        <v>-8065.8281622724007</v>
      </c>
      <c r="I71" s="7"/>
      <c r="J71" s="7"/>
      <c r="K71" s="7">
        <f t="shared" si="8"/>
        <v>-6555.0910000000804</v>
      </c>
      <c r="L71" s="46">
        <f t="shared" si="6"/>
        <v>-6555.0910000000804</v>
      </c>
      <c r="M71" s="7"/>
      <c r="Q71" s="2">
        <v>6555.0910000000804</v>
      </c>
      <c r="R71" s="2">
        <v>6792.0879999998797</v>
      </c>
      <c r="S71" s="2">
        <v>8065.8281622724007</v>
      </c>
    </row>
    <row r="72" spans="1:19" x14ac:dyDescent="0.25">
      <c r="A72" s="1">
        <f t="shared" si="9"/>
        <v>38838</v>
      </c>
      <c r="B72" s="8">
        <f t="shared" si="1"/>
        <v>-6589.9809999999843</v>
      </c>
      <c r="C72" s="8">
        <v>7440</v>
      </c>
      <c r="D72" s="46">
        <f t="shared" si="2"/>
        <v>850.01900000001569</v>
      </c>
      <c r="E72" s="7"/>
      <c r="F72" s="7"/>
      <c r="G72" s="7">
        <f t="shared" si="7"/>
        <v>-8530.0129547056331</v>
      </c>
      <c r="H72" s="46">
        <f t="shared" si="4"/>
        <v>-8530.0129547056331</v>
      </c>
      <c r="I72" s="7"/>
      <c r="J72" s="7"/>
      <c r="K72" s="7">
        <f t="shared" si="8"/>
        <v>-6429.4946100000043</v>
      </c>
      <c r="L72" s="46">
        <f t="shared" si="6"/>
        <v>-6429.4946100000043</v>
      </c>
      <c r="M72" s="7"/>
      <c r="Q72" s="2">
        <v>6429.4946100000043</v>
      </c>
      <c r="R72" s="2">
        <v>6589.9809999999843</v>
      </c>
      <c r="S72" s="2">
        <v>8530.0129547056331</v>
      </c>
    </row>
    <row r="73" spans="1:19" x14ac:dyDescent="0.25">
      <c r="A73" s="1">
        <f t="shared" si="9"/>
        <v>38869</v>
      </c>
      <c r="B73" s="8">
        <f t="shared" si="1"/>
        <v>-6217.1510000000408</v>
      </c>
      <c r="C73" s="8">
        <v>7200</v>
      </c>
      <c r="D73" s="46">
        <f t="shared" si="2"/>
        <v>982.84899999995923</v>
      </c>
      <c r="E73" s="7"/>
      <c r="F73" s="7"/>
      <c r="G73" s="7">
        <f t="shared" si="7"/>
        <v>-8531.9570000000567</v>
      </c>
      <c r="H73" s="46">
        <f t="shared" si="4"/>
        <v>-8531.9570000000567</v>
      </c>
      <c r="I73" s="7"/>
      <c r="J73" s="7"/>
      <c r="K73" s="7">
        <f t="shared" si="8"/>
        <v>-6429.4946100001207</v>
      </c>
      <c r="L73" s="46">
        <f t="shared" si="6"/>
        <v>-6429.4946100001207</v>
      </c>
      <c r="M73" s="7"/>
      <c r="Q73" s="2">
        <v>6429.4946100001207</v>
      </c>
      <c r="R73" s="2">
        <v>6217.1510000000408</v>
      </c>
      <c r="S73" s="2">
        <v>8531.9570000000567</v>
      </c>
    </row>
    <row r="74" spans="1:19" x14ac:dyDescent="0.25">
      <c r="A74" s="1">
        <f t="shared" si="9"/>
        <v>38899</v>
      </c>
      <c r="B74" s="8">
        <f t="shared" si="1"/>
        <v>-7236.5773467648769</v>
      </c>
      <c r="C74" s="8">
        <v>7440</v>
      </c>
      <c r="D74" s="46">
        <f t="shared" si="2"/>
        <v>203.42265323512311</v>
      </c>
      <c r="E74" s="7"/>
      <c r="F74" s="7"/>
      <c r="G74" s="7">
        <f t="shared" si="7"/>
        <v>-8478.1502048115472</v>
      </c>
      <c r="H74" s="46">
        <f t="shared" si="4"/>
        <v>-8478.1502048115472</v>
      </c>
      <c r="I74" s="7"/>
      <c r="J74" s="7"/>
      <c r="K74" s="7">
        <f t="shared" si="8"/>
        <v>-6473.8963916699886</v>
      </c>
      <c r="L74" s="46">
        <f t="shared" si="6"/>
        <v>-6473.8963916699886</v>
      </c>
      <c r="M74" s="7"/>
      <c r="Q74" s="2">
        <v>6473.8963916699886</v>
      </c>
      <c r="R74" s="2">
        <v>7236.5773467648769</v>
      </c>
      <c r="S74" s="2">
        <v>8478.1502048115472</v>
      </c>
    </row>
    <row r="75" spans="1:19" x14ac:dyDescent="0.25">
      <c r="A75" s="1">
        <f t="shared" si="9"/>
        <v>38930</v>
      </c>
      <c r="B75" s="8">
        <f t="shared" si="1"/>
        <v>-7118.1594999999761</v>
      </c>
      <c r="C75" s="8">
        <v>7440</v>
      </c>
      <c r="D75" s="46">
        <f t="shared" si="2"/>
        <v>321.84050000002389</v>
      </c>
      <c r="E75" s="7"/>
      <c r="F75" s="7"/>
      <c r="G75" s="7">
        <f t="shared" si="7"/>
        <v>-8529.5835619274276</v>
      </c>
      <c r="H75" s="46">
        <f t="shared" si="4"/>
        <v>-8529.5835619274276</v>
      </c>
      <c r="I75" s="7"/>
      <c r="J75" s="7"/>
      <c r="K75" s="7">
        <f t="shared" si="8"/>
        <v>-6429.4946100000034</v>
      </c>
      <c r="L75" s="46">
        <f t="shared" si="6"/>
        <v>-6429.4946100000034</v>
      </c>
      <c r="M75" s="7"/>
      <c r="Q75" s="2">
        <v>6429.4946100000034</v>
      </c>
      <c r="R75" s="2">
        <v>7118.1594999999761</v>
      </c>
      <c r="S75" s="2">
        <v>8529.5835619274276</v>
      </c>
    </row>
    <row r="76" spans="1:19" x14ac:dyDescent="0.25">
      <c r="A76" s="1">
        <f t="shared" si="9"/>
        <v>38961</v>
      </c>
      <c r="B76" s="8">
        <f t="shared" si="1"/>
        <v>-6986.8210000000799</v>
      </c>
      <c r="C76" s="8">
        <v>7200</v>
      </c>
      <c r="D76" s="46">
        <f t="shared" si="2"/>
        <v>213.17899999992005</v>
      </c>
      <c r="E76" s="7"/>
      <c r="F76" s="7"/>
      <c r="G76" s="7">
        <f t="shared" si="7"/>
        <v>-8436.9149733788418</v>
      </c>
      <c r="H76" s="46">
        <f t="shared" si="4"/>
        <v>-8436.9149733788418</v>
      </c>
      <c r="I76" s="7"/>
      <c r="J76" s="7"/>
      <c r="K76" s="7">
        <f t="shared" si="8"/>
        <v>-6541.4160000001202</v>
      </c>
      <c r="L76" s="46">
        <f t="shared" si="6"/>
        <v>-6541.4160000001202</v>
      </c>
      <c r="M76" s="7"/>
      <c r="Q76" s="2">
        <v>6541.4160000001202</v>
      </c>
      <c r="R76" s="2">
        <v>6986.8210000000799</v>
      </c>
      <c r="S76" s="2">
        <v>8436.9149733788418</v>
      </c>
    </row>
    <row r="77" spans="1:19" x14ac:dyDescent="0.25">
      <c r="A77" s="1">
        <f t="shared" si="9"/>
        <v>38991</v>
      </c>
      <c r="B77" s="8">
        <f t="shared" si="1"/>
        <v>-8062.4159999999083</v>
      </c>
      <c r="C77" s="8">
        <v>7440</v>
      </c>
      <c r="D77" s="46">
        <f t="shared" si="2"/>
        <v>-622.41599999990831</v>
      </c>
      <c r="E77" s="7"/>
      <c r="F77" s="7"/>
      <c r="G77" s="7">
        <f t="shared" si="7"/>
        <v>-9186.2289695406107</v>
      </c>
      <c r="H77" s="46">
        <f t="shared" si="4"/>
        <v>-9186.2289695406107</v>
      </c>
      <c r="I77" s="7"/>
      <c r="J77" s="7"/>
      <c r="K77" s="7">
        <f t="shared" si="8"/>
        <v>-6602.4570000001295</v>
      </c>
      <c r="L77" s="46">
        <f t="shared" si="6"/>
        <v>-6602.4570000001295</v>
      </c>
      <c r="M77" s="7"/>
      <c r="Q77" s="2">
        <v>6602.4570000001295</v>
      </c>
      <c r="R77" s="2">
        <v>8062.4159999999083</v>
      </c>
      <c r="S77" s="2">
        <v>9186.2289695406107</v>
      </c>
    </row>
    <row r="78" spans="1:19" x14ac:dyDescent="0.25">
      <c r="A78" s="1">
        <f t="shared" si="9"/>
        <v>39022</v>
      </c>
      <c r="B78" s="8">
        <f t="shared" si="1"/>
        <v>-8066.0964114271073</v>
      </c>
      <c r="C78" s="8">
        <v>7200</v>
      </c>
      <c r="D78" s="46">
        <f t="shared" si="2"/>
        <v>-866.09641142710734</v>
      </c>
      <c r="E78" s="7"/>
      <c r="F78" s="7"/>
      <c r="G78" s="7">
        <f t="shared" si="7"/>
        <v>-9012.7644873463305</v>
      </c>
      <c r="H78" s="46">
        <f t="shared" si="4"/>
        <v>-9012.7644873463305</v>
      </c>
      <c r="I78" s="7"/>
      <c r="J78" s="7"/>
      <c r="K78" s="7">
        <f t="shared" si="8"/>
        <v>-6565.204878532536</v>
      </c>
      <c r="L78" s="46">
        <f t="shared" si="6"/>
        <v>-6565.204878532536</v>
      </c>
      <c r="M78" s="7"/>
      <c r="Q78" s="2">
        <v>6565.204878532536</v>
      </c>
      <c r="R78" s="2">
        <v>8066.0964114271073</v>
      </c>
      <c r="S78" s="2">
        <v>9012.7644873463305</v>
      </c>
    </row>
    <row r="79" spans="1:19" x14ac:dyDescent="0.25">
      <c r="A79" s="1">
        <f t="shared" si="9"/>
        <v>39052</v>
      </c>
      <c r="B79" s="8">
        <f t="shared" si="1"/>
        <v>-6704.8893067360441</v>
      </c>
      <c r="C79" s="8">
        <v>7440</v>
      </c>
      <c r="D79" s="46">
        <f t="shared" si="2"/>
        <v>735.11069326395591</v>
      </c>
      <c r="E79" s="7"/>
      <c r="F79" s="7"/>
      <c r="G79" s="7">
        <f t="shared" si="7"/>
        <v>-7199.2120241104767</v>
      </c>
      <c r="H79" s="46">
        <f t="shared" si="4"/>
        <v>-7199.2120241104767</v>
      </c>
      <c r="I79" s="7"/>
      <c r="J79" s="7"/>
      <c r="K79" s="7">
        <f t="shared" si="8"/>
        <v>-6791.0596853718207</v>
      </c>
      <c r="L79" s="46">
        <f t="shared" si="6"/>
        <v>-6791.0596853718207</v>
      </c>
      <c r="M79" s="7"/>
      <c r="Q79" s="2">
        <v>6791.0596853718207</v>
      </c>
      <c r="R79" s="2">
        <v>6704.8893067360441</v>
      </c>
      <c r="S79" s="2">
        <v>7199.2120241104767</v>
      </c>
    </row>
    <row r="80" spans="1:19" x14ac:dyDescent="0.25">
      <c r="A80" s="1">
        <f t="shared" si="9"/>
        <v>39083</v>
      </c>
      <c r="B80" s="8">
        <f t="shared" si="1"/>
        <v>-6825.2162085408154</v>
      </c>
      <c r="C80" s="8">
        <v>7440</v>
      </c>
      <c r="D80" s="46">
        <f t="shared" si="2"/>
        <v>614.78379145918461</v>
      </c>
      <c r="E80" s="7"/>
      <c r="F80" s="7"/>
      <c r="G80" s="7">
        <f t="shared" si="7"/>
        <v>-7260.1239101440933</v>
      </c>
      <c r="H80" s="46">
        <f t="shared" si="4"/>
        <v>-7260.1239101440933</v>
      </c>
      <c r="I80" s="7"/>
      <c r="J80" s="7"/>
      <c r="K80" s="7">
        <f t="shared" si="8"/>
        <v>-6798.5785112132526</v>
      </c>
      <c r="L80" s="46">
        <f t="shared" si="6"/>
        <v>-6798.5785112132526</v>
      </c>
      <c r="M80" s="7"/>
      <c r="Q80" s="2">
        <v>6798.5785112132526</v>
      </c>
      <c r="R80" s="2">
        <v>6825.2162085408154</v>
      </c>
      <c r="S80" s="2">
        <v>7260.1239101440933</v>
      </c>
    </row>
    <row r="81" spans="1:19" x14ac:dyDescent="0.25">
      <c r="A81" s="1">
        <f t="shared" ref="A81:A112" si="10">EOMONTH(A80,0)+1</f>
        <v>39114</v>
      </c>
      <c r="B81" s="8">
        <f t="shared" ref="B81:B118" si="11">R81*-1</f>
        <v>-6544.1780000000645</v>
      </c>
      <c r="C81" s="8">
        <v>6720</v>
      </c>
      <c r="D81" s="46">
        <f t="shared" ref="D81:D118" si="12">B81+C81</f>
        <v>175.82199999993554</v>
      </c>
      <c r="E81" s="7"/>
      <c r="F81" s="7"/>
      <c r="G81" s="7">
        <f t="shared" si="7"/>
        <v>-7180.951</v>
      </c>
      <c r="H81" s="46">
        <f t="shared" ref="H81:H118" si="13">SUM(F81+G81)</f>
        <v>-7180.951</v>
      </c>
      <c r="I81" s="7"/>
      <c r="J81" s="7"/>
      <c r="K81" s="7">
        <f t="shared" si="8"/>
        <v>-6154.8140000000158</v>
      </c>
      <c r="L81" s="46">
        <f t="shared" ref="L81:L118" si="14">SUM(J81+K81)</f>
        <v>-6154.8140000000158</v>
      </c>
      <c r="M81" s="7"/>
      <c r="Q81" s="2">
        <v>6154.8140000000158</v>
      </c>
      <c r="R81" s="2">
        <v>6544.1780000000645</v>
      </c>
      <c r="S81" s="2">
        <v>7180.951</v>
      </c>
    </row>
    <row r="82" spans="1:19" x14ac:dyDescent="0.25">
      <c r="A82" s="1">
        <f t="shared" si="10"/>
        <v>39142</v>
      </c>
      <c r="B82" s="8">
        <f t="shared" si="11"/>
        <v>-7042.1397869309603</v>
      </c>
      <c r="C82" s="8">
        <v>7440</v>
      </c>
      <c r="D82" s="46">
        <f t="shared" si="12"/>
        <v>397.86021306903967</v>
      </c>
      <c r="E82" s="7"/>
      <c r="F82" s="7"/>
      <c r="G82" s="7">
        <f t="shared" si="7"/>
        <v>-8464.0787131319012</v>
      </c>
      <c r="H82" s="46">
        <f t="shared" si="13"/>
        <v>-8464.0787131319012</v>
      </c>
      <c r="I82" s="7"/>
      <c r="J82" s="7"/>
      <c r="K82" s="7">
        <f t="shared" si="8"/>
        <v>-6782.543993182353</v>
      </c>
      <c r="L82" s="46">
        <f t="shared" si="14"/>
        <v>-6782.543993182353</v>
      </c>
      <c r="M82" s="7"/>
      <c r="Q82" s="2">
        <v>6782.543993182353</v>
      </c>
      <c r="R82" s="2">
        <v>7042.1397869309603</v>
      </c>
      <c r="S82" s="2">
        <v>8464.0787131319012</v>
      </c>
    </row>
    <row r="83" spans="1:19" x14ac:dyDescent="0.25">
      <c r="A83" s="1">
        <f t="shared" si="10"/>
        <v>39173</v>
      </c>
      <c r="B83" s="8">
        <f t="shared" si="11"/>
        <v>-6792.087999999876</v>
      </c>
      <c r="C83" s="8">
        <v>7200</v>
      </c>
      <c r="D83" s="46">
        <f t="shared" si="12"/>
        <v>407.91200000012395</v>
      </c>
      <c r="E83" s="7"/>
      <c r="F83" s="7"/>
      <c r="G83" s="7">
        <f t="shared" si="7"/>
        <v>-8075.1865811361831</v>
      </c>
      <c r="H83" s="46">
        <f t="shared" si="13"/>
        <v>-8075.1865811361831</v>
      </c>
      <c r="I83" s="7"/>
      <c r="J83" s="7"/>
      <c r="K83" s="7">
        <f t="shared" si="8"/>
        <v>-6555.0910000000795</v>
      </c>
      <c r="L83" s="46">
        <f t="shared" si="14"/>
        <v>-6555.0910000000795</v>
      </c>
      <c r="M83" s="7"/>
      <c r="Q83" s="2">
        <v>6555.0910000000795</v>
      </c>
      <c r="R83" s="2">
        <v>6792.087999999876</v>
      </c>
      <c r="S83" s="2">
        <v>8075.1865811361831</v>
      </c>
    </row>
    <row r="84" spans="1:19" x14ac:dyDescent="0.25">
      <c r="A84" s="1">
        <f t="shared" si="10"/>
        <v>39203</v>
      </c>
      <c r="B84" s="8">
        <f t="shared" si="11"/>
        <v>-6589.9809999999843</v>
      </c>
      <c r="C84" s="8">
        <v>7440</v>
      </c>
      <c r="D84" s="46">
        <f t="shared" si="12"/>
        <v>850.01900000001569</v>
      </c>
      <c r="E84" s="7"/>
      <c r="F84" s="7"/>
      <c r="G84" s="7">
        <f t="shared" si="7"/>
        <v>-8530.0129547056331</v>
      </c>
      <c r="H84" s="46">
        <f t="shared" si="13"/>
        <v>-8530.0129547056331</v>
      </c>
      <c r="I84" s="7"/>
      <c r="J84" s="7"/>
      <c r="K84" s="7">
        <f t="shared" si="8"/>
        <v>-6429.4946100000043</v>
      </c>
      <c r="L84" s="46">
        <f t="shared" si="14"/>
        <v>-6429.4946100000043</v>
      </c>
      <c r="M84" s="7"/>
      <c r="Q84" s="2">
        <v>6429.4946100000043</v>
      </c>
      <c r="R84" s="2">
        <v>6589.9809999999843</v>
      </c>
      <c r="S84" s="2">
        <v>8530.0129547056331</v>
      </c>
    </row>
    <row r="85" spans="1:19" x14ac:dyDescent="0.25">
      <c r="A85" s="1">
        <f t="shared" si="10"/>
        <v>39234</v>
      </c>
      <c r="B85" s="8">
        <f t="shared" si="11"/>
        <v>-6217.1510000000399</v>
      </c>
      <c r="C85" s="8">
        <v>7200</v>
      </c>
      <c r="D85" s="46">
        <f t="shared" si="12"/>
        <v>982.84899999996014</v>
      </c>
      <c r="E85" s="7"/>
      <c r="F85" s="7"/>
      <c r="G85" s="7">
        <f t="shared" si="7"/>
        <v>-8537.7887209086475</v>
      </c>
      <c r="H85" s="46">
        <f t="shared" si="13"/>
        <v>-8537.7887209086475</v>
      </c>
      <c r="I85" s="7"/>
      <c r="J85" s="7"/>
      <c r="K85" s="7">
        <f t="shared" si="8"/>
        <v>-6429.4946100001216</v>
      </c>
      <c r="L85" s="46">
        <f t="shared" si="14"/>
        <v>-6429.4946100001216</v>
      </c>
      <c r="M85" s="7"/>
      <c r="Q85" s="2">
        <v>6429.4946100001216</v>
      </c>
      <c r="R85" s="2">
        <v>6217.1510000000399</v>
      </c>
      <c r="S85" s="2">
        <v>8537.7887209086475</v>
      </c>
    </row>
    <row r="86" spans="1:19" x14ac:dyDescent="0.25">
      <c r="A86" s="1">
        <f t="shared" si="10"/>
        <v>39264</v>
      </c>
      <c r="B86" s="8">
        <f t="shared" si="11"/>
        <v>-7243.0376733824569</v>
      </c>
      <c r="C86" s="8">
        <v>7440</v>
      </c>
      <c r="D86" s="46">
        <f t="shared" si="12"/>
        <v>196.96232661754311</v>
      </c>
      <c r="E86" s="7"/>
      <c r="F86" s="7"/>
      <c r="G86" s="7">
        <f t="shared" si="7"/>
        <v>-8482.5918524057834</v>
      </c>
      <c r="H86" s="46">
        <f t="shared" si="13"/>
        <v>-8482.5918524057834</v>
      </c>
      <c r="I86" s="7"/>
      <c r="J86" s="7"/>
      <c r="K86" s="7">
        <f t="shared" si="8"/>
        <v>-6479.6758483349922</v>
      </c>
      <c r="L86" s="46">
        <f t="shared" si="14"/>
        <v>-6479.6758483349922</v>
      </c>
      <c r="M86" s="7"/>
      <c r="Q86" s="2">
        <v>6479.6758483349922</v>
      </c>
      <c r="R86" s="2">
        <v>7243.0376733824569</v>
      </c>
      <c r="S86" s="2">
        <v>8482.5918524057834</v>
      </c>
    </row>
    <row r="87" spans="1:19" x14ac:dyDescent="0.25">
      <c r="A87" s="1">
        <f t="shared" si="10"/>
        <v>39295</v>
      </c>
      <c r="B87" s="8">
        <f t="shared" si="11"/>
        <v>-7118.1594999999761</v>
      </c>
      <c r="C87" s="8">
        <v>7440</v>
      </c>
      <c r="D87" s="46">
        <f t="shared" si="12"/>
        <v>321.84050000002389</v>
      </c>
      <c r="E87" s="7"/>
      <c r="F87" s="7"/>
      <c r="G87" s="7">
        <f t="shared" si="7"/>
        <v>-8529.5835619274276</v>
      </c>
      <c r="H87" s="46">
        <f t="shared" si="13"/>
        <v>-8529.5835619274276</v>
      </c>
      <c r="I87" s="7"/>
      <c r="J87" s="7"/>
      <c r="K87" s="7">
        <f t="shared" si="8"/>
        <v>-6429.4946100000034</v>
      </c>
      <c r="L87" s="46">
        <f t="shared" si="14"/>
        <v>-6429.4946100000034</v>
      </c>
      <c r="M87" s="7"/>
      <c r="Q87" s="2">
        <v>6429.4946100000034</v>
      </c>
      <c r="R87" s="2">
        <v>7118.1594999999761</v>
      </c>
      <c r="S87" s="2">
        <v>8529.5835619274276</v>
      </c>
    </row>
    <row r="88" spans="1:19" x14ac:dyDescent="0.25">
      <c r="A88" s="1">
        <f t="shared" si="10"/>
        <v>39326</v>
      </c>
      <c r="B88" s="8">
        <f t="shared" si="11"/>
        <v>-6986.8210000000799</v>
      </c>
      <c r="C88" s="8">
        <v>7200</v>
      </c>
      <c r="D88" s="46">
        <f t="shared" si="12"/>
        <v>213.17899999992005</v>
      </c>
      <c r="E88" s="7"/>
      <c r="F88" s="7"/>
      <c r="G88" s="7">
        <f t="shared" si="7"/>
        <v>-8434.3174600682396</v>
      </c>
      <c r="H88" s="46">
        <f t="shared" si="13"/>
        <v>-8434.3174600682396</v>
      </c>
      <c r="I88" s="7"/>
      <c r="J88" s="7"/>
      <c r="K88" s="7">
        <f t="shared" si="8"/>
        <v>-6541.4160000001202</v>
      </c>
      <c r="L88" s="46">
        <f t="shared" si="14"/>
        <v>-6541.4160000001202</v>
      </c>
      <c r="M88" s="7"/>
      <c r="Q88" s="2">
        <v>6541.4160000001202</v>
      </c>
      <c r="R88" s="2">
        <v>6986.8210000000799</v>
      </c>
      <c r="S88" s="2">
        <v>8434.3174600682396</v>
      </c>
    </row>
    <row r="89" spans="1:19" x14ac:dyDescent="0.25">
      <c r="A89" s="1">
        <f t="shared" si="10"/>
        <v>39356</v>
      </c>
      <c r="B89" s="8">
        <f t="shared" si="11"/>
        <v>-8062.4159999999074</v>
      </c>
      <c r="C89" s="8">
        <v>7440</v>
      </c>
      <c r="D89" s="46">
        <f t="shared" si="12"/>
        <v>-622.4159999999074</v>
      </c>
      <c r="E89" s="7"/>
      <c r="F89" s="7"/>
      <c r="G89" s="7">
        <f t="shared" ref="G89:G118" si="15">S89*-1</f>
        <v>-9186.6949390811751</v>
      </c>
      <c r="H89" s="46">
        <f t="shared" si="13"/>
        <v>-9186.6949390811751</v>
      </c>
      <c r="I89" s="7"/>
      <c r="J89" s="7"/>
      <c r="K89" s="7">
        <f t="shared" ref="K89:K118" si="16">Q89*-1</f>
        <v>-6602.4570000001322</v>
      </c>
      <c r="L89" s="46">
        <f t="shared" si="14"/>
        <v>-6602.4570000001322</v>
      </c>
      <c r="M89" s="7"/>
      <c r="Q89" s="2">
        <v>6602.4570000001322</v>
      </c>
      <c r="R89" s="2">
        <v>8062.4159999999074</v>
      </c>
      <c r="S89" s="2">
        <v>9186.6949390811751</v>
      </c>
    </row>
    <row r="90" spans="1:19" x14ac:dyDescent="0.25">
      <c r="A90" s="1">
        <f t="shared" si="10"/>
        <v>39387</v>
      </c>
      <c r="B90" s="8">
        <f t="shared" si="11"/>
        <v>-8066.0964114271073</v>
      </c>
      <c r="C90" s="8">
        <v>7200</v>
      </c>
      <c r="D90" s="46">
        <f t="shared" si="12"/>
        <v>-866.09641142710734</v>
      </c>
      <c r="E90" s="7"/>
      <c r="F90" s="7"/>
      <c r="G90" s="7">
        <f t="shared" si="15"/>
        <v>-9012.7644873463305</v>
      </c>
      <c r="H90" s="46">
        <f t="shared" si="13"/>
        <v>-9012.7644873463305</v>
      </c>
      <c r="I90" s="7"/>
      <c r="J90" s="7"/>
      <c r="K90" s="7">
        <f t="shared" si="16"/>
        <v>-6565.204878532536</v>
      </c>
      <c r="L90" s="46">
        <f t="shared" si="14"/>
        <v>-6565.204878532536</v>
      </c>
      <c r="M90" s="7"/>
      <c r="Q90" s="2">
        <v>6565.204878532536</v>
      </c>
      <c r="R90" s="2">
        <v>8066.0964114271073</v>
      </c>
      <c r="S90" s="2">
        <v>9012.7644873463305</v>
      </c>
    </row>
    <row r="91" spans="1:19" x14ac:dyDescent="0.25">
      <c r="A91" s="1">
        <f t="shared" si="10"/>
        <v>39417</v>
      </c>
      <c r="B91" s="8">
        <f t="shared" si="11"/>
        <v>-6704.8893067360441</v>
      </c>
      <c r="C91" s="8">
        <v>7440</v>
      </c>
      <c r="D91" s="46">
        <f t="shared" si="12"/>
        <v>735.11069326395591</v>
      </c>
      <c r="E91" s="7"/>
      <c r="F91" s="7"/>
      <c r="G91" s="7">
        <f t="shared" si="15"/>
        <v>-7199.2120241104767</v>
      </c>
      <c r="H91" s="46">
        <f t="shared" si="13"/>
        <v>-7199.2120241104767</v>
      </c>
      <c r="I91" s="7"/>
      <c r="J91" s="7"/>
      <c r="K91" s="7">
        <f t="shared" si="16"/>
        <v>-6791.0596853718207</v>
      </c>
      <c r="L91" s="46">
        <f t="shared" si="14"/>
        <v>-6791.0596853718207</v>
      </c>
      <c r="M91" s="7"/>
      <c r="Q91" s="2">
        <v>6791.0596853718207</v>
      </c>
      <c r="R91" s="2">
        <v>6704.8893067360441</v>
      </c>
      <c r="S91" s="2">
        <v>7199.2120241104767</v>
      </c>
    </row>
    <row r="92" spans="1:19" x14ac:dyDescent="0.25">
      <c r="A92" s="1">
        <f t="shared" si="10"/>
        <v>39448</v>
      </c>
      <c r="B92" s="8">
        <f t="shared" si="11"/>
        <v>-6825.2162085408154</v>
      </c>
      <c r="C92" s="8">
        <v>7440</v>
      </c>
      <c r="D92" s="46">
        <f t="shared" si="12"/>
        <v>614.78379145918461</v>
      </c>
      <c r="E92" s="7"/>
      <c r="F92" s="7"/>
      <c r="G92" s="7">
        <f t="shared" si="15"/>
        <v>-7260.1239101440933</v>
      </c>
      <c r="H92" s="46">
        <f t="shared" si="13"/>
        <v>-7260.1239101440933</v>
      </c>
      <c r="I92" s="7"/>
      <c r="J92" s="7"/>
      <c r="K92" s="7">
        <f t="shared" si="16"/>
        <v>-6798.5785112132526</v>
      </c>
      <c r="L92" s="46">
        <f t="shared" si="14"/>
        <v>-6798.5785112132526</v>
      </c>
      <c r="M92" s="7"/>
      <c r="Q92" s="2">
        <v>6798.5785112132526</v>
      </c>
      <c r="R92" s="2">
        <v>6825.2162085408154</v>
      </c>
      <c r="S92" s="2">
        <v>7260.1239101440933</v>
      </c>
    </row>
    <row r="93" spans="1:19" x14ac:dyDescent="0.25">
      <c r="A93" s="1">
        <f t="shared" si="10"/>
        <v>39479</v>
      </c>
      <c r="B93" s="8">
        <f t="shared" si="11"/>
        <v>-6777.9239706845992</v>
      </c>
      <c r="C93" s="8">
        <v>6960</v>
      </c>
      <c r="D93" s="46">
        <f t="shared" si="12"/>
        <v>182.07602931540077</v>
      </c>
      <c r="E93" s="7"/>
      <c r="F93" s="7"/>
      <c r="G93" s="7">
        <f t="shared" si="15"/>
        <v>-7437.980967629831</v>
      </c>
      <c r="H93" s="46">
        <f t="shared" si="13"/>
        <v>-7437.980967629831</v>
      </c>
      <c r="I93" s="7"/>
      <c r="J93" s="7"/>
      <c r="K93" s="7">
        <f t="shared" si="16"/>
        <v>-6374.6526065924363</v>
      </c>
      <c r="L93" s="46">
        <f t="shared" si="14"/>
        <v>-6374.6526065924363</v>
      </c>
      <c r="M93" s="7"/>
      <c r="Q93" s="2">
        <v>6374.6526065924363</v>
      </c>
      <c r="R93" s="2">
        <v>6777.9239706845992</v>
      </c>
      <c r="S93" s="2">
        <v>7437.980967629831</v>
      </c>
    </row>
    <row r="94" spans="1:19" x14ac:dyDescent="0.25">
      <c r="A94" s="1">
        <f t="shared" si="10"/>
        <v>39508</v>
      </c>
      <c r="B94" s="8">
        <f t="shared" si="11"/>
        <v>-7042.215573861984</v>
      </c>
      <c r="C94" s="8">
        <v>7440</v>
      </c>
      <c r="D94" s="46">
        <f t="shared" si="12"/>
        <v>397.78442613801599</v>
      </c>
      <c r="E94" s="7"/>
      <c r="F94" s="7"/>
      <c r="G94" s="7">
        <f t="shared" si="15"/>
        <v>-8469.8354262638295</v>
      </c>
      <c r="H94" s="46">
        <f t="shared" si="13"/>
        <v>-8469.8354262638295</v>
      </c>
      <c r="I94" s="7"/>
      <c r="J94" s="7"/>
      <c r="K94" s="7">
        <f t="shared" si="16"/>
        <v>-6782.6169863647237</v>
      </c>
      <c r="L94" s="46">
        <f t="shared" si="14"/>
        <v>-6782.6169863647237</v>
      </c>
      <c r="M94" s="7"/>
      <c r="Q94" s="2">
        <v>6782.6169863647237</v>
      </c>
      <c r="R94" s="2">
        <v>7042.215573861984</v>
      </c>
      <c r="S94" s="2">
        <v>8469.8354262638295</v>
      </c>
    </row>
    <row r="95" spans="1:19" x14ac:dyDescent="0.25">
      <c r="A95" s="1">
        <f t="shared" si="10"/>
        <v>39539</v>
      </c>
      <c r="B95" s="8">
        <f t="shared" si="11"/>
        <v>-6792.0879999998724</v>
      </c>
      <c r="C95" s="8">
        <v>7200</v>
      </c>
      <c r="D95" s="46">
        <f t="shared" si="12"/>
        <v>407.91200000012759</v>
      </c>
      <c r="E95" s="7"/>
      <c r="F95" s="7"/>
      <c r="G95" s="7">
        <f t="shared" si="15"/>
        <v>-8084.5449999999682</v>
      </c>
      <c r="H95" s="46">
        <f t="shared" si="13"/>
        <v>-8084.5449999999682</v>
      </c>
      <c r="I95" s="7"/>
      <c r="J95" s="7"/>
      <c r="K95" s="7">
        <f t="shared" si="16"/>
        <v>-6555.0910000000804</v>
      </c>
      <c r="L95" s="46">
        <f t="shared" si="14"/>
        <v>-6555.0910000000804</v>
      </c>
      <c r="M95" s="7"/>
      <c r="Q95" s="2">
        <v>6555.0910000000804</v>
      </c>
      <c r="R95" s="2">
        <v>6792.0879999998724</v>
      </c>
      <c r="S95" s="2">
        <v>8084.5449999999682</v>
      </c>
    </row>
    <row r="96" spans="1:19" x14ac:dyDescent="0.25">
      <c r="A96" s="1">
        <f t="shared" si="10"/>
        <v>39569</v>
      </c>
      <c r="B96" s="8">
        <f t="shared" si="11"/>
        <v>-6589.9809999999834</v>
      </c>
      <c r="C96" s="8">
        <v>7440</v>
      </c>
      <c r="D96" s="46">
        <f t="shared" si="12"/>
        <v>850.0190000000166</v>
      </c>
      <c r="E96" s="7"/>
      <c r="F96" s="7"/>
      <c r="G96" s="7">
        <f t="shared" si="15"/>
        <v>-8531.9569999999676</v>
      </c>
      <c r="H96" s="46">
        <f t="shared" si="13"/>
        <v>-8531.9569999999676</v>
      </c>
      <c r="I96" s="7"/>
      <c r="J96" s="7"/>
      <c r="K96" s="7">
        <f t="shared" si="16"/>
        <v>-6429.4946100000043</v>
      </c>
      <c r="L96" s="46">
        <f t="shared" si="14"/>
        <v>-6429.4946100000043</v>
      </c>
      <c r="M96" s="7"/>
      <c r="Q96" s="2">
        <v>6429.4946100000043</v>
      </c>
      <c r="R96" s="2">
        <v>6589.9809999999834</v>
      </c>
      <c r="S96" s="2">
        <v>8531.9569999999676</v>
      </c>
    </row>
    <row r="97" spans="1:19" x14ac:dyDescent="0.25">
      <c r="A97" s="1">
        <f t="shared" si="10"/>
        <v>39600</v>
      </c>
      <c r="B97" s="8">
        <f t="shared" si="11"/>
        <v>-6217.1510000000399</v>
      </c>
      <c r="C97" s="8">
        <v>7200</v>
      </c>
      <c r="D97" s="46">
        <f t="shared" si="12"/>
        <v>982.84899999996014</v>
      </c>
      <c r="E97" s="7"/>
      <c r="F97" s="7"/>
      <c r="G97" s="7">
        <f t="shared" si="15"/>
        <v>-8537.7887209086475</v>
      </c>
      <c r="H97" s="46">
        <f t="shared" si="13"/>
        <v>-8537.7887209086475</v>
      </c>
      <c r="I97" s="7"/>
      <c r="J97" s="7"/>
      <c r="K97" s="7">
        <f t="shared" si="16"/>
        <v>-6429.4946100001216</v>
      </c>
      <c r="L97" s="46">
        <f t="shared" si="14"/>
        <v>-6429.4946100001216</v>
      </c>
      <c r="M97" s="7"/>
      <c r="Q97" s="2">
        <v>6429.4946100001216</v>
      </c>
      <c r="R97" s="2">
        <v>6217.1510000000399</v>
      </c>
      <c r="S97" s="2">
        <v>8537.7887209086475</v>
      </c>
    </row>
    <row r="98" spans="1:19" x14ac:dyDescent="0.25">
      <c r="A98" s="1">
        <f t="shared" si="10"/>
        <v>39630</v>
      </c>
      <c r="B98" s="8">
        <f t="shared" si="11"/>
        <v>-7249.4980000000342</v>
      </c>
      <c r="C98" s="8">
        <v>7440</v>
      </c>
      <c r="D98" s="46">
        <f t="shared" si="12"/>
        <v>190.50199999996585</v>
      </c>
      <c r="E98" s="7"/>
      <c r="F98" s="7"/>
      <c r="G98" s="7">
        <f t="shared" si="15"/>
        <v>-8487.0335000000196</v>
      </c>
      <c r="H98" s="46">
        <f t="shared" si="13"/>
        <v>-8487.0335000000196</v>
      </c>
      <c r="I98" s="7"/>
      <c r="J98" s="7"/>
      <c r="K98" s="7">
        <f t="shared" si="16"/>
        <v>-6485.4553049999959</v>
      </c>
      <c r="L98" s="46">
        <f t="shared" si="14"/>
        <v>-6485.4553049999959</v>
      </c>
      <c r="M98" s="7"/>
      <c r="Q98" s="2">
        <v>6485.4553049999959</v>
      </c>
      <c r="R98" s="2">
        <v>7249.4980000000342</v>
      </c>
      <c r="S98" s="2">
        <v>8487.0335000000196</v>
      </c>
    </row>
    <row r="99" spans="1:19" x14ac:dyDescent="0.25">
      <c r="A99" s="1">
        <f t="shared" si="10"/>
        <v>39661</v>
      </c>
      <c r="B99" s="8">
        <f t="shared" si="11"/>
        <v>-7118.1594999999761</v>
      </c>
      <c r="C99" s="8">
        <v>7440</v>
      </c>
      <c r="D99" s="46">
        <f t="shared" si="12"/>
        <v>321.84050000002389</v>
      </c>
      <c r="E99" s="7"/>
      <c r="F99" s="7"/>
      <c r="G99" s="7">
        <f t="shared" si="15"/>
        <v>-8534.3304380726022</v>
      </c>
      <c r="H99" s="46">
        <f t="shared" si="13"/>
        <v>-8534.3304380726022</v>
      </c>
      <c r="I99" s="7"/>
      <c r="J99" s="7"/>
      <c r="K99" s="7">
        <f t="shared" si="16"/>
        <v>-6429.4946100000043</v>
      </c>
      <c r="L99" s="46">
        <f t="shared" si="14"/>
        <v>-6429.4946100000043</v>
      </c>
      <c r="M99" s="7"/>
      <c r="Q99" s="2">
        <v>6429.4946100000043</v>
      </c>
      <c r="R99" s="2">
        <v>7118.1594999999761</v>
      </c>
      <c r="S99" s="2">
        <v>8534.3304380726022</v>
      </c>
    </row>
    <row r="100" spans="1:19" x14ac:dyDescent="0.25">
      <c r="A100" s="1">
        <f t="shared" si="10"/>
        <v>39692</v>
      </c>
      <c r="B100" s="8">
        <f t="shared" si="11"/>
        <v>-6986.8210000000799</v>
      </c>
      <c r="C100" s="8">
        <v>7200</v>
      </c>
      <c r="D100" s="46">
        <f t="shared" si="12"/>
        <v>213.17899999992005</v>
      </c>
      <c r="E100" s="7"/>
      <c r="F100" s="7"/>
      <c r="G100" s="7">
        <f t="shared" si="15"/>
        <v>-8439.5124866894403</v>
      </c>
      <c r="H100" s="46">
        <f t="shared" si="13"/>
        <v>-8439.5124866894403</v>
      </c>
      <c r="I100" s="7"/>
      <c r="J100" s="7"/>
      <c r="K100" s="7">
        <f t="shared" si="16"/>
        <v>-6541.4160000001202</v>
      </c>
      <c r="L100" s="46">
        <f t="shared" si="14"/>
        <v>-6541.4160000001202</v>
      </c>
      <c r="M100" s="7"/>
      <c r="Q100" s="2">
        <v>6541.4160000001202</v>
      </c>
      <c r="R100" s="2">
        <v>6986.8210000000799</v>
      </c>
      <c r="S100" s="2">
        <v>8439.5124866894403</v>
      </c>
    </row>
    <row r="101" spans="1:19" x14ac:dyDescent="0.25">
      <c r="A101" s="1">
        <f t="shared" si="10"/>
        <v>39722</v>
      </c>
      <c r="B101" s="8">
        <f t="shared" si="11"/>
        <v>-8062.4159999999074</v>
      </c>
      <c r="C101" s="8">
        <v>7440</v>
      </c>
      <c r="D101" s="46">
        <f t="shared" si="12"/>
        <v>-622.4159999999074</v>
      </c>
      <c r="E101" s="7"/>
      <c r="F101" s="7"/>
      <c r="G101" s="7">
        <f t="shared" si="15"/>
        <v>-9186.6949390811751</v>
      </c>
      <c r="H101" s="46">
        <f t="shared" si="13"/>
        <v>-9186.6949390811751</v>
      </c>
      <c r="I101" s="7"/>
      <c r="J101" s="7"/>
      <c r="K101" s="7">
        <f t="shared" si="16"/>
        <v>-6602.4570000001322</v>
      </c>
      <c r="L101" s="46">
        <f t="shared" si="14"/>
        <v>-6602.4570000001322</v>
      </c>
      <c r="M101" s="7"/>
      <c r="Q101" s="2">
        <v>6602.4570000001322</v>
      </c>
      <c r="R101" s="2">
        <v>8062.4159999999074</v>
      </c>
      <c r="S101" s="2">
        <v>9186.6949390811751</v>
      </c>
    </row>
    <row r="102" spans="1:19" x14ac:dyDescent="0.25">
      <c r="A102" s="1">
        <f t="shared" si="10"/>
        <v>39753</v>
      </c>
      <c r="B102" s="8">
        <f t="shared" si="11"/>
        <v>-8072.2072342813717</v>
      </c>
      <c r="C102" s="8">
        <v>7200</v>
      </c>
      <c r="D102" s="46">
        <f t="shared" si="12"/>
        <v>-872.20723428137171</v>
      </c>
      <c r="E102" s="7"/>
      <c r="F102" s="7"/>
      <c r="G102" s="7">
        <f t="shared" si="15"/>
        <v>-9020.1174620389484</v>
      </c>
      <c r="H102" s="46">
        <f t="shared" si="13"/>
        <v>-9020.1174620389484</v>
      </c>
      <c r="I102" s="7"/>
      <c r="J102" s="7"/>
      <c r="K102" s="7">
        <f t="shared" si="16"/>
        <v>-6570.1786355977047</v>
      </c>
      <c r="L102" s="46">
        <f t="shared" si="14"/>
        <v>-6570.1786355977047</v>
      </c>
      <c r="M102" s="7"/>
      <c r="Q102" s="2">
        <v>6570.1786355977047</v>
      </c>
      <c r="R102" s="2">
        <v>8072.2072342813717</v>
      </c>
      <c r="S102" s="2">
        <v>9020.1174620389484</v>
      </c>
    </row>
    <row r="103" spans="1:19" x14ac:dyDescent="0.25">
      <c r="A103" s="1">
        <f t="shared" si="10"/>
        <v>39783</v>
      </c>
      <c r="B103" s="8">
        <f t="shared" si="11"/>
        <v>-6708.9157689119811</v>
      </c>
      <c r="C103" s="8">
        <v>7440</v>
      </c>
      <c r="D103" s="46">
        <f t="shared" si="12"/>
        <v>731.0842310880189</v>
      </c>
      <c r="E103" s="7"/>
      <c r="F103" s="7"/>
      <c r="G103" s="7">
        <f t="shared" si="15"/>
        <v>-7210.0280080368111</v>
      </c>
      <c r="H103" s="46">
        <f t="shared" si="13"/>
        <v>-7210.0280080368111</v>
      </c>
      <c r="I103" s="7"/>
      <c r="J103" s="7"/>
      <c r="K103" s="7">
        <f t="shared" si="16"/>
        <v>-6795.1378951239558</v>
      </c>
      <c r="L103" s="46">
        <f t="shared" si="14"/>
        <v>-6795.1378951239558</v>
      </c>
      <c r="M103" s="7"/>
      <c r="Q103" s="2">
        <v>6795.1378951239558</v>
      </c>
      <c r="R103" s="2">
        <v>6708.9157689119811</v>
      </c>
      <c r="S103" s="2">
        <v>7210.0280080368111</v>
      </c>
    </row>
    <row r="104" spans="1:19" x14ac:dyDescent="0.25">
      <c r="A104" s="1">
        <f t="shared" si="10"/>
        <v>39814</v>
      </c>
      <c r="B104" s="8">
        <f t="shared" si="11"/>
        <v>-6827.8559999998479</v>
      </c>
      <c r="C104" s="8">
        <v>7440</v>
      </c>
      <c r="D104" s="46">
        <f t="shared" si="12"/>
        <v>612.14400000015212</v>
      </c>
      <c r="E104" s="7"/>
      <c r="F104" s="7"/>
      <c r="G104" s="7">
        <f t="shared" si="15"/>
        <v>-7259.9680000000153</v>
      </c>
      <c r="H104" s="46">
        <f t="shared" si="13"/>
        <v>-7259.9680000000153</v>
      </c>
      <c r="I104" s="7"/>
      <c r="J104" s="7"/>
      <c r="K104" s="7">
        <f t="shared" si="16"/>
        <v>-6801.2079999999842</v>
      </c>
      <c r="L104" s="46">
        <f t="shared" si="14"/>
        <v>-6801.2079999999842</v>
      </c>
      <c r="M104" s="7"/>
      <c r="Q104" s="2">
        <v>6801.2079999999842</v>
      </c>
      <c r="R104" s="2">
        <v>6827.8559999998479</v>
      </c>
      <c r="S104" s="2">
        <v>7259.9680000000153</v>
      </c>
    </row>
    <row r="105" spans="1:19" x14ac:dyDescent="0.25">
      <c r="A105" s="1">
        <f t="shared" si="10"/>
        <v>39845</v>
      </c>
      <c r="B105" s="8">
        <f t="shared" si="11"/>
        <v>-6544.1780000000645</v>
      </c>
      <c r="C105" s="8">
        <v>6720</v>
      </c>
      <c r="D105" s="46">
        <f t="shared" si="12"/>
        <v>175.82199999993554</v>
      </c>
      <c r="E105" s="7"/>
      <c r="F105" s="7"/>
      <c r="G105" s="7">
        <f t="shared" si="15"/>
        <v>-7180.951</v>
      </c>
      <c r="H105" s="46">
        <f t="shared" si="13"/>
        <v>-7180.951</v>
      </c>
      <c r="I105" s="7"/>
      <c r="J105" s="7"/>
      <c r="K105" s="7">
        <f t="shared" si="16"/>
        <v>-6154.8140000000158</v>
      </c>
      <c r="L105" s="46">
        <f t="shared" si="14"/>
        <v>-6154.8140000000158</v>
      </c>
      <c r="M105" s="7"/>
      <c r="Q105" s="2">
        <v>6154.8140000000158</v>
      </c>
      <c r="R105" s="2">
        <v>6544.1780000000645</v>
      </c>
      <c r="S105" s="2">
        <v>7180.951</v>
      </c>
    </row>
    <row r="106" spans="1:19" x14ac:dyDescent="0.25">
      <c r="A106" s="1">
        <f t="shared" si="10"/>
        <v>39873</v>
      </c>
      <c r="B106" s="8">
        <f t="shared" si="11"/>
        <v>-7042.1397869309603</v>
      </c>
      <c r="C106" s="8">
        <v>7440</v>
      </c>
      <c r="D106" s="46">
        <f t="shared" si="12"/>
        <v>397.86021306903967</v>
      </c>
      <c r="E106" s="7"/>
      <c r="F106" s="7"/>
      <c r="G106" s="7">
        <f t="shared" si="15"/>
        <v>-8464.0787131319012</v>
      </c>
      <c r="H106" s="46">
        <f t="shared" si="13"/>
        <v>-8464.0787131319012</v>
      </c>
      <c r="I106" s="7"/>
      <c r="J106" s="7"/>
      <c r="K106" s="7">
        <f t="shared" si="16"/>
        <v>-6782.543993182353</v>
      </c>
      <c r="L106" s="46">
        <f t="shared" si="14"/>
        <v>-6782.543993182353</v>
      </c>
      <c r="M106" s="7"/>
      <c r="Q106" s="2">
        <v>6782.543993182353</v>
      </c>
      <c r="R106" s="2">
        <v>7042.1397869309603</v>
      </c>
      <c r="S106" s="2">
        <v>8464.0787131319012</v>
      </c>
    </row>
    <row r="107" spans="1:19" x14ac:dyDescent="0.25">
      <c r="A107" s="1">
        <f t="shared" si="10"/>
        <v>39904</v>
      </c>
      <c r="B107" s="8">
        <f t="shared" si="11"/>
        <v>-6792.0879999998724</v>
      </c>
      <c r="C107" s="8">
        <v>7200</v>
      </c>
      <c r="D107" s="46">
        <f t="shared" si="12"/>
        <v>407.91200000012759</v>
      </c>
      <c r="E107" s="7"/>
      <c r="F107" s="7"/>
      <c r="G107" s="7">
        <f t="shared" si="15"/>
        <v>-8084.5449999999682</v>
      </c>
      <c r="H107" s="46">
        <f t="shared" si="13"/>
        <v>-8084.5449999999682</v>
      </c>
      <c r="I107" s="7"/>
      <c r="J107" s="7"/>
      <c r="K107" s="7">
        <f t="shared" si="16"/>
        <v>-6555.0910000000804</v>
      </c>
      <c r="L107" s="46">
        <f t="shared" si="14"/>
        <v>-6555.0910000000804</v>
      </c>
      <c r="M107" s="7"/>
      <c r="Q107" s="2">
        <v>6555.0910000000804</v>
      </c>
      <c r="R107" s="2">
        <v>6792.0879999998724</v>
      </c>
      <c r="S107" s="2">
        <v>8084.5449999999682</v>
      </c>
    </row>
    <row r="108" spans="1:19" x14ac:dyDescent="0.25">
      <c r="A108" s="1">
        <f t="shared" si="10"/>
        <v>39934</v>
      </c>
      <c r="B108" s="8">
        <f t="shared" si="11"/>
        <v>-6589.9809999999834</v>
      </c>
      <c r="C108" s="8">
        <v>7440</v>
      </c>
      <c r="D108" s="46">
        <f t="shared" si="12"/>
        <v>850.0190000000166</v>
      </c>
      <c r="E108" s="7"/>
      <c r="F108" s="7"/>
      <c r="G108" s="7">
        <f t="shared" si="15"/>
        <v>-8533.9010452943039</v>
      </c>
      <c r="H108" s="46">
        <f t="shared" si="13"/>
        <v>-8533.9010452943039</v>
      </c>
      <c r="I108" s="7"/>
      <c r="J108" s="7"/>
      <c r="K108" s="7">
        <f t="shared" si="16"/>
        <v>-6429.4946100000043</v>
      </c>
      <c r="L108" s="46">
        <f t="shared" si="14"/>
        <v>-6429.4946100000043</v>
      </c>
      <c r="M108" s="7"/>
      <c r="Q108" s="2">
        <v>6429.4946100000043</v>
      </c>
      <c r="R108" s="2">
        <v>6589.9809999999834</v>
      </c>
      <c r="S108" s="2">
        <v>8533.9010452943039</v>
      </c>
    </row>
    <row r="109" spans="1:19" x14ac:dyDescent="0.25">
      <c r="A109" s="1">
        <f t="shared" si="10"/>
        <v>39965</v>
      </c>
      <c r="B109" s="8">
        <f t="shared" si="11"/>
        <v>-6217.1510000000408</v>
      </c>
      <c r="C109" s="8">
        <v>7200</v>
      </c>
      <c r="D109" s="46">
        <f t="shared" si="12"/>
        <v>982.84899999995923</v>
      </c>
      <c r="E109" s="7"/>
      <c r="F109" s="7"/>
      <c r="G109" s="7">
        <f t="shared" si="15"/>
        <v>-8531.9570000000567</v>
      </c>
      <c r="H109" s="46">
        <f t="shared" si="13"/>
        <v>-8531.9570000000567</v>
      </c>
      <c r="I109" s="7"/>
      <c r="J109" s="7"/>
      <c r="K109" s="7">
        <f t="shared" si="16"/>
        <v>-6429.4946100001207</v>
      </c>
      <c r="L109" s="46">
        <f t="shared" si="14"/>
        <v>-6429.4946100001207</v>
      </c>
      <c r="M109" s="7"/>
      <c r="Q109" s="2">
        <v>6429.4946100001207</v>
      </c>
      <c r="R109" s="2">
        <v>6217.1510000000408</v>
      </c>
      <c r="S109" s="2">
        <v>8531.9570000000567</v>
      </c>
    </row>
    <row r="110" spans="1:19" x14ac:dyDescent="0.25">
      <c r="A110" s="1">
        <f t="shared" si="10"/>
        <v>39995</v>
      </c>
      <c r="B110" s="8">
        <f t="shared" si="11"/>
        <v>-7255.9583266176169</v>
      </c>
      <c r="C110" s="8">
        <v>7440</v>
      </c>
      <c r="D110" s="46">
        <f t="shared" si="12"/>
        <v>184.04167338238312</v>
      </c>
      <c r="E110" s="7"/>
      <c r="F110" s="7"/>
      <c r="G110" s="7">
        <f t="shared" si="15"/>
        <v>-8491.4751475942539</v>
      </c>
      <c r="H110" s="46">
        <f t="shared" si="13"/>
        <v>-8491.4751475942539</v>
      </c>
      <c r="I110" s="7"/>
      <c r="J110" s="7"/>
      <c r="K110" s="7">
        <f t="shared" si="16"/>
        <v>-6491.2347616650004</v>
      </c>
      <c r="L110" s="46">
        <f t="shared" si="14"/>
        <v>-6491.2347616650004</v>
      </c>
      <c r="M110" s="7"/>
      <c r="Q110" s="2">
        <v>6491.2347616650004</v>
      </c>
      <c r="R110" s="2">
        <v>7255.9583266176169</v>
      </c>
      <c r="S110" s="2">
        <v>8491.4751475942539</v>
      </c>
    </row>
    <row r="111" spans="1:19" x14ac:dyDescent="0.25">
      <c r="A111" s="1">
        <f t="shared" si="10"/>
        <v>40026</v>
      </c>
      <c r="B111" s="8">
        <f t="shared" si="11"/>
        <v>-7118.1594999999761</v>
      </c>
      <c r="C111" s="8">
        <v>7440</v>
      </c>
      <c r="D111" s="46">
        <f t="shared" si="12"/>
        <v>321.84050000002389</v>
      </c>
      <c r="E111" s="7"/>
      <c r="F111" s="7"/>
      <c r="G111" s="7">
        <f t="shared" si="15"/>
        <v>-8534.3304380726022</v>
      </c>
      <c r="H111" s="46">
        <f t="shared" si="13"/>
        <v>-8534.3304380726022</v>
      </c>
      <c r="I111" s="7"/>
      <c r="J111" s="7"/>
      <c r="K111" s="7">
        <f t="shared" si="16"/>
        <v>-6429.4946100000043</v>
      </c>
      <c r="L111" s="46">
        <f t="shared" si="14"/>
        <v>-6429.4946100000043</v>
      </c>
      <c r="M111" s="7"/>
      <c r="Q111" s="2">
        <v>6429.4946100000043</v>
      </c>
      <c r="R111" s="2">
        <v>7118.1594999999761</v>
      </c>
      <c r="S111" s="2">
        <v>8534.3304380726022</v>
      </c>
    </row>
    <row r="112" spans="1:19" x14ac:dyDescent="0.25">
      <c r="A112" s="1">
        <f t="shared" si="10"/>
        <v>40057</v>
      </c>
      <c r="B112" s="8">
        <f t="shared" si="11"/>
        <v>-6986.8210000000799</v>
      </c>
      <c r="C112" s="8">
        <v>7200</v>
      </c>
      <c r="D112" s="46">
        <f t="shared" si="12"/>
        <v>213.17899999992005</v>
      </c>
      <c r="E112" s="7"/>
      <c r="F112" s="7"/>
      <c r="G112" s="7">
        <f t="shared" si="15"/>
        <v>-8439.5124866894403</v>
      </c>
      <c r="H112" s="46">
        <f t="shared" si="13"/>
        <v>-8439.5124866894403</v>
      </c>
      <c r="I112" s="7"/>
      <c r="J112" s="7"/>
      <c r="K112" s="7">
        <f t="shared" si="16"/>
        <v>-6541.4160000001202</v>
      </c>
      <c r="L112" s="46">
        <f t="shared" si="14"/>
        <v>-6541.4160000001202</v>
      </c>
      <c r="M112" s="7"/>
      <c r="Q112" s="2">
        <v>6541.4160000001202</v>
      </c>
      <c r="R112" s="2">
        <v>6986.8210000000799</v>
      </c>
      <c r="S112" s="2">
        <v>8439.5124866894403</v>
      </c>
    </row>
    <row r="113" spans="1:19" x14ac:dyDescent="0.25">
      <c r="A113" s="1">
        <f t="shared" ref="A113:A118" si="17">EOMONTH(A112,0)+1</f>
        <v>40087</v>
      </c>
      <c r="B113" s="8">
        <f t="shared" si="11"/>
        <v>-8062.4159999999083</v>
      </c>
      <c r="C113" s="8">
        <v>7440</v>
      </c>
      <c r="D113" s="46">
        <f t="shared" si="12"/>
        <v>-622.41599999990831</v>
      </c>
      <c r="E113" s="7"/>
      <c r="F113" s="7"/>
      <c r="G113" s="7">
        <f t="shared" si="15"/>
        <v>-9186.2289695406107</v>
      </c>
      <c r="H113" s="46">
        <f t="shared" si="13"/>
        <v>-9186.2289695406107</v>
      </c>
      <c r="I113" s="7"/>
      <c r="J113" s="7"/>
      <c r="K113" s="7">
        <f t="shared" si="16"/>
        <v>-6602.4570000001295</v>
      </c>
      <c r="L113" s="46">
        <f t="shared" si="14"/>
        <v>-6602.4570000001295</v>
      </c>
      <c r="M113" s="7"/>
      <c r="Q113" s="2">
        <v>6602.4570000001295</v>
      </c>
      <c r="R113" s="2">
        <v>8062.4159999999083</v>
      </c>
      <c r="S113" s="2">
        <v>9186.2289695406107</v>
      </c>
    </row>
    <row r="114" spans="1:19" x14ac:dyDescent="0.25">
      <c r="A114" s="1">
        <f t="shared" si="17"/>
        <v>40118</v>
      </c>
      <c r="B114" s="8">
        <f t="shared" si="11"/>
        <v>-8069.1518228542391</v>
      </c>
      <c r="C114" s="8">
        <v>7200</v>
      </c>
      <c r="D114" s="46">
        <f t="shared" si="12"/>
        <v>-869.15182285423907</v>
      </c>
      <c r="E114" s="7"/>
      <c r="F114" s="7"/>
      <c r="G114" s="7">
        <f t="shared" si="15"/>
        <v>-9016.4409746926394</v>
      </c>
      <c r="H114" s="46">
        <f t="shared" si="13"/>
        <v>-9016.4409746926394</v>
      </c>
      <c r="I114" s="7"/>
      <c r="J114" s="7"/>
      <c r="K114" s="7">
        <f t="shared" si="16"/>
        <v>-6567.6917570651203</v>
      </c>
      <c r="L114" s="46">
        <f t="shared" si="14"/>
        <v>-6567.6917570651203</v>
      </c>
      <c r="M114" s="7"/>
      <c r="Q114" s="2">
        <v>6567.6917570651203</v>
      </c>
      <c r="R114" s="2">
        <v>8069.1518228542391</v>
      </c>
      <c r="S114" s="2">
        <v>9016.4409746926394</v>
      </c>
    </row>
    <row r="115" spans="1:19" x14ac:dyDescent="0.25">
      <c r="A115" s="1">
        <f t="shared" si="17"/>
        <v>40148</v>
      </c>
      <c r="B115" s="8">
        <f t="shared" si="11"/>
        <v>-6708.9157689119811</v>
      </c>
      <c r="C115" s="8">
        <v>7440</v>
      </c>
      <c r="D115" s="46">
        <f t="shared" si="12"/>
        <v>731.0842310880189</v>
      </c>
      <c r="E115" s="7"/>
      <c r="F115" s="7"/>
      <c r="G115" s="7">
        <f t="shared" si="15"/>
        <v>-7210.0280080368111</v>
      </c>
      <c r="H115" s="46">
        <f t="shared" si="13"/>
        <v>-7210.0280080368111</v>
      </c>
      <c r="I115" s="7"/>
      <c r="J115" s="7"/>
      <c r="K115" s="7">
        <f t="shared" si="16"/>
        <v>-6795.1378951239558</v>
      </c>
      <c r="L115" s="46">
        <f t="shared" si="14"/>
        <v>-6795.1378951239558</v>
      </c>
      <c r="M115" s="7"/>
      <c r="Q115" s="2">
        <v>6795.1378951239558</v>
      </c>
      <c r="R115" s="2">
        <v>6708.9157689119811</v>
      </c>
      <c r="S115" s="2">
        <v>7210.0280080368111</v>
      </c>
    </row>
    <row r="116" spans="1:19" x14ac:dyDescent="0.25">
      <c r="A116" s="1">
        <f t="shared" si="17"/>
        <v>40179</v>
      </c>
      <c r="B116" s="8">
        <f t="shared" si="11"/>
        <v>-6830.4957914588795</v>
      </c>
      <c r="C116" s="8">
        <v>7440</v>
      </c>
      <c r="D116" s="46">
        <f t="shared" si="12"/>
        <v>609.50420854112053</v>
      </c>
      <c r="G116" s="7">
        <f t="shared" si="15"/>
        <v>-7259.81208985594</v>
      </c>
      <c r="H116" s="46">
        <f t="shared" si="13"/>
        <v>-7259.81208985594</v>
      </c>
      <c r="K116" s="7">
        <f t="shared" si="16"/>
        <v>-6803.8374887867167</v>
      </c>
      <c r="L116" s="46">
        <f t="shared" si="14"/>
        <v>-6803.8374887867167</v>
      </c>
      <c r="Q116" s="2">
        <v>6803.8374887867167</v>
      </c>
      <c r="R116" s="2">
        <v>6830.4957914588795</v>
      </c>
      <c r="S116" s="2">
        <v>7259.81208985594</v>
      </c>
    </row>
    <row r="117" spans="1:19" x14ac:dyDescent="0.25">
      <c r="A117" s="1">
        <f t="shared" si="17"/>
        <v>40210</v>
      </c>
      <c r="B117" s="8">
        <f t="shared" si="11"/>
        <v>-6544.1780000000645</v>
      </c>
      <c r="C117" s="8">
        <v>6720</v>
      </c>
      <c r="D117" s="46">
        <f t="shared" si="12"/>
        <v>175.82199999993554</v>
      </c>
      <c r="G117" s="7">
        <f t="shared" si="15"/>
        <v>-7180.951</v>
      </c>
      <c r="H117" s="46">
        <f t="shared" si="13"/>
        <v>-7180.951</v>
      </c>
      <c r="K117" s="7">
        <f t="shared" si="16"/>
        <v>-6154.8140000000158</v>
      </c>
      <c r="L117" s="46">
        <f t="shared" si="14"/>
        <v>-6154.8140000000158</v>
      </c>
      <c r="Q117" s="2">
        <v>6154.8140000000158</v>
      </c>
      <c r="R117" s="2">
        <v>6544.1780000000645</v>
      </c>
      <c r="S117" s="2">
        <v>7180.951</v>
      </c>
    </row>
    <row r="118" spans="1:19" x14ac:dyDescent="0.25">
      <c r="A118" s="1">
        <f t="shared" si="17"/>
        <v>40238</v>
      </c>
      <c r="B118" s="8">
        <f t="shared" si="11"/>
        <v>-7042.0639999999376</v>
      </c>
      <c r="C118" s="8">
        <v>7440</v>
      </c>
      <c r="D118" s="46">
        <f t="shared" si="12"/>
        <v>397.93600000006245</v>
      </c>
      <c r="G118" s="7">
        <f t="shared" si="15"/>
        <v>-8458.321999999971</v>
      </c>
      <c r="H118" s="46">
        <f t="shared" si="13"/>
        <v>-8458.321999999971</v>
      </c>
      <c r="K118" s="7">
        <f t="shared" si="16"/>
        <v>-6782.4709999999795</v>
      </c>
      <c r="L118" s="46">
        <f t="shared" si="14"/>
        <v>-6782.4709999999795</v>
      </c>
      <c r="Q118" s="2">
        <v>6782.4709999999795</v>
      </c>
      <c r="R118" s="2">
        <v>7042.0639999999376</v>
      </c>
      <c r="S118" s="2">
        <v>8458.321999999971</v>
      </c>
    </row>
  </sheetData>
  <phoneticPr fontId="0" type="noConversion"/>
  <printOptions horizontalCentered="1" gridLines="1"/>
  <pageMargins left="0" right="0" top="0.51" bottom="0.42" header="0.5" footer="0.18"/>
  <pageSetup scale="86" fitToHeight="0" orientation="landscape" verticalDpi="0" r:id="rId1"/>
  <headerFooter alignWithMargins="0">
    <oddFooter>&amp;L&amp;"Times New Roman,Italic"&amp;F/&amp;A&amp;C&amp;"Times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Owens Corning Canada</vt:lpstr>
      <vt:lpstr>Power Positions</vt:lpstr>
      <vt:lpstr>'Owens Corning Canada'!Print_Area</vt:lpstr>
      <vt:lpstr>'Power Positions'!Print_Area</vt:lpstr>
      <vt:lpstr>'Power Positions'!Print_Titles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Havlíček Jan</cp:lastModifiedBy>
  <cp:lastPrinted>2001-09-11T15:35:32Z</cp:lastPrinted>
  <dcterms:created xsi:type="dcterms:W3CDTF">2001-08-21T21:34:08Z</dcterms:created>
  <dcterms:modified xsi:type="dcterms:W3CDTF">2023-09-10T11:10:06Z</dcterms:modified>
</cp:coreProperties>
</file>