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8700" tabRatio="387"/>
  </bookViews>
  <sheets>
    <sheet name="Hotlist - Identified " sheetId="21" r:id="rId1"/>
    <sheet name="Hotlist - Completed" sheetId="25" r:id="rId2"/>
  </sheets>
  <definedNames>
    <definedName name="_xlnm.Print_Area" localSheetId="1">'Hotlist - Completed'!$A$1:$N$47</definedName>
    <definedName name="_xlnm.Print_Area" localSheetId="0">'Hotlist - Identified '!$A$1:$U$82</definedName>
    <definedName name="_xlnm.Print_Titles" localSheetId="0">'Hotlist - Identified '!$1:$6</definedName>
  </definedNames>
  <calcPr calcId="92512" fullCalcOnLoad="1"/>
</workbook>
</file>

<file path=xl/calcChain.xml><?xml version="1.0" encoding="utf-8"?>
<calcChain xmlns="http://schemas.openxmlformats.org/spreadsheetml/2006/main">
  <c r="M4" i="25" l="1"/>
  <c r="E14" i="25"/>
  <c r="G14" i="25"/>
  <c r="K14" i="25"/>
  <c r="M14" i="25"/>
  <c r="E23" i="25"/>
  <c r="G23" i="25"/>
  <c r="K23" i="25"/>
  <c r="M23" i="25"/>
  <c r="E29" i="25"/>
  <c r="G29" i="25"/>
  <c r="K29" i="25"/>
  <c r="M29" i="25"/>
  <c r="E35" i="25"/>
  <c r="G35" i="25"/>
  <c r="K35" i="25"/>
  <c r="M35" i="25"/>
  <c r="E41" i="25"/>
  <c r="G41" i="25"/>
  <c r="K41" i="25"/>
  <c r="M41" i="25"/>
  <c r="C48" i="25"/>
  <c r="C49" i="25"/>
  <c r="F7" i="21"/>
  <c r="J7" i="21"/>
  <c r="N7" i="21"/>
  <c r="R7" i="21"/>
  <c r="U7" i="21"/>
  <c r="E15" i="21"/>
  <c r="I15" i="21"/>
  <c r="M15" i="21"/>
  <c r="Q15" i="21"/>
  <c r="T15" i="21"/>
  <c r="F16" i="21"/>
  <c r="J16" i="21"/>
  <c r="N16" i="21"/>
  <c r="R16" i="21"/>
  <c r="U16" i="21"/>
  <c r="E29" i="21"/>
  <c r="I29" i="21"/>
  <c r="M29" i="21"/>
  <c r="Q29" i="21"/>
  <c r="T29" i="21"/>
  <c r="F30" i="21"/>
  <c r="J30" i="21"/>
  <c r="N30" i="21"/>
  <c r="R30" i="21"/>
  <c r="U30" i="21"/>
  <c r="E34" i="21"/>
  <c r="I34" i="21"/>
  <c r="M34" i="21"/>
  <c r="Q34" i="21"/>
  <c r="T34" i="21"/>
  <c r="F35" i="21"/>
  <c r="J35" i="21"/>
  <c r="N35" i="21"/>
  <c r="R35" i="21"/>
  <c r="U35" i="21"/>
  <c r="E38" i="21"/>
  <c r="I38" i="21"/>
  <c r="M38" i="21"/>
  <c r="Q38" i="21"/>
  <c r="T38" i="21"/>
  <c r="F39" i="21"/>
  <c r="J39" i="21"/>
  <c r="N39" i="21"/>
  <c r="R39" i="21"/>
  <c r="U39" i="21"/>
  <c r="E45" i="21"/>
  <c r="I45" i="21"/>
  <c r="M45" i="21"/>
  <c r="Q45" i="21"/>
  <c r="T45" i="21"/>
  <c r="F46" i="21"/>
  <c r="J46" i="21"/>
  <c r="N46" i="21"/>
  <c r="R46" i="21"/>
  <c r="U46" i="21"/>
  <c r="E54" i="21"/>
  <c r="I54" i="21"/>
  <c r="M54" i="21"/>
  <c r="Q54" i="21"/>
  <c r="T54" i="21"/>
  <c r="F55" i="21"/>
  <c r="J55" i="21"/>
  <c r="N55" i="21"/>
  <c r="R55" i="21"/>
  <c r="U55" i="21"/>
  <c r="E58" i="21"/>
  <c r="I58" i="21"/>
  <c r="M58" i="21"/>
  <c r="Q58" i="21"/>
  <c r="T58" i="21"/>
  <c r="F59" i="21"/>
  <c r="J59" i="21"/>
  <c r="N59" i="21"/>
  <c r="R59" i="21"/>
  <c r="U59" i="21"/>
  <c r="E65" i="21"/>
  <c r="I65" i="21"/>
  <c r="M65" i="21"/>
  <c r="Q65" i="21"/>
  <c r="T65" i="21"/>
  <c r="F66" i="21"/>
  <c r="J66" i="21"/>
  <c r="N66" i="21"/>
  <c r="R66" i="21"/>
  <c r="U66" i="21"/>
  <c r="E70" i="21"/>
  <c r="I70" i="21"/>
  <c r="M70" i="21"/>
  <c r="Q70" i="21"/>
  <c r="T70" i="21"/>
  <c r="F71" i="21"/>
  <c r="J71" i="21"/>
  <c r="N71" i="21"/>
  <c r="R71" i="21"/>
  <c r="U71" i="21"/>
  <c r="E78" i="21"/>
  <c r="I78" i="21"/>
  <c r="M78" i="21"/>
  <c r="Q78" i="21"/>
  <c r="T78" i="21"/>
  <c r="E80" i="21"/>
  <c r="F80" i="21"/>
  <c r="I80" i="21"/>
  <c r="J80" i="21"/>
  <c r="M80" i="21"/>
  <c r="N80" i="21"/>
  <c r="Q80" i="21"/>
  <c r="R80" i="21"/>
  <c r="T80" i="21"/>
  <c r="U80" i="21"/>
</calcChain>
</file>

<file path=xl/sharedStrings.xml><?xml version="1.0" encoding="utf-8"?>
<sst xmlns="http://schemas.openxmlformats.org/spreadsheetml/2006/main" count="256" uniqueCount="80">
  <si>
    <t>Deal</t>
  </si>
  <si>
    <t>Value</t>
  </si>
  <si>
    <t>DEALS IDENTIFIED</t>
  </si>
  <si>
    <t xml:space="preserve">Coal </t>
  </si>
  <si>
    <t>Origination &amp; Finance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</si>
  <si>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</si>
  <si>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TOTALS</t>
  </si>
  <si>
    <t>SUBTOTAL</t>
  </si>
  <si>
    <t>TOTAL DEALS COMPLETED</t>
  </si>
  <si>
    <t>Global</t>
  </si>
  <si>
    <t>Risk Markets</t>
  </si>
  <si>
    <t>Emissions</t>
  </si>
  <si>
    <t>Weather</t>
  </si>
  <si>
    <t>TOTAL</t>
  </si>
  <si>
    <t>LNG</t>
  </si>
  <si>
    <t>Global Risk Markets</t>
  </si>
  <si>
    <t>Talisman Crude</t>
  </si>
  <si>
    <t>%</t>
  </si>
  <si>
    <t>Fourth Quarter 2001</t>
  </si>
  <si>
    <t>Crude &amp; Products</t>
  </si>
  <si>
    <t>Pace Carbon</t>
  </si>
  <si>
    <t>Freight</t>
  </si>
  <si>
    <t>Finance &amp;</t>
  </si>
  <si>
    <t>Structuring</t>
  </si>
  <si>
    <t>Finance &amp; Structuring</t>
  </si>
  <si>
    <t>Coal</t>
  </si>
  <si>
    <t>Deal Count</t>
  </si>
  <si>
    <t>Vessel / Shipping</t>
  </si>
  <si>
    <t>PRIVATE &amp; CONFIDENTIAL</t>
  </si>
  <si>
    <t>Markets</t>
  </si>
  <si>
    <t>Venture Production</t>
  </si>
  <si>
    <t>Vessel</t>
  </si>
  <si>
    <t>Trading</t>
  </si>
  <si>
    <t>First Quarter 2002</t>
  </si>
  <si>
    <t>Lubrizol K Monetization</t>
  </si>
  <si>
    <t>Beagle</t>
  </si>
  <si>
    <t>Project SATO</t>
  </si>
  <si>
    <t>Project Fireball</t>
  </si>
  <si>
    <t>Japan</t>
  </si>
  <si>
    <t>Second Quarter 2002</t>
  </si>
  <si>
    <t>Passport</t>
  </si>
  <si>
    <t xml:space="preserve">Elba Island </t>
  </si>
  <si>
    <t>Project Bahamas</t>
  </si>
  <si>
    <t>Hawksbill Creek &amp; Calypso Project Financing</t>
  </si>
  <si>
    <t>AES Ireland</t>
  </si>
  <si>
    <t>Black Mtn Resources</t>
  </si>
  <si>
    <t>Harrah's Casino</t>
  </si>
  <si>
    <t>Borco</t>
  </si>
  <si>
    <t>Osaka Gas</t>
  </si>
  <si>
    <t>Kleimar</t>
  </si>
  <si>
    <t>Nuon</t>
  </si>
  <si>
    <t xml:space="preserve">London Electric </t>
  </si>
  <si>
    <t>Tokai / Ocean Breeze</t>
  </si>
  <si>
    <t>Tokai, Transit Trade Finance</t>
  </si>
  <si>
    <t>Sato, Standby Transit Trade Facility</t>
  </si>
  <si>
    <t>Itochu Corp</t>
  </si>
  <si>
    <t>Mitsui Cape</t>
  </si>
  <si>
    <t>Innogy/TXU</t>
  </si>
  <si>
    <t>Nigeria LNG 4BCM Contract</t>
  </si>
  <si>
    <t xml:space="preserve">Eco Electrica </t>
  </si>
  <si>
    <t>Noxtech 140</t>
  </si>
  <si>
    <t>4Q01 DEALS COMPLETED</t>
  </si>
  <si>
    <t>Third Quarter 2002</t>
  </si>
  <si>
    <t>Westlake - Ethylene spread to ethane</t>
  </si>
  <si>
    <t>Acorn</t>
  </si>
  <si>
    <t>Phillips</t>
  </si>
  <si>
    <t>Bahamas</t>
  </si>
  <si>
    <t>LNG Cargoes</t>
  </si>
  <si>
    <t>Agro Asemex</t>
  </si>
  <si>
    <t>Claims Trading P/L Txns (Conrail)</t>
  </si>
  <si>
    <t>Claims Trading P/L Txns (Kaiser,Mitchell,CSX, Montrose,Equitas)</t>
  </si>
  <si>
    <t>ABN Amro</t>
  </si>
  <si>
    <t>Results based on activity through October 19, 2001</t>
  </si>
  <si>
    <t>Anker II</t>
  </si>
  <si>
    <t>Ashford</t>
  </si>
  <si>
    <t>Kennecott</t>
  </si>
  <si>
    <t>KM / SRT</t>
  </si>
  <si>
    <t>Ravenswood</t>
  </si>
  <si>
    <t>Chase</t>
  </si>
  <si>
    <t>Bonanza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</si>
</sst>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  <font>
      <b/>
      <sz val="18"/>
      <color indexed="8"/>
      <name val="Arial Narrow"/>
      <family val="2"/>
    </font>
    <font>
      <b/>
      <sz val="9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9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9" fillId="0" borderId="0" xfId="0" applyFont="1" applyFill="1" applyAlignment="1">
      <alignment vertical="top"/>
    </xf>
    <xf numFmtId="0" fontId="8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37" fontId="11" fillId="0" borderId="2" xfId="1" applyNumberFormat="1" applyFont="1" applyBorder="1" applyAlignment="1">
      <alignment horizontal="center"/>
    </xf>
    <xf numFmtId="37" fontId="11" fillId="0" borderId="3" xfId="1" applyNumberFormat="1" applyFont="1" applyBorder="1" applyAlignment="1">
      <alignment horizontal="center"/>
    </xf>
    <xf numFmtId="37" fontId="13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14" fillId="0" borderId="0" xfId="1" applyNumberFormat="1" applyFont="1" applyBorder="1"/>
    <xf numFmtId="166" fontId="8" fillId="0" borderId="0" xfId="0" applyNumberFormat="1" applyFont="1" applyFill="1" applyAlignment="1">
      <alignment horizontal="right" vertical="top"/>
    </xf>
    <xf numFmtId="0" fontId="12" fillId="0" borderId="5" xfId="0" applyFont="1" applyFill="1" applyBorder="1" applyAlignment="1">
      <alignment horizontal="centerContinuous" vertical="center"/>
    </xf>
    <xf numFmtId="0" fontId="15" fillId="0" borderId="6" xfId="0" applyFont="1" applyFill="1" applyBorder="1" applyAlignment="1">
      <alignment horizontal="centerContinuous" vertical="center"/>
    </xf>
    <xf numFmtId="0" fontId="15" fillId="0" borderId="7" xfId="0" applyFont="1" applyFill="1" applyBorder="1" applyAlignment="1">
      <alignment horizontal="centerContinuous" vertical="center"/>
    </xf>
    <xf numFmtId="0" fontId="15" fillId="0" borderId="5" xfId="0" applyFont="1" applyFill="1" applyBorder="1" applyAlignment="1">
      <alignment horizontal="centerContinuous" vertical="center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9" fillId="0" borderId="0" xfId="3" applyNumberFormat="1" applyFont="1" applyFill="1" applyAlignment="1">
      <alignment vertical="center"/>
    </xf>
    <xf numFmtId="0" fontId="9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5" fillId="0" borderId="0" xfId="3" applyFont="1" applyFill="1" applyAlignment="1">
      <alignment vertical="center"/>
    </xf>
    <xf numFmtId="0" fontId="18" fillId="0" borderId="0" xfId="3" applyFont="1" applyFill="1" applyAlignment="1">
      <alignment horizontal="right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9" fillId="0" borderId="0" xfId="3" applyNumberFormat="1" applyFont="1" applyFill="1" applyAlignment="1">
      <alignment vertical="top"/>
    </xf>
    <xf numFmtId="0" fontId="9" fillId="0" borderId="0" xfId="3" applyFont="1" applyFill="1" applyAlignment="1">
      <alignment vertical="top"/>
    </xf>
    <xf numFmtId="5" fontId="8" fillId="0" borderId="0" xfId="3" applyNumberFormat="1" applyFont="1" applyFill="1" applyAlignment="1">
      <alignment horizontal="left" vertical="top"/>
    </xf>
    <xf numFmtId="0" fontId="8" fillId="0" borderId="0" xfId="3" applyFont="1" applyFill="1" applyAlignment="1">
      <alignment horizontal="left" vertical="top"/>
    </xf>
    <xf numFmtId="0" fontId="5" fillId="0" borderId="0" xfId="3" applyFont="1" applyFill="1" applyAlignment="1">
      <alignment horizontal="right" vertical="top"/>
    </xf>
    <xf numFmtId="166" fontId="8" fillId="0" borderId="0" xfId="3" applyNumberFormat="1" applyFont="1" applyFill="1" applyAlignment="1">
      <alignment horizontal="right" vertical="top"/>
    </xf>
    <xf numFmtId="166" fontId="18" fillId="0" borderId="0" xfId="3" applyNumberFormat="1" applyFont="1" applyFill="1" applyAlignment="1">
      <alignment horizontal="right"/>
    </xf>
    <xf numFmtId="0" fontId="19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1" fillId="0" borderId="8" xfId="1" applyNumberFormat="1" applyFont="1" applyFill="1" applyBorder="1" applyAlignment="1">
      <alignment horizontal="center"/>
    </xf>
    <xf numFmtId="165" fontId="21" fillId="0" borderId="0" xfId="1" applyNumberFormat="1" applyFont="1" applyFill="1" applyBorder="1" applyAlignment="1">
      <alignment horizontal="center"/>
    </xf>
    <xf numFmtId="5" fontId="21" fillId="0" borderId="0" xfId="1" applyNumberFormat="1" applyFont="1" applyFill="1" applyBorder="1" applyAlignment="1">
      <alignment horizontal="center"/>
    </xf>
    <xf numFmtId="0" fontId="14" fillId="0" borderId="0" xfId="3" applyFont="1"/>
    <xf numFmtId="0" fontId="10" fillId="0" borderId="0" xfId="3" applyFont="1" applyFill="1" applyBorder="1" applyAlignment="1">
      <alignment horizontal="center" vertical="center"/>
    </xf>
    <xf numFmtId="37" fontId="2" fillId="0" borderId="0" xfId="3" applyNumberFormat="1" applyFont="1"/>
    <xf numFmtId="5" fontId="20" fillId="0" borderId="7" xfId="3" applyNumberFormat="1" applyFont="1" applyFill="1" applyBorder="1" applyAlignment="1">
      <alignment horizontal="left" vertical="center"/>
    </xf>
    <xf numFmtId="5" fontId="20" fillId="0" borderId="5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2" fillId="0" borderId="6" xfId="3" applyNumberFormat="1" applyFont="1" applyFill="1" applyBorder="1" applyAlignment="1">
      <alignment horizontal="left" vertical="center"/>
    </xf>
    <xf numFmtId="169" fontId="23" fillId="2" borderId="7" xfId="2" applyNumberFormat="1" applyFont="1" applyFill="1" applyBorder="1"/>
    <xf numFmtId="165" fontId="24" fillId="0" borderId="0" xfId="1" applyNumberFormat="1" applyFont="1" applyFill="1" applyBorder="1" applyAlignment="1">
      <alignment horizontal="center"/>
    </xf>
    <xf numFmtId="37" fontId="3" fillId="0" borderId="0" xfId="1" applyNumberFormat="1" applyFont="1" applyFill="1" applyBorder="1"/>
    <xf numFmtId="165" fontId="3" fillId="0" borderId="8" xfId="1" applyNumberFormat="1" applyFont="1" applyBorder="1" applyAlignment="1"/>
    <xf numFmtId="5" fontId="24" fillId="0" borderId="8" xfId="1" applyNumberFormat="1" applyFont="1" applyFill="1" applyBorder="1" applyAlignment="1">
      <alignment horizontal="center"/>
    </xf>
    <xf numFmtId="5" fontId="24" fillId="0" borderId="0" xfId="1" applyNumberFormat="1" applyFont="1" applyFill="1" applyBorder="1" applyAlignment="1">
      <alignment horizontal="center"/>
    </xf>
    <xf numFmtId="5" fontId="17" fillId="2" borderId="6" xfId="2" applyNumberFormat="1" applyFont="1" applyFill="1" applyBorder="1"/>
    <xf numFmtId="169" fontId="17" fillId="2" borderId="7" xfId="2" applyNumberFormat="1" applyFont="1" applyFill="1" applyBorder="1"/>
    <xf numFmtId="6" fontId="17" fillId="2" borderId="5" xfId="2" applyNumberFormat="1" applyFont="1" applyFill="1" applyBorder="1"/>
    <xf numFmtId="179" fontId="17" fillId="2" borderId="5" xfId="2" applyNumberFormat="1" applyFont="1" applyFill="1" applyBorder="1"/>
    <xf numFmtId="165" fontId="14" fillId="0" borderId="8" xfId="1" applyNumberFormat="1" applyFont="1" applyFill="1" applyBorder="1"/>
    <xf numFmtId="165" fontId="14" fillId="0" borderId="0" xfId="1" applyNumberFormat="1" applyFont="1" applyFill="1" applyBorder="1"/>
    <xf numFmtId="165" fontId="14" fillId="0" borderId="8" xfId="1" applyNumberFormat="1" applyFont="1" applyBorder="1"/>
    <xf numFmtId="165" fontId="14" fillId="0" borderId="1" xfId="1" applyNumberFormat="1" applyFont="1" applyBorder="1"/>
    <xf numFmtId="5" fontId="25" fillId="2" borderId="7" xfId="2" applyNumberFormat="1" applyFont="1" applyFill="1" applyBorder="1"/>
    <xf numFmtId="5" fontId="25" fillId="2" borderId="6" xfId="2" applyNumberFormat="1" applyFont="1" applyFill="1" applyBorder="1"/>
    <xf numFmtId="5" fontId="17" fillId="2" borderId="7" xfId="2" applyNumberFormat="1" applyFont="1" applyFill="1" applyBorder="1"/>
    <xf numFmtId="9" fontId="14" fillId="0" borderId="0" xfId="4" applyFont="1" applyBorder="1"/>
    <xf numFmtId="9" fontId="14" fillId="0" borderId="0" xfId="4" applyFont="1" applyFill="1" applyBorder="1"/>
    <xf numFmtId="179" fontId="23" fillId="2" borderId="5" xfId="2" applyNumberFormat="1" applyFont="1" applyFill="1" applyBorder="1"/>
    <xf numFmtId="9" fontId="2" fillId="0" borderId="0" xfId="3" applyNumberFormat="1" applyFont="1"/>
    <xf numFmtId="5" fontId="21" fillId="0" borderId="2" xfId="1" applyNumberFormat="1" applyFont="1" applyFill="1" applyBorder="1" applyAlignment="1">
      <alignment horizontal="center"/>
    </xf>
    <xf numFmtId="165" fontId="21" fillId="0" borderId="3" xfId="1" applyNumberFormat="1" applyFont="1" applyFill="1" applyBorder="1" applyAlignment="1">
      <alignment horizontal="center"/>
    </xf>
    <xf numFmtId="5" fontId="21" fillId="0" borderId="3" xfId="1" applyNumberFormat="1" applyFont="1" applyFill="1" applyBorder="1" applyAlignment="1">
      <alignment horizontal="center"/>
    </xf>
    <xf numFmtId="0" fontId="2" fillId="0" borderId="3" xfId="3" applyFont="1" applyBorder="1"/>
    <xf numFmtId="5" fontId="21" fillId="0" borderId="9" xfId="1" applyNumberFormat="1" applyFont="1" applyFill="1" applyBorder="1" applyAlignment="1">
      <alignment horizontal="center"/>
    </xf>
    <xf numFmtId="5" fontId="24" fillId="0" borderId="10" xfId="1" applyNumberFormat="1" applyFont="1" applyFill="1" applyBorder="1" applyAlignment="1">
      <alignment horizontal="center"/>
    </xf>
    <xf numFmtId="165" fontId="24" fillId="0" borderId="11" xfId="1" applyNumberFormat="1" applyFont="1" applyFill="1" applyBorder="1" applyAlignment="1">
      <alignment horizontal="center"/>
    </xf>
    <xf numFmtId="5" fontId="24" fillId="0" borderId="11" xfId="1" applyNumberFormat="1" applyFont="1" applyFill="1" applyBorder="1" applyAlignment="1">
      <alignment horizontal="center"/>
    </xf>
    <xf numFmtId="0" fontId="2" fillId="0" borderId="11" xfId="3" applyFont="1" applyBorder="1"/>
    <xf numFmtId="0" fontId="2" fillId="0" borderId="12" xfId="3" applyFont="1" applyBorder="1"/>
    <xf numFmtId="0" fontId="26" fillId="0" borderId="0" xfId="0" applyFont="1" applyFill="1" applyAlignment="1">
      <alignment horizontal="right" vertical="center"/>
    </xf>
    <xf numFmtId="0" fontId="26" fillId="0" borderId="0" xfId="3" applyFont="1" applyFill="1" applyAlignment="1">
      <alignment horizontal="right"/>
    </xf>
    <xf numFmtId="165" fontId="2" fillId="0" borderId="1" xfId="1" applyNumberFormat="1" applyFont="1" applyFill="1" applyBorder="1"/>
    <xf numFmtId="165" fontId="27" fillId="0" borderId="8" xfId="1" applyNumberFormat="1" applyFont="1" applyBorder="1"/>
    <xf numFmtId="166" fontId="8" fillId="0" borderId="0" xfId="0" quotePrefix="1" applyNumberFormat="1" applyFont="1" applyFill="1" applyAlignment="1">
      <alignment horizontal="right" vertical="top"/>
    </xf>
    <xf numFmtId="165" fontId="14" fillId="0" borderId="8" xfId="1" quotePrefix="1" applyNumberFormat="1" applyFont="1" applyBorder="1" applyAlignment="1">
      <alignment horizontal="left"/>
    </xf>
    <xf numFmtId="166" fontId="8" fillId="0" borderId="0" xfId="3" quotePrefix="1" applyNumberFormat="1" applyFont="1" applyFill="1" applyAlignment="1">
      <alignment horizontal="right" vertical="top"/>
    </xf>
    <xf numFmtId="165" fontId="14" fillId="0" borderId="13" xfId="1" applyNumberFormat="1" applyFont="1" applyBorder="1"/>
    <xf numFmtId="165" fontId="3" fillId="0" borderId="8" xfId="1" applyNumberFormat="1" applyFont="1" applyFill="1" applyBorder="1"/>
    <xf numFmtId="165" fontId="3" fillId="0" borderId="8" xfId="1" applyNumberFormat="1" applyFont="1" applyFill="1" applyBorder="1" applyAlignment="1"/>
    <xf numFmtId="165" fontId="3" fillId="0" borderId="8" xfId="1" quotePrefix="1" applyNumberFormat="1" applyFont="1" applyFill="1" applyBorder="1" applyAlignment="1">
      <alignment horizontal="left"/>
    </xf>
    <xf numFmtId="165" fontId="3" fillId="0" borderId="8" xfId="1" applyNumberFormat="1" applyFont="1" applyFill="1" applyBorder="1" applyAlignment="1">
      <alignment horizontal="left"/>
    </xf>
    <xf numFmtId="5" fontId="22" fillId="0" borderId="0" xfId="3" applyNumberFormat="1" applyFont="1" applyFill="1" applyBorder="1" applyAlignment="1">
      <alignment horizontal="left" vertical="center"/>
    </xf>
    <xf numFmtId="5" fontId="20" fillId="0" borderId="0" xfId="3" applyNumberFormat="1" applyFont="1" applyFill="1" applyBorder="1" applyAlignment="1">
      <alignment horizontal="left" vertical="center"/>
    </xf>
    <xf numFmtId="165" fontId="3" fillId="0" borderId="0" xfId="1" applyNumberFormat="1" applyFont="1" applyFill="1" applyBorder="1" applyAlignment="1"/>
    <xf numFmtId="165" fontId="2" fillId="0" borderId="8" xfId="1" applyNumberFormat="1" applyFont="1" applyBorder="1" applyAlignment="1">
      <alignment horizontal="left"/>
    </xf>
    <xf numFmtId="165" fontId="14" fillId="0" borderId="8" xfId="1" applyNumberFormat="1" applyFont="1" applyFill="1" applyBorder="1" applyAlignment="1">
      <alignment horizontal="left"/>
    </xf>
    <xf numFmtId="165" fontId="14" fillId="0" borderId="8" xfId="1" applyNumberFormat="1" applyFont="1" applyBorder="1" applyAlignment="1">
      <alignment horizontal="left"/>
    </xf>
    <xf numFmtId="165" fontId="3" fillId="0" borderId="8" xfId="1" quotePrefix="1" applyNumberFormat="1" applyFont="1" applyBorder="1" applyAlignment="1">
      <alignment horizontal="left"/>
    </xf>
    <xf numFmtId="165" fontId="14" fillId="0" borderId="8" xfId="1" quotePrefix="1" applyNumberFormat="1" applyFont="1" applyBorder="1" applyAlignment="1">
      <alignment horizontal="left" wrapText="1"/>
    </xf>
    <xf numFmtId="165" fontId="14" fillId="0" borderId="8" xfId="1" quotePrefix="1" applyNumberFormat="1" applyFont="1" applyFill="1" applyBorder="1" applyAlignment="1">
      <alignment horizontal="left"/>
    </xf>
    <xf numFmtId="0" fontId="15" fillId="0" borderId="2" xfId="0" applyFont="1" applyFill="1" applyBorder="1" applyAlignment="1">
      <alignment horizontal="center" vertical="center" textRotation="90"/>
    </xf>
    <xf numFmtId="0" fontId="16" fillId="0" borderId="8" xfId="0" applyFont="1" applyFill="1" applyBorder="1" applyAlignment="1">
      <alignment horizontal="center" vertical="center" textRotation="90"/>
    </xf>
    <xf numFmtId="0" fontId="16" fillId="0" borderId="10" xfId="0" applyFont="1" applyFill="1" applyBorder="1" applyAlignment="1">
      <alignment horizontal="center" vertical="center" textRotation="90"/>
    </xf>
    <xf numFmtId="0" fontId="15" fillId="0" borderId="9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center" vertical="center" textRotation="90"/>
    </xf>
    <xf numFmtId="0" fontId="16" fillId="0" borderId="12" xfId="0" applyFont="1" applyFill="1" applyBorder="1" applyAlignment="1">
      <alignment horizontal="center" vertical="center" textRotation="90"/>
    </xf>
    <xf numFmtId="0" fontId="15" fillId="0" borderId="8" xfId="0" applyFont="1" applyFill="1" applyBorder="1" applyAlignment="1">
      <alignment horizontal="center" vertical="center" textRotation="90"/>
    </xf>
    <xf numFmtId="0" fontId="15" fillId="0" borderId="10" xfId="0" applyFont="1" applyFill="1" applyBorder="1" applyAlignment="1">
      <alignment horizontal="center" vertical="center" textRotation="90"/>
    </xf>
    <xf numFmtId="0" fontId="15" fillId="0" borderId="1" xfId="0" applyFont="1" applyFill="1" applyBorder="1" applyAlignment="1">
      <alignment horizontal="center" vertical="center" textRotation="90"/>
    </xf>
    <xf numFmtId="0" fontId="15" fillId="0" borderId="0" xfId="0" applyFont="1" applyFill="1" applyBorder="1" applyAlignment="1">
      <alignment horizontal="center" vertical="center" textRotation="90"/>
    </xf>
    <xf numFmtId="0" fontId="15" fillId="0" borderId="11" xfId="0" applyFont="1" applyFill="1" applyBorder="1" applyAlignment="1">
      <alignment horizontal="center" vertical="center" textRotation="90"/>
    </xf>
  </cellXfs>
  <cellStyles count="5">
    <cellStyle name="Comma" xfId="1" builtinId="3"/>
    <cellStyle name="Currency" xfId="2" builtinId="4"/>
    <cellStyle name="Normal" xfId="0" builtinId="0"/>
    <cellStyle name="Normal_MgmtSum-Q2-0526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868680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5720"/>
          <a:ext cx="825246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342900</xdr:colOff>
      <xdr:row>4</xdr:row>
      <xdr:rowOff>83820</xdr:rowOff>
    </xdr:from>
    <xdr:to>
      <xdr:col>21</xdr:col>
      <xdr:colOff>0</xdr:colOff>
      <xdr:row>4</xdr:row>
      <xdr:rowOff>83820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3878580" y="944880"/>
          <a:ext cx="128320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45720</xdr:rowOff>
    </xdr:from>
    <xdr:to>
      <xdr:col>10</xdr:col>
      <xdr:colOff>868680</xdr:colOff>
      <xdr:row>0</xdr:row>
      <xdr:rowOff>45720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5720"/>
          <a:ext cx="810768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403860</xdr:colOff>
      <xdr:row>4</xdr:row>
      <xdr:rowOff>182880</xdr:rowOff>
    </xdr:from>
    <xdr:to>
      <xdr:col>12</xdr:col>
      <xdr:colOff>510540</xdr:colOff>
      <xdr:row>4</xdr:row>
      <xdr:rowOff>182880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175760" y="982980"/>
          <a:ext cx="496824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U80"/>
  <sheetViews>
    <sheetView tabSelected="1" zoomScale="110" zoomScaleNormal="80" workbookViewId="0">
      <pane ySplit="6" topLeftCell="A7" activePane="bottomLeft" state="frozen"/>
      <selection activeCell="K41" sqref="K41"/>
      <selection pane="bottomLeft" activeCell="D68" sqref="D68"/>
    </sheetView>
  </sheetViews>
  <sheetFormatPr defaultColWidth="9.109375" defaultRowHeight="10.199999999999999" x14ac:dyDescent="0.2"/>
  <cols>
    <col min="1" max="2" width="2.6640625" style="3" customWidth="1"/>
    <col min="3" max="3" width="29.88671875" style="1" customWidth="1"/>
    <col min="4" max="4" width="6" style="1" customWidth="1"/>
    <col min="5" max="5" width="10.33203125" style="1" customWidth="1"/>
    <col min="6" max="6" width="6" style="1" customWidth="1"/>
    <col min="7" max="7" width="26.6640625" style="1" customWidth="1"/>
    <col min="8" max="8" width="6" style="1" customWidth="1"/>
    <col min="9" max="9" width="10.88671875" style="1" bestFit="1" customWidth="1"/>
    <col min="10" max="10" width="6.5546875" style="1" customWidth="1"/>
    <col min="11" max="11" width="26.6640625" style="1" customWidth="1"/>
    <col min="12" max="12" width="6" style="1" customWidth="1"/>
    <col min="13" max="13" width="10.88671875" style="1" bestFit="1" customWidth="1"/>
    <col min="14" max="14" width="6.33203125" style="1" customWidth="1"/>
    <col min="15" max="15" width="26.6640625" style="1" customWidth="1"/>
    <col min="16" max="16" width="6" style="1" customWidth="1"/>
    <col min="17" max="17" width="10.109375" style="1" bestFit="1" customWidth="1"/>
    <col min="18" max="18" width="6.33203125" style="1" customWidth="1"/>
    <col min="19" max="19" width="15" style="1" customWidth="1"/>
    <col min="20" max="20" width="14.33203125" style="1" customWidth="1"/>
    <col min="21" max="21" width="7.6640625" style="1" customWidth="1"/>
    <col min="22" max="16384" width="9.109375" style="1"/>
  </cols>
  <sheetData>
    <row r="1" spans="1:21" ht="9.75" customHeight="1" x14ac:dyDescent="0.2">
      <c r="B1" s="4"/>
      <c r="S1" s="4"/>
      <c r="T1" s="4"/>
      <c r="U1" s="3"/>
    </row>
    <row r="2" spans="1:21" s="8" customFormat="1" ht="27" customHeight="1" x14ac:dyDescent="0.5">
      <c r="A2" s="5" t="s">
        <v>5</v>
      </c>
      <c r="B2" s="5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7"/>
      <c r="P2" s="7"/>
      <c r="Q2" s="7"/>
      <c r="S2" s="6"/>
      <c r="T2" s="6"/>
      <c r="U2" s="92" t="s">
        <v>28</v>
      </c>
    </row>
    <row r="3" spans="1:21" s="9" customFormat="1" ht="15.75" customHeight="1" x14ac:dyDescent="0.25">
      <c r="B3" s="17"/>
      <c r="C3" s="11"/>
      <c r="D3" s="11"/>
      <c r="E3" s="11"/>
      <c r="F3" s="11"/>
      <c r="G3" s="11"/>
      <c r="H3" s="11"/>
      <c r="I3" s="11"/>
      <c r="J3" s="11"/>
      <c r="K3" s="19"/>
      <c r="L3" s="11"/>
      <c r="M3" s="19"/>
      <c r="N3" s="19"/>
      <c r="O3" s="19"/>
      <c r="P3" s="11"/>
      <c r="Q3" s="19"/>
      <c r="R3" s="19"/>
      <c r="U3" s="19" t="s">
        <v>2</v>
      </c>
    </row>
    <row r="4" spans="1:21" s="9" customFormat="1" ht="15.75" customHeight="1" x14ac:dyDescent="0.25">
      <c r="B4" s="17"/>
      <c r="C4" s="11"/>
      <c r="D4" s="11"/>
      <c r="E4" s="11"/>
      <c r="F4" s="11"/>
      <c r="G4" s="11"/>
      <c r="H4" s="11"/>
      <c r="I4" s="11"/>
      <c r="J4" s="11"/>
      <c r="K4" s="19"/>
      <c r="L4" s="11"/>
      <c r="M4" s="19"/>
      <c r="N4" s="19"/>
      <c r="O4" s="19"/>
      <c r="P4" s="11"/>
      <c r="Q4" s="19"/>
      <c r="R4" s="19"/>
      <c r="U4" s="96" t="s">
        <v>72</v>
      </c>
    </row>
    <row r="5" spans="1:21" s="9" customFormat="1" ht="15" customHeight="1" x14ac:dyDescent="0.25">
      <c r="B5" s="17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0"/>
      <c r="T5" s="10"/>
      <c r="U5" s="11"/>
    </row>
    <row r="6" spans="1:21" ht="13.8" x14ac:dyDescent="0.2">
      <c r="C6" s="21" t="s">
        <v>18</v>
      </c>
      <c r="D6" s="22"/>
      <c r="E6" s="22"/>
      <c r="F6" s="23"/>
      <c r="G6" s="21" t="s">
        <v>33</v>
      </c>
      <c r="H6" s="22"/>
      <c r="I6" s="22"/>
      <c r="J6" s="23"/>
      <c r="K6" s="21" t="s">
        <v>39</v>
      </c>
      <c r="L6" s="22"/>
      <c r="M6" s="22"/>
      <c r="N6" s="23"/>
      <c r="O6" s="21" t="s">
        <v>62</v>
      </c>
      <c r="P6" s="22"/>
      <c r="Q6" s="22"/>
      <c r="R6" s="23"/>
      <c r="S6" s="21" t="s">
        <v>13</v>
      </c>
      <c r="T6" s="22"/>
      <c r="U6" s="20"/>
    </row>
    <row r="7" spans="1:21" ht="19.5" customHeight="1" thickBot="1" x14ac:dyDescent="0.4">
      <c r="A7" s="113"/>
      <c r="B7" s="116" t="s">
        <v>19</v>
      </c>
      <c r="C7" s="14" t="s">
        <v>0</v>
      </c>
      <c r="D7" s="15" t="s">
        <v>17</v>
      </c>
      <c r="E7" s="15" t="s">
        <v>1</v>
      </c>
      <c r="F7" s="16">
        <f>COUNTA(C8:C14)</f>
        <v>5</v>
      </c>
      <c r="G7" s="14" t="s">
        <v>0</v>
      </c>
      <c r="H7" s="15" t="s">
        <v>17</v>
      </c>
      <c r="I7" s="15" t="s">
        <v>1</v>
      </c>
      <c r="J7" s="16">
        <f>COUNTA(G8:G14)</f>
        <v>1</v>
      </c>
      <c r="K7" s="14" t="s">
        <v>0</v>
      </c>
      <c r="L7" s="15" t="s">
        <v>17</v>
      </c>
      <c r="M7" s="15" t="s">
        <v>1</v>
      </c>
      <c r="N7" s="16">
        <f>COUNTA(K8:K14)</f>
        <v>0</v>
      </c>
      <c r="O7" s="14" t="s">
        <v>0</v>
      </c>
      <c r="P7" s="15" t="s">
        <v>17</v>
      </c>
      <c r="Q7" s="15" t="s">
        <v>1</v>
      </c>
      <c r="R7" s="16">
        <f>COUNTA(O8:O14)</f>
        <v>0</v>
      </c>
      <c r="S7" s="14"/>
      <c r="T7" s="15"/>
      <c r="U7" s="16">
        <f>+F7+J7+N7+R7</f>
        <v>6</v>
      </c>
    </row>
    <row r="8" spans="1:21" ht="13.2" x14ac:dyDescent="0.3">
      <c r="A8" s="114"/>
      <c r="B8" s="117"/>
      <c r="C8" s="109" t="s">
        <v>64</v>
      </c>
      <c r="D8" s="78">
        <v>0.5</v>
      </c>
      <c r="E8" s="72">
        <v>20000</v>
      </c>
      <c r="F8" s="74"/>
      <c r="G8" s="73" t="s">
        <v>35</v>
      </c>
      <c r="H8" s="78">
        <v>0.5</v>
      </c>
      <c r="I8" s="72">
        <v>10000</v>
      </c>
      <c r="J8" s="74"/>
      <c r="K8" s="73"/>
      <c r="L8" s="78"/>
      <c r="M8" s="18"/>
      <c r="N8" s="74"/>
      <c r="O8" s="73"/>
      <c r="P8" s="78"/>
      <c r="Q8" s="18"/>
      <c r="R8" s="74"/>
      <c r="S8" s="73"/>
      <c r="T8" s="13"/>
      <c r="U8" s="2"/>
    </row>
    <row r="9" spans="1:21" ht="13.2" x14ac:dyDescent="0.3">
      <c r="A9" s="114"/>
      <c r="B9" s="117"/>
      <c r="C9" s="97" t="s">
        <v>63</v>
      </c>
      <c r="D9" s="78">
        <v>0.75</v>
      </c>
      <c r="E9" s="72">
        <v>6000</v>
      </c>
      <c r="F9" s="74"/>
      <c r="G9" s="97"/>
      <c r="H9" s="78"/>
      <c r="I9" s="72"/>
      <c r="J9" s="74"/>
      <c r="K9" s="73"/>
      <c r="L9" s="78"/>
      <c r="M9" s="18"/>
      <c r="N9" s="74"/>
      <c r="O9" s="73"/>
      <c r="P9" s="78"/>
      <c r="Q9" s="18"/>
      <c r="R9" s="74"/>
      <c r="S9" s="73"/>
      <c r="T9" s="13"/>
      <c r="U9" s="2"/>
    </row>
    <row r="10" spans="1:21" ht="13.2" x14ac:dyDescent="0.3">
      <c r="A10" s="114"/>
      <c r="B10" s="117"/>
      <c r="C10" s="73" t="s">
        <v>16</v>
      </c>
      <c r="D10" s="78">
        <v>0.15</v>
      </c>
      <c r="E10" s="72">
        <v>3000</v>
      </c>
      <c r="F10" s="74"/>
      <c r="G10" s="73"/>
      <c r="H10" s="78"/>
      <c r="I10" s="72"/>
      <c r="J10" s="74"/>
      <c r="K10" s="73"/>
      <c r="L10" s="78"/>
      <c r="M10" s="18"/>
      <c r="N10" s="74"/>
      <c r="O10" s="73"/>
      <c r="P10" s="78"/>
      <c r="Q10" s="18"/>
      <c r="R10" s="74"/>
      <c r="S10" s="73"/>
      <c r="T10" s="13"/>
      <c r="U10" s="2"/>
    </row>
    <row r="11" spans="1:21" ht="13.2" x14ac:dyDescent="0.3">
      <c r="A11" s="114"/>
      <c r="B11" s="117"/>
      <c r="C11" s="73" t="s">
        <v>47</v>
      </c>
      <c r="D11" s="78">
        <v>0.85</v>
      </c>
      <c r="E11" s="72">
        <v>2600</v>
      </c>
      <c r="F11" s="74"/>
      <c r="G11" s="97"/>
      <c r="H11" s="78"/>
      <c r="I11" s="72"/>
      <c r="J11" s="74"/>
      <c r="K11" s="73"/>
      <c r="L11" s="78"/>
      <c r="M11" s="18"/>
      <c r="N11" s="74"/>
      <c r="O11" s="73"/>
      <c r="P11" s="78"/>
      <c r="Q11" s="18"/>
      <c r="R11" s="74"/>
      <c r="S11" s="73"/>
      <c r="T11" s="13"/>
      <c r="U11" s="2"/>
    </row>
    <row r="12" spans="1:21" ht="13.2" x14ac:dyDescent="0.3">
      <c r="A12" s="114"/>
      <c r="B12" s="117"/>
      <c r="C12" s="73" t="s">
        <v>30</v>
      </c>
      <c r="D12" s="78">
        <v>0.5</v>
      </c>
      <c r="E12" s="72">
        <v>2000</v>
      </c>
      <c r="F12" s="74"/>
      <c r="G12" s="73"/>
      <c r="H12" s="78"/>
      <c r="I12" s="72"/>
      <c r="J12" s="74"/>
      <c r="K12" s="73"/>
      <c r="L12" s="78"/>
      <c r="M12" s="18"/>
      <c r="N12" s="74"/>
      <c r="O12" s="73"/>
      <c r="P12" s="78"/>
      <c r="Q12" s="18"/>
      <c r="R12" s="74"/>
      <c r="S12" s="73"/>
      <c r="T12" s="13"/>
      <c r="U12" s="2"/>
    </row>
    <row r="13" spans="1:21" ht="13.2" x14ac:dyDescent="0.3">
      <c r="A13" s="114"/>
      <c r="B13" s="117"/>
      <c r="C13" s="73"/>
      <c r="D13" s="78"/>
      <c r="E13" s="72"/>
      <c r="F13" s="74"/>
      <c r="G13" s="73"/>
      <c r="H13" s="78"/>
      <c r="I13" s="72"/>
      <c r="J13" s="74"/>
      <c r="K13" s="73"/>
      <c r="L13" s="78"/>
      <c r="M13" s="18"/>
      <c r="N13" s="74"/>
      <c r="O13" s="73"/>
      <c r="P13" s="78"/>
      <c r="Q13" s="18"/>
      <c r="R13" s="74"/>
      <c r="S13" s="73"/>
      <c r="T13" s="13"/>
      <c r="U13" s="2"/>
    </row>
    <row r="14" spans="1:21" ht="9" customHeight="1" x14ac:dyDescent="0.3">
      <c r="A14" s="114"/>
      <c r="B14" s="117"/>
      <c r="C14" s="95"/>
      <c r="D14" s="78"/>
      <c r="E14" s="18"/>
      <c r="F14" s="74"/>
      <c r="G14" s="73"/>
      <c r="H14" s="78"/>
      <c r="I14" s="18"/>
      <c r="J14" s="74"/>
      <c r="K14" s="73"/>
      <c r="L14" s="78"/>
      <c r="M14" s="18"/>
      <c r="N14" s="74"/>
      <c r="O14" s="73"/>
      <c r="P14" s="78"/>
      <c r="Q14" s="18"/>
      <c r="R14" s="74"/>
      <c r="S14" s="73"/>
      <c r="T14" s="13"/>
      <c r="U14" s="2"/>
    </row>
    <row r="15" spans="1:21" x14ac:dyDescent="0.2">
      <c r="A15" s="115"/>
      <c r="B15" s="118"/>
      <c r="C15" s="67" t="s">
        <v>7</v>
      </c>
      <c r="D15" s="77"/>
      <c r="E15" s="68">
        <f>SUM(E8:E14)</f>
        <v>33600</v>
      </c>
      <c r="F15" s="69"/>
      <c r="G15" s="67" t="s">
        <v>7</v>
      </c>
      <c r="H15" s="77"/>
      <c r="I15" s="68">
        <f>SUM(I8:I14)</f>
        <v>10000</v>
      </c>
      <c r="J15" s="69"/>
      <c r="K15" s="67" t="s">
        <v>7</v>
      </c>
      <c r="L15" s="77"/>
      <c r="M15" s="68">
        <f>SUM(M8:M14)</f>
        <v>0</v>
      </c>
      <c r="N15" s="69"/>
      <c r="O15" s="67" t="s">
        <v>7</v>
      </c>
      <c r="P15" s="77"/>
      <c r="Q15" s="68">
        <f>SUM(Q8:Q14)</f>
        <v>0</v>
      </c>
      <c r="R15" s="69"/>
      <c r="S15" s="67" t="s">
        <v>13</v>
      </c>
      <c r="T15" s="68">
        <f>+E15+I15+M15+Q15</f>
        <v>43600</v>
      </c>
      <c r="U15" s="69"/>
    </row>
    <row r="16" spans="1:21" ht="14.4" thickBot="1" x14ac:dyDescent="0.4">
      <c r="A16" s="113" t="s">
        <v>3</v>
      </c>
      <c r="B16" s="116" t="s">
        <v>4</v>
      </c>
      <c r="C16" s="14" t="s">
        <v>0</v>
      </c>
      <c r="D16" s="15"/>
      <c r="E16" s="15" t="s">
        <v>1</v>
      </c>
      <c r="F16" s="16">
        <f>COUNTA(C17:C27)</f>
        <v>11</v>
      </c>
      <c r="G16" s="14" t="s">
        <v>0</v>
      </c>
      <c r="H16" s="15"/>
      <c r="I16" s="15" t="s">
        <v>1</v>
      </c>
      <c r="J16" s="16">
        <f>COUNTA(G17:G27)</f>
        <v>0</v>
      </c>
      <c r="K16" s="14" t="s">
        <v>0</v>
      </c>
      <c r="L16" s="15"/>
      <c r="M16" s="15" t="s">
        <v>1</v>
      </c>
      <c r="N16" s="16">
        <f>COUNTA(K17:K27)</f>
        <v>0</v>
      </c>
      <c r="O16" s="14" t="s">
        <v>0</v>
      </c>
      <c r="P16" s="15"/>
      <c r="Q16" s="15" t="s">
        <v>1</v>
      </c>
      <c r="R16" s="16">
        <f>COUNTA(O17:O27)</f>
        <v>0</v>
      </c>
      <c r="S16" s="14"/>
      <c r="T16" s="15"/>
      <c r="U16" s="16">
        <f>+F16+J16+N16+R16</f>
        <v>11</v>
      </c>
    </row>
    <row r="17" spans="1:21" ht="13.2" x14ac:dyDescent="0.3">
      <c r="A17" s="119"/>
      <c r="B17" s="121"/>
      <c r="C17" s="71" t="s">
        <v>20</v>
      </c>
      <c r="D17" s="79">
        <v>0.5</v>
      </c>
      <c r="E17" s="72">
        <v>11000</v>
      </c>
      <c r="F17" s="94"/>
      <c r="G17" s="71"/>
      <c r="H17" s="79"/>
      <c r="I17" s="72"/>
      <c r="J17" s="2"/>
      <c r="K17" s="71"/>
      <c r="L17" s="79"/>
      <c r="M17" s="72"/>
      <c r="N17" s="2"/>
      <c r="O17" s="71"/>
      <c r="P17" s="79"/>
      <c r="Q17" s="72"/>
      <c r="R17" s="2"/>
      <c r="S17" s="73"/>
      <c r="T17" s="18"/>
      <c r="U17" s="74"/>
    </row>
    <row r="18" spans="1:21" ht="13.2" x14ac:dyDescent="0.3">
      <c r="A18" s="119"/>
      <c r="B18" s="121"/>
      <c r="C18" s="71" t="s">
        <v>75</v>
      </c>
      <c r="D18" s="79">
        <v>0.25</v>
      </c>
      <c r="E18" s="72">
        <v>10000</v>
      </c>
      <c r="F18" s="94"/>
      <c r="G18" s="71"/>
      <c r="H18" s="79"/>
      <c r="I18" s="72"/>
      <c r="J18" s="2"/>
      <c r="K18" s="73"/>
      <c r="L18" s="78"/>
      <c r="M18" s="18"/>
      <c r="N18" s="2"/>
      <c r="O18" s="73"/>
      <c r="P18" s="78"/>
      <c r="Q18" s="18"/>
      <c r="R18" s="2"/>
      <c r="S18" s="73"/>
      <c r="T18" s="18"/>
      <c r="U18" s="74"/>
    </row>
    <row r="19" spans="1:21" ht="13.2" x14ac:dyDescent="0.3">
      <c r="A19" s="119"/>
      <c r="B19" s="121"/>
      <c r="C19" s="71" t="s">
        <v>37</v>
      </c>
      <c r="D19" s="79">
        <v>0.5</v>
      </c>
      <c r="E19" s="72">
        <v>7000</v>
      </c>
      <c r="F19" s="94"/>
      <c r="G19" s="71"/>
      <c r="H19" s="79"/>
      <c r="I19" s="72"/>
      <c r="J19" s="2"/>
      <c r="K19" s="73"/>
      <c r="L19" s="78"/>
      <c r="M19" s="18"/>
      <c r="N19" s="2"/>
      <c r="O19" s="73"/>
      <c r="P19" s="78"/>
      <c r="Q19" s="18"/>
      <c r="R19" s="2"/>
      <c r="S19" s="73"/>
      <c r="T19" s="18"/>
      <c r="U19" s="74"/>
    </row>
    <row r="20" spans="1:21" ht="13.2" x14ac:dyDescent="0.3">
      <c r="A20" s="119"/>
      <c r="B20" s="121"/>
      <c r="C20" s="112" t="s">
        <v>73</v>
      </c>
      <c r="D20" s="79">
        <v>0.5</v>
      </c>
      <c r="E20" s="72">
        <v>3000</v>
      </c>
      <c r="F20" s="94"/>
      <c r="G20" s="71"/>
      <c r="H20" s="79"/>
      <c r="I20" s="72"/>
      <c r="J20" s="2"/>
      <c r="K20" s="73"/>
      <c r="L20" s="78"/>
      <c r="M20" s="18"/>
      <c r="N20" s="2"/>
      <c r="O20" s="73"/>
      <c r="P20" s="78"/>
      <c r="Q20" s="18"/>
      <c r="R20" s="2"/>
      <c r="S20" s="73"/>
      <c r="T20" s="18"/>
      <c r="U20" s="74"/>
    </row>
    <row r="21" spans="1:21" ht="13.2" x14ac:dyDescent="0.3">
      <c r="A21" s="119"/>
      <c r="B21" s="121"/>
      <c r="C21" s="71" t="s">
        <v>45</v>
      </c>
      <c r="D21" s="78">
        <v>0.5</v>
      </c>
      <c r="E21" s="18">
        <v>3000</v>
      </c>
      <c r="F21" s="94"/>
      <c r="G21" s="71"/>
      <c r="H21" s="79"/>
      <c r="I21" s="72"/>
      <c r="J21" s="2"/>
      <c r="K21" s="73"/>
      <c r="L21" s="78"/>
      <c r="M21" s="18"/>
      <c r="N21" s="2"/>
      <c r="O21" s="73"/>
      <c r="P21" s="78"/>
      <c r="Q21" s="18"/>
      <c r="R21" s="2"/>
      <c r="S21" s="73"/>
      <c r="T21" s="18"/>
      <c r="U21" s="74"/>
    </row>
    <row r="22" spans="1:21" ht="13.2" x14ac:dyDescent="0.3">
      <c r="A22" s="119"/>
      <c r="B22" s="121"/>
      <c r="C22" s="71" t="s">
        <v>44</v>
      </c>
      <c r="D22" s="79">
        <v>0.75</v>
      </c>
      <c r="E22" s="72">
        <v>3000</v>
      </c>
      <c r="F22" s="94"/>
      <c r="G22" s="71"/>
      <c r="H22" s="79"/>
      <c r="I22" s="72"/>
      <c r="J22" s="2"/>
      <c r="K22" s="73"/>
      <c r="L22" s="78"/>
      <c r="M22" s="18"/>
      <c r="N22" s="2"/>
      <c r="O22" s="73"/>
      <c r="P22" s="78"/>
      <c r="Q22" s="18"/>
      <c r="R22" s="2"/>
      <c r="S22" s="73"/>
      <c r="T22" s="18"/>
      <c r="U22" s="74"/>
    </row>
    <row r="23" spans="1:21" ht="13.2" x14ac:dyDescent="0.3">
      <c r="A23" s="119"/>
      <c r="B23" s="121"/>
      <c r="C23" s="112" t="s">
        <v>76</v>
      </c>
      <c r="D23" s="79">
        <v>0.5</v>
      </c>
      <c r="E23" s="72">
        <v>2000</v>
      </c>
      <c r="F23" s="94"/>
      <c r="G23" s="71"/>
      <c r="H23" s="78"/>
      <c r="I23" s="18"/>
      <c r="J23" s="2"/>
      <c r="K23" s="73"/>
      <c r="L23" s="78"/>
      <c r="M23" s="18"/>
      <c r="N23" s="2"/>
      <c r="O23" s="73"/>
      <c r="P23" s="78"/>
      <c r="Q23" s="18"/>
      <c r="R23" s="2"/>
      <c r="S23" s="73"/>
      <c r="T23" s="18"/>
      <c r="U23" s="74"/>
    </row>
    <row r="24" spans="1:21" ht="13.2" x14ac:dyDescent="0.3">
      <c r="A24" s="119"/>
      <c r="B24" s="121"/>
      <c r="C24" s="108" t="s">
        <v>57</v>
      </c>
      <c r="D24" s="79">
        <v>0.5</v>
      </c>
      <c r="E24" s="72">
        <v>2000</v>
      </c>
      <c r="F24" s="94"/>
      <c r="G24" s="71"/>
      <c r="H24" s="79"/>
      <c r="I24" s="72"/>
      <c r="J24" s="2"/>
      <c r="K24" s="73"/>
      <c r="L24" s="78"/>
      <c r="M24" s="18"/>
      <c r="N24" s="2"/>
      <c r="O24" s="73"/>
      <c r="P24" s="78"/>
      <c r="Q24" s="18"/>
      <c r="R24" s="2"/>
      <c r="S24" s="73"/>
      <c r="T24" s="18"/>
      <c r="U24" s="74"/>
    </row>
    <row r="25" spans="1:21" ht="13.2" x14ac:dyDescent="0.3">
      <c r="A25" s="119"/>
      <c r="B25" s="121"/>
      <c r="C25" s="71" t="s">
        <v>50</v>
      </c>
      <c r="D25" s="79">
        <v>0.5</v>
      </c>
      <c r="E25" s="72">
        <v>2000</v>
      </c>
      <c r="F25" s="94"/>
      <c r="G25" s="108"/>
      <c r="H25" s="79"/>
      <c r="I25" s="72"/>
      <c r="J25" s="2"/>
      <c r="K25" s="73"/>
      <c r="L25" s="78"/>
      <c r="M25" s="18"/>
      <c r="N25" s="2"/>
      <c r="O25" s="73"/>
      <c r="P25" s="78"/>
      <c r="Q25" s="18"/>
      <c r="R25" s="2"/>
      <c r="S25" s="73"/>
      <c r="T25" s="18"/>
      <c r="U25" s="74"/>
    </row>
    <row r="26" spans="1:21" ht="13.2" x14ac:dyDescent="0.3">
      <c r="A26" s="119"/>
      <c r="B26" s="121"/>
      <c r="C26" s="71" t="s">
        <v>51</v>
      </c>
      <c r="D26" s="79">
        <v>0.5</v>
      </c>
      <c r="E26" s="72">
        <v>2000</v>
      </c>
      <c r="F26" s="94"/>
      <c r="G26" s="71"/>
      <c r="H26" s="79"/>
      <c r="I26" s="72"/>
      <c r="J26" s="2"/>
      <c r="K26" s="73"/>
      <c r="L26" s="78"/>
      <c r="M26" s="18"/>
      <c r="N26" s="2"/>
      <c r="O26" s="73"/>
      <c r="P26" s="78"/>
      <c r="Q26" s="18"/>
      <c r="R26" s="2"/>
      <c r="S26" s="73"/>
      <c r="T26" s="18"/>
      <c r="U26" s="74"/>
    </row>
    <row r="27" spans="1:21" ht="13.2" x14ac:dyDescent="0.3">
      <c r="A27" s="119"/>
      <c r="B27" s="121"/>
      <c r="C27" s="71" t="s">
        <v>74</v>
      </c>
      <c r="D27" s="79">
        <v>0.5</v>
      </c>
      <c r="E27" s="72">
        <v>200</v>
      </c>
      <c r="F27" s="94"/>
      <c r="G27" s="71"/>
      <c r="H27" s="79"/>
      <c r="I27" s="72"/>
      <c r="J27" s="2"/>
      <c r="K27" s="73"/>
      <c r="L27" s="78"/>
      <c r="M27" s="18"/>
      <c r="N27" s="2"/>
      <c r="O27" s="73"/>
      <c r="P27" s="78"/>
      <c r="Q27" s="18"/>
      <c r="R27" s="2"/>
      <c r="S27" s="73"/>
      <c r="T27" s="18"/>
      <c r="U27" s="74"/>
    </row>
    <row r="28" spans="1:21" ht="9" customHeight="1" x14ac:dyDescent="0.3">
      <c r="A28" s="119"/>
      <c r="B28" s="122"/>
      <c r="C28" s="71"/>
      <c r="D28" s="79"/>
      <c r="E28" s="72"/>
      <c r="F28" s="2"/>
      <c r="G28" s="73"/>
      <c r="H28" s="78"/>
      <c r="I28" s="18"/>
      <c r="J28" s="2"/>
      <c r="K28" s="73"/>
      <c r="L28" s="78"/>
      <c r="M28" s="18"/>
      <c r="N28" s="2"/>
      <c r="O28" s="73"/>
      <c r="P28" s="78"/>
      <c r="Q28" s="18"/>
      <c r="R28" s="2"/>
      <c r="S28" s="73"/>
      <c r="T28" s="18"/>
      <c r="U28" s="74"/>
    </row>
    <row r="29" spans="1:21" x14ac:dyDescent="0.2">
      <c r="A29" s="120"/>
      <c r="B29" s="123"/>
      <c r="C29" s="67" t="s">
        <v>7</v>
      </c>
      <c r="D29" s="77"/>
      <c r="E29" s="68">
        <f>SUM(E17:E27)</f>
        <v>45200</v>
      </c>
      <c r="F29" s="69"/>
      <c r="G29" s="67" t="s">
        <v>7</v>
      </c>
      <c r="H29" s="77"/>
      <c r="I29" s="68">
        <f>SUM(I17:I27)</f>
        <v>0</v>
      </c>
      <c r="J29" s="69"/>
      <c r="K29" s="67" t="s">
        <v>7</v>
      </c>
      <c r="L29" s="77"/>
      <c r="M29" s="68">
        <f>SUM(M17:M27)</f>
        <v>0</v>
      </c>
      <c r="N29" s="69"/>
      <c r="O29" s="67" t="s">
        <v>7</v>
      </c>
      <c r="P29" s="77"/>
      <c r="Q29" s="68">
        <f>SUM(Q17:Q27)</f>
        <v>0</v>
      </c>
      <c r="R29" s="69"/>
      <c r="S29" s="67" t="s">
        <v>13</v>
      </c>
      <c r="T29" s="68">
        <f>+E29+I29+M29+Q29</f>
        <v>45200</v>
      </c>
      <c r="U29" s="69"/>
    </row>
    <row r="30" spans="1:21" ht="14.4" thickBot="1" x14ac:dyDescent="0.4">
      <c r="A30" s="113" t="s">
        <v>31</v>
      </c>
      <c r="B30" s="116" t="s">
        <v>32</v>
      </c>
      <c r="C30" s="14" t="s">
        <v>0</v>
      </c>
      <c r="D30" s="15"/>
      <c r="E30" s="15" t="s">
        <v>1</v>
      </c>
      <c r="F30" s="16">
        <f>COUNTA(C31:C32)</f>
        <v>2</v>
      </c>
      <c r="G30" s="14" t="s">
        <v>0</v>
      </c>
      <c r="H30" s="15"/>
      <c r="I30" s="15" t="s">
        <v>1</v>
      </c>
      <c r="J30" s="16">
        <f>COUNTA(G31:G32)</f>
        <v>0</v>
      </c>
      <c r="K30" s="14" t="s">
        <v>0</v>
      </c>
      <c r="L30" s="15"/>
      <c r="M30" s="15" t="s">
        <v>1</v>
      </c>
      <c r="N30" s="16">
        <f>COUNTA(K31:K32)</f>
        <v>0</v>
      </c>
      <c r="O30" s="14" t="s">
        <v>0</v>
      </c>
      <c r="P30" s="15"/>
      <c r="Q30" s="15" t="s">
        <v>1</v>
      </c>
      <c r="R30" s="16">
        <f>COUNTA(O31:O32)</f>
        <v>0</v>
      </c>
      <c r="S30" s="14"/>
      <c r="T30" s="15"/>
      <c r="U30" s="16">
        <f>+F30+J30+N30+R30</f>
        <v>2</v>
      </c>
    </row>
    <row r="31" spans="1:21" ht="13.2" x14ac:dyDescent="0.3">
      <c r="A31" s="114"/>
      <c r="B31" s="117"/>
      <c r="C31" s="97" t="s">
        <v>56</v>
      </c>
      <c r="D31" s="78">
        <v>0.5</v>
      </c>
      <c r="E31" s="18">
        <v>3000</v>
      </c>
      <c r="F31" s="74"/>
      <c r="G31" s="97"/>
      <c r="H31" s="78"/>
      <c r="I31" s="18"/>
      <c r="J31" s="74"/>
      <c r="K31" s="73"/>
      <c r="L31" s="78"/>
      <c r="M31" s="18"/>
      <c r="N31" s="74"/>
      <c r="O31" s="73"/>
      <c r="P31" s="78"/>
      <c r="Q31" s="18"/>
      <c r="R31" s="74"/>
      <c r="S31" s="73"/>
      <c r="T31" s="13"/>
      <c r="U31" s="2"/>
    </row>
    <row r="32" spans="1:21" ht="13.2" x14ac:dyDescent="0.3">
      <c r="A32" s="114"/>
      <c r="B32" s="117"/>
      <c r="C32" s="109" t="s">
        <v>49</v>
      </c>
      <c r="D32" s="78">
        <v>0.5</v>
      </c>
      <c r="E32" s="18">
        <v>1000</v>
      </c>
      <c r="F32" s="74"/>
      <c r="G32" s="109"/>
      <c r="H32" s="78"/>
      <c r="I32" s="18"/>
      <c r="J32" s="74"/>
      <c r="K32" s="73"/>
      <c r="L32" s="78"/>
      <c r="M32" s="18"/>
      <c r="N32" s="74"/>
      <c r="O32" s="73"/>
      <c r="P32" s="78"/>
      <c r="Q32" s="18"/>
      <c r="R32" s="74"/>
      <c r="S32" s="73"/>
      <c r="T32" s="13"/>
      <c r="U32" s="2"/>
    </row>
    <row r="33" spans="1:21" ht="9" customHeight="1" x14ac:dyDescent="0.3">
      <c r="A33" s="114"/>
      <c r="B33" s="117"/>
      <c r="C33" s="71"/>
      <c r="D33" s="79"/>
      <c r="E33" s="72"/>
      <c r="F33" s="74"/>
      <c r="G33" s="73"/>
      <c r="H33" s="78"/>
      <c r="I33" s="18"/>
      <c r="J33" s="74"/>
      <c r="K33" s="73"/>
      <c r="L33" s="78"/>
      <c r="M33" s="18"/>
      <c r="N33" s="74"/>
      <c r="O33" s="73"/>
      <c r="P33" s="78"/>
      <c r="Q33" s="18"/>
      <c r="R33" s="74"/>
      <c r="S33" s="73"/>
      <c r="T33" s="13"/>
      <c r="U33" s="2"/>
    </row>
    <row r="34" spans="1:21" x14ac:dyDescent="0.2">
      <c r="A34" s="115"/>
      <c r="B34" s="118"/>
      <c r="C34" s="67" t="s">
        <v>7</v>
      </c>
      <c r="D34" s="77"/>
      <c r="E34" s="68">
        <f>SUM(E31:E32)</f>
        <v>4000</v>
      </c>
      <c r="F34" s="69"/>
      <c r="G34" s="67" t="s">
        <v>7</v>
      </c>
      <c r="H34" s="77"/>
      <c r="I34" s="68">
        <f>SUM(I31:I32)</f>
        <v>0</v>
      </c>
      <c r="J34" s="69"/>
      <c r="K34" s="67" t="s">
        <v>7</v>
      </c>
      <c r="L34" s="77"/>
      <c r="M34" s="68">
        <f>SUM(M31:M32)</f>
        <v>0</v>
      </c>
      <c r="N34" s="69"/>
      <c r="O34" s="67" t="s">
        <v>7</v>
      </c>
      <c r="P34" s="77"/>
      <c r="Q34" s="68">
        <f>SUM(Q31:Q32)</f>
        <v>0</v>
      </c>
      <c r="R34" s="69"/>
      <c r="S34" s="67" t="s">
        <v>13</v>
      </c>
      <c r="T34" s="68">
        <f>+E34+I34+M34+Q34</f>
        <v>4000</v>
      </c>
      <c r="U34" s="69"/>
    </row>
    <row r="35" spans="1:21" ht="14.4" thickBot="1" x14ac:dyDescent="0.4">
      <c r="A35" s="113"/>
      <c r="B35" s="116" t="s">
        <v>11</v>
      </c>
      <c r="C35" s="14" t="s">
        <v>0</v>
      </c>
      <c r="D35" s="15"/>
      <c r="E35" s="15" t="s">
        <v>1</v>
      </c>
      <c r="F35" s="16">
        <f>COUNTA(C36:C37)</f>
        <v>1</v>
      </c>
      <c r="G35" s="14" t="s">
        <v>0</v>
      </c>
      <c r="H35" s="15"/>
      <c r="I35" s="15" t="s">
        <v>1</v>
      </c>
      <c r="J35" s="16">
        <f>COUNTA(G36:G37)</f>
        <v>0</v>
      </c>
      <c r="K35" s="14" t="s">
        <v>0</v>
      </c>
      <c r="L35" s="15"/>
      <c r="M35" s="15" t="s">
        <v>1</v>
      </c>
      <c r="N35" s="16">
        <f>COUNTA(K36:K37)</f>
        <v>0</v>
      </c>
      <c r="O35" s="14" t="s">
        <v>0</v>
      </c>
      <c r="P35" s="15"/>
      <c r="Q35" s="15" t="s">
        <v>1</v>
      </c>
      <c r="R35" s="16">
        <f>COUNTA(O36:O37)</f>
        <v>0</v>
      </c>
      <c r="S35" s="14"/>
      <c r="T35" s="15"/>
      <c r="U35" s="16">
        <f>+F35+J35+N35+R35</f>
        <v>1</v>
      </c>
    </row>
    <row r="36" spans="1:21" ht="13.2" x14ac:dyDescent="0.3">
      <c r="A36" s="114"/>
      <c r="B36" s="117"/>
      <c r="C36" s="97" t="s">
        <v>60</v>
      </c>
      <c r="D36" s="78">
        <v>0.25</v>
      </c>
      <c r="E36" s="18">
        <v>20000</v>
      </c>
      <c r="F36" s="74"/>
      <c r="G36" s="97"/>
      <c r="H36" s="78"/>
      <c r="I36" s="18"/>
      <c r="J36" s="74"/>
      <c r="K36" s="73"/>
      <c r="L36" s="78"/>
      <c r="M36" s="18"/>
      <c r="N36" s="74"/>
      <c r="O36" s="73"/>
      <c r="P36" s="78"/>
      <c r="Q36" s="18"/>
      <c r="R36" s="74"/>
      <c r="S36" s="73"/>
      <c r="T36" s="13"/>
      <c r="U36" s="2"/>
    </row>
    <row r="37" spans="1:21" ht="13.2" x14ac:dyDescent="0.3">
      <c r="A37" s="114"/>
      <c r="B37" s="117"/>
      <c r="C37" s="73"/>
      <c r="D37" s="18"/>
      <c r="E37" s="18"/>
      <c r="F37" s="74"/>
      <c r="G37" s="73"/>
      <c r="H37" s="18"/>
      <c r="I37" s="18"/>
      <c r="J37" s="74"/>
      <c r="K37" s="73"/>
      <c r="L37" s="18"/>
      <c r="M37" s="18"/>
      <c r="N37" s="74"/>
      <c r="O37" s="73"/>
      <c r="P37" s="18"/>
      <c r="Q37" s="18"/>
      <c r="R37" s="74"/>
      <c r="S37" s="73"/>
      <c r="T37" s="13"/>
      <c r="U37" s="2"/>
    </row>
    <row r="38" spans="1:21" x14ac:dyDescent="0.2">
      <c r="A38" s="115"/>
      <c r="B38" s="118"/>
      <c r="C38" s="67" t="s">
        <v>7</v>
      </c>
      <c r="D38" s="77"/>
      <c r="E38" s="68">
        <f>SUM(E36:E37)</f>
        <v>20000</v>
      </c>
      <c r="F38" s="69"/>
      <c r="G38" s="67" t="s">
        <v>7</v>
      </c>
      <c r="H38" s="77"/>
      <c r="I38" s="68">
        <f>SUM(I36:I37)</f>
        <v>0</v>
      </c>
      <c r="J38" s="69"/>
      <c r="K38" s="67" t="s">
        <v>7</v>
      </c>
      <c r="L38" s="77"/>
      <c r="M38" s="68">
        <f>SUM(M36:M37)</f>
        <v>0</v>
      </c>
      <c r="N38" s="69"/>
      <c r="O38" s="67" t="s">
        <v>7</v>
      </c>
      <c r="P38" s="77"/>
      <c r="Q38" s="68">
        <f>SUM(Q36:Q37)</f>
        <v>0</v>
      </c>
      <c r="R38" s="69"/>
      <c r="S38" s="67" t="s">
        <v>13</v>
      </c>
      <c r="T38" s="68">
        <f>+E38+I38+M38+Q38</f>
        <v>20000</v>
      </c>
      <c r="U38" s="69"/>
    </row>
    <row r="39" spans="1:21" ht="14.4" thickBot="1" x14ac:dyDescent="0.4">
      <c r="A39" s="113"/>
      <c r="B39" s="116" t="s">
        <v>12</v>
      </c>
      <c r="C39" s="14" t="s">
        <v>0</v>
      </c>
      <c r="D39" s="15"/>
      <c r="E39" s="15" t="s">
        <v>1</v>
      </c>
      <c r="F39" s="16">
        <f>COUNTA(C40:C43)</f>
        <v>3</v>
      </c>
      <c r="G39" s="14" t="s">
        <v>0</v>
      </c>
      <c r="H39" s="15"/>
      <c r="I39" s="15" t="s">
        <v>1</v>
      </c>
      <c r="J39" s="16">
        <f>COUNTA(G40:G43)</f>
        <v>0</v>
      </c>
      <c r="K39" s="14" t="s">
        <v>0</v>
      </c>
      <c r="L39" s="15"/>
      <c r="M39" s="15" t="s">
        <v>1</v>
      </c>
      <c r="N39" s="16">
        <f>COUNTA(K40:K43)</f>
        <v>0</v>
      </c>
      <c r="O39" s="14" t="s">
        <v>0</v>
      </c>
      <c r="P39" s="15"/>
      <c r="Q39" s="15" t="s">
        <v>1</v>
      </c>
      <c r="R39" s="16">
        <f>COUNTA(O40:O43)</f>
        <v>0</v>
      </c>
      <c r="S39" s="14"/>
      <c r="T39" s="15"/>
      <c r="U39" s="16">
        <f>+F39+J39+N39+R39</f>
        <v>3</v>
      </c>
    </row>
    <row r="40" spans="1:21" ht="13.2" x14ac:dyDescent="0.3">
      <c r="A40" s="114"/>
      <c r="B40" s="117"/>
      <c r="C40" s="73" t="s">
        <v>46</v>
      </c>
      <c r="D40" s="78">
        <v>0.25</v>
      </c>
      <c r="E40" s="72">
        <v>300</v>
      </c>
      <c r="F40" s="74"/>
      <c r="G40" s="73"/>
      <c r="H40" s="78"/>
      <c r="I40" s="72"/>
      <c r="J40" s="74"/>
      <c r="K40" s="73"/>
      <c r="L40" s="78"/>
      <c r="M40" s="18"/>
      <c r="N40" s="74"/>
      <c r="O40" s="73"/>
      <c r="P40" s="78"/>
      <c r="Q40" s="18"/>
      <c r="R40" s="74"/>
      <c r="S40" s="73"/>
      <c r="T40" s="13"/>
      <c r="U40" s="2"/>
    </row>
    <row r="41" spans="1:21" ht="13.2" x14ac:dyDescent="0.3">
      <c r="A41" s="114"/>
      <c r="B41" s="117"/>
      <c r="C41" s="73" t="s">
        <v>48</v>
      </c>
      <c r="D41" s="78">
        <v>0.2</v>
      </c>
      <c r="E41" s="72">
        <v>300</v>
      </c>
      <c r="F41" s="74"/>
      <c r="G41" s="73"/>
      <c r="H41" s="78"/>
      <c r="I41" s="72"/>
      <c r="J41" s="74"/>
      <c r="K41" s="73"/>
      <c r="L41" s="78"/>
      <c r="M41" s="18"/>
      <c r="N41" s="74"/>
      <c r="O41" s="73"/>
      <c r="P41" s="78"/>
      <c r="Q41" s="18"/>
      <c r="R41" s="74"/>
      <c r="S41" s="73"/>
      <c r="T41" s="13"/>
      <c r="U41" s="2"/>
    </row>
    <row r="42" spans="1:21" ht="13.2" x14ac:dyDescent="0.3">
      <c r="A42" s="114"/>
      <c r="B42" s="117"/>
      <c r="C42" s="97" t="s">
        <v>68</v>
      </c>
      <c r="D42" s="78">
        <v>0.4</v>
      </c>
      <c r="E42" s="72">
        <v>15</v>
      </c>
      <c r="F42" s="74"/>
      <c r="G42" s="73"/>
      <c r="H42" s="78"/>
      <c r="I42" s="72"/>
      <c r="J42" s="74"/>
      <c r="K42" s="73"/>
      <c r="L42" s="78"/>
      <c r="M42" s="18"/>
      <c r="N42" s="74"/>
      <c r="O42" s="73"/>
      <c r="P42" s="78"/>
      <c r="Q42" s="18"/>
      <c r="R42" s="74"/>
      <c r="S42" s="73"/>
      <c r="T42" s="13"/>
      <c r="U42" s="2"/>
    </row>
    <row r="43" spans="1:21" ht="13.2" x14ac:dyDescent="0.3">
      <c r="A43" s="114"/>
      <c r="B43" s="117"/>
      <c r="C43" s="73"/>
      <c r="D43" s="78"/>
      <c r="E43" s="72"/>
      <c r="F43" s="74"/>
      <c r="G43" s="73"/>
      <c r="H43" s="78"/>
      <c r="I43" s="18"/>
      <c r="J43" s="74"/>
      <c r="K43" s="73"/>
      <c r="L43" s="78"/>
      <c r="M43" s="18"/>
      <c r="N43" s="74"/>
      <c r="O43" s="73"/>
      <c r="P43" s="78"/>
      <c r="Q43" s="18"/>
      <c r="R43" s="74"/>
      <c r="S43" s="73"/>
      <c r="T43" s="13"/>
      <c r="U43" s="2"/>
    </row>
    <row r="44" spans="1:21" ht="7.5" customHeight="1" x14ac:dyDescent="0.3">
      <c r="A44" s="114"/>
      <c r="B44" s="117"/>
      <c r="C44" s="73"/>
      <c r="D44" s="78"/>
      <c r="E44" s="72"/>
      <c r="F44" s="74"/>
      <c r="G44" s="73"/>
      <c r="H44" s="18"/>
      <c r="I44" s="18"/>
      <c r="J44" s="74"/>
      <c r="K44" s="73"/>
      <c r="L44" s="18"/>
      <c r="M44" s="18"/>
      <c r="N44" s="74"/>
      <c r="O44" s="73"/>
      <c r="P44" s="18"/>
      <c r="Q44" s="18"/>
      <c r="R44" s="74"/>
      <c r="S44" s="73"/>
      <c r="T44" s="13"/>
      <c r="U44" s="2"/>
    </row>
    <row r="45" spans="1:21" x14ac:dyDescent="0.2">
      <c r="A45" s="115"/>
      <c r="B45" s="118"/>
      <c r="C45" s="67" t="s">
        <v>7</v>
      </c>
      <c r="D45" s="77"/>
      <c r="E45" s="68">
        <f>SUM(E40:E43)</f>
        <v>615</v>
      </c>
      <c r="F45" s="69"/>
      <c r="G45" s="67" t="s">
        <v>7</v>
      </c>
      <c r="H45" s="77"/>
      <c r="I45" s="68">
        <f>SUM(I40:I43)</f>
        <v>0</v>
      </c>
      <c r="J45" s="69"/>
      <c r="K45" s="67" t="s">
        <v>7</v>
      </c>
      <c r="L45" s="77"/>
      <c r="M45" s="68">
        <f>SUM(M40:M43)</f>
        <v>0</v>
      </c>
      <c r="N45" s="69"/>
      <c r="O45" s="67" t="s">
        <v>7</v>
      </c>
      <c r="P45" s="77"/>
      <c r="Q45" s="68">
        <f>SUM(Q40:Q43)</f>
        <v>0</v>
      </c>
      <c r="R45" s="69"/>
      <c r="S45" s="67" t="s">
        <v>13</v>
      </c>
      <c r="T45" s="68">
        <f>+E45+I45+M45+Q45</f>
        <v>615</v>
      </c>
      <c r="U45" s="69"/>
    </row>
    <row r="46" spans="1:21" ht="14.4" thickBot="1" x14ac:dyDescent="0.4">
      <c r="A46" s="113" t="s">
        <v>9</v>
      </c>
      <c r="B46" s="116" t="s">
        <v>10</v>
      </c>
      <c r="C46" s="14" t="s">
        <v>0</v>
      </c>
      <c r="D46" s="15"/>
      <c r="E46" s="15" t="s">
        <v>1</v>
      </c>
      <c r="F46" s="16">
        <f>COUNTA(C47:C52)</f>
        <v>6</v>
      </c>
      <c r="G46" s="14" t="s">
        <v>0</v>
      </c>
      <c r="H46" s="15"/>
      <c r="I46" s="15" t="s">
        <v>1</v>
      </c>
      <c r="J46" s="16">
        <f>COUNTA(G47:G49)</f>
        <v>1</v>
      </c>
      <c r="K46" s="14" t="s">
        <v>0</v>
      </c>
      <c r="L46" s="15"/>
      <c r="M46" s="15" t="s">
        <v>1</v>
      </c>
      <c r="N46" s="16">
        <f>COUNTA(K47:K49)</f>
        <v>0</v>
      </c>
      <c r="O46" s="14" t="s">
        <v>0</v>
      </c>
      <c r="P46" s="15"/>
      <c r="Q46" s="15" t="s">
        <v>1</v>
      </c>
      <c r="R46" s="16">
        <f>COUNTA(O47:O49)</f>
        <v>0</v>
      </c>
      <c r="S46" s="14"/>
      <c r="T46" s="15"/>
      <c r="U46" s="16">
        <f>+F46+J46+N46+R46</f>
        <v>7</v>
      </c>
    </row>
    <row r="47" spans="1:21" ht="26.4" x14ac:dyDescent="0.3">
      <c r="A47" s="114"/>
      <c r="B47" s="117"/>
      <c r="C47" s="111" t="s">
        <v>70</v>
      </c>
      <c r="D47" s="78">
        <v>0.5</v>
      </c>
      <c r="E47" s="18">
        <v>3430</v>
      </c>
      <c r="F47" s="74"/>
      <c r="G47" s="97" t="s">
        <v>69</v>
      </c>
      <c r="H47" s="78">
        <v>0.5</v>
      </c>
      <c r="I47" s="18">
        <v>0</v>
      </c>
      <c r="J47" s="74"/>
      <c r="K47" s="73"/>
      <c r="L47" s="78"/>
      <c r="M47" s="18"/>
      <c r="N47" s="74"/>
      <c r="O47" s="73"/>
      <c r="P47" s="78"/>
      <c r="Q47" s="18"/>
      <c r="R47" s="74"/>
      <c r="S47" s="73"/>
      <c r="T47" s="13"/>
      <c r="U47" s="2"/>
    </row>
    <row r="48" spans="1:21" ht="13.2" x14ac:dyDescent="0.3">
      <c r="A48" s="114"/>
      <c r="B48" s="117"/>
      <c r="C48" s="108" t="s">
        <v>40</v>
      </c>
      <c r="D48" s="78">
        <v>0.25</v>
      </c>
      <c r="E48" s="18">
        <v>2000</v>
      </c>
      <c r="F48" s="74"/>
      <c r="G48" s="108"/>
      <c r="H48" s="78"/>
      <c r="I48" s="18"/>
      <c r="J48" s="74"/>
      <c r="K48" s="73"/>
      <c r="L48" s="78"/>
      <c r="M48" s="18"/>
      <c r="N48" s="74"/>
      <c r="O48" s="73"/>
      <c r="P48" s="78"/>
      <c r="Q48" s="18"/>
      <c r="R48" s="74"/>
      <c r="S48" s="73"/>
      <c r="T48" s="13"/>
      <c r="U48" s="2"/>
    </row>
    <row r="49" spans="1:21" ht="13.2" x14ac:dyDescent="0.3">
      <c r="A49" s="114"/>
      <c r="B49" s="117"/>
      <c r="C49" s="109" t="s">
        <v>77</v>
      </c>
      <c r="D49" s="78">
        <v>0.1</v>
      </c>
      <c r="E49" s="18">
        <v>2000</v>
      </c>
      <c r="F49" s="74"/>
      <c r="G49" s="73"/>
      <c r="H49" s="78"/>
      <c r="I49" s="18"/>
      <c r="J49" s="74"/>
      <c r="K49" s="73"/>
      <c r="L49" s="78"/>
      <c r="M49" s="18"/>
      <c r="N49" s="74"/>
      <c r="O49" s="73"/>
      <c r="P49" s="78"/>
      <c r="Q49" s="18"/>
      <c r="R49" s="74"/>
      <c r="S49" s="73"/>
      <c r="T49" s="13"/>
      <c r="U49" s="2"/>
    </row>
    <row r="50" spans="1:21" ht="13.2" x14ac:dyDescent="0.3">
      <c r="A50" s="114"/>
      <c r="B50" s="117"/>
      <c r="C50" s="109" t="s">
        <v>79</v>
      </c>
      <c r="D50" s="78">
        <v>0.2</v>
      </c>
      <c r="E50" s="18">
        <v>500</v>
      </c>
      <c r="F50" s="74"/>
      <c r="G50" s="73"/>
      <c r="H50" s="78"/>
      <c r="I50" s="18"/>
      <c r="J50" s="74"/>
      <c r="K50" s="73"/>
      <c r="L50" s="78"/>
      <c r="M50" s="18"/>
      <c r="N50" s="74"/>
      <c r="O50" s="73"/>
      <c r="P50" s="78"/>
      <c r="Q50" s="18"/>
      <c r="R50" s="74"/>
      <c r="S50" s="73"/>
      <c r="T50" s="13"/>
      <c r="U50" s="2"/>
    </row>
    <row r="51" spans="1:21" ht="13.2" x14ac:dyDescent="0.3">
      <c r="A51" s="114"/>
      <c r="B51" s="117"/>
      <c r="C51" s="109" t="s">
        <v>78</v>
      </c>
      <c r="D51" s="78">
        <v>0.1</v>
      </c>
      <c r="E51" s="18">
        <v>100</v>
      </c>
      <c r="F51" s="74"/>
      <c r="G51" s="73"/>
      <c r="H51" s="78"/>
      <c r="I51" s="18"/>
      <c r="J51" s="74"/>
      <c r="K51" s="73"/>
      <c r="L51" s="78"/>
      <c r="M51" s="18"/>
      <c r="N51" s="74"/>
      <c r="O51" s="73"/>
      <c r="P51" s="78"/>
      <c r="Q51" s="18"/>
      <c r="R51" s="74"/>
      <c r="S51" s="73"/>
      <c r="T51" s="13"/>
      <c r="U51" s="2"/>
    </row>
    <row r="52" spans="1:21" ht="13.2" x14ac:dyDescent="0.3">
      <c r="A52" s="114"/>
      <c r="B52" s="117"/>
      <c r="C52" s="109" t="s">
        <v>65</v>
      </c>
      <c r="D52" s="78">
        <v>0.75</v>
      </c>
      <c r="E52" s="18">
        <v>0</v>
      </c>
      <c r="F52" s="74"/>
      <c r="G52" s="73"/>
      <c r="H52" s="78"/>
      <c r="I52" s="18"/>
      <c r="J52" s="74"/>
      <c r="K52" s="73"/>
      <c r="L52" s="78"/>
      <c r="M52" s="18"/>
      <c r="N52" s="74"/>
      <c r="O52" s="73"/>
      <c r="P52" s="78"/>
      <c r="Q52" s="18"/>
      <c r="R52" s="74"/>
      <c r="S52" s="73"/>
      <c r="T52" s="13"/>
      <c r="U52" s="2"/>
    </row>
    <row r="53" spans="1:21" ht="6.75" customHeight="1" x14ac:dyDescent="0.3">
      <c r="A53" s="114"/>
      <c r="B53" s="117"/>
      <c r="C53" s="97"/>
      <c r="D53" s="78"/>
      <c r="E53" s="18"/>
      <c r="F53" s="74"/>
      <c r="G53" s="73"/>
      <c r="H53" s="78"/>
      <c r="I53" s="18"/>
      <c r="J53" s="74"/>
      <c r="K53" s="73"/>
      <c r="L53" s="78"/>
      <c r="M53" s="18"/>
      <c r="N53" s="74"/>
      <c r="O53" s="73"/>
      <c r="P53" s="78"/>
      <c r="Q53" s="18"/>
      <c r="R53" s="74"/>
      <c r="S53" s="73"/>
      <c r="T53" s="13"/>
      <c r="U53" s="2"/>
    </row>
    <row r="54" spans="1:21" x14ac:dyDescent="0.2">
      <c r="A54" s="115"/>
      <c r="B54" s="118"/>
      <c r="C54" s="67" t="s">
        <v>7</v>
      </c>
      <c r="D54" s="77"/>
      <c r="E54" s="68">
        <f>SUM(E47:E52)</f>
        <v>8030</v>
      </c>
      <c r="F54" s="69"/>
      <c r="G54" s="67" t="s">
        <v>7</v>
      </c>
      <c r="H54" s="77"/>
      <c r="I54" s="68">
        <f>SUM(I47:I49)</f>
        <v>0</v>
      </c>
      <c r="J54" s="69"/>
      <c r="K54" s="67" t="s">
        <v>7</v>
      </c>
      <c r="L54" s="77"/>
      <c r="M54" s="68">
        <f>SUM(M47:M49)</f>
        <v>0</v>
      </c>
      <c r="N54" s="69"/>
      <c r="O54" s="67" t="s">
        <v>7</v>
      </c>
      <c r="P54" s="77"/>
      <c r="Q54" s="68">
        <f>SUM(Q47:Q49)</f>
        <v>0</v>
      </c>
      <c r="R54" s="69"/>
      <c r="S54" s="67" t="s">
        <v>13</v>
      </c>
      <c r="T54" s="68">
        <f>+E54+I54+M54+Q54</f>
        <v>8030</v>
      </c>
      <c r="U54" s="69"/>
    </row>
    <row r="55" spans="1:21" ht="16.5" customHeight="1" thickBot="1" x14ac:dyDescent="0.4">
      <c r="A55" s="113" t="s">
        <v>21</v>
      </c>
      <c r="B55" s="116" t="s">
        <v>29</v>
      </c>
      <c r="C55" s="14" t="s">
        <v>0</v>
      </c>
      <c r="D55" s="15"/>
      <c r="E55" s="15" t="s">
        <v>1</v>
      </c>
      <c r="F55" s="16">
        <f>COUNTA(C56:C57)</f>
        <v>0</v>
      </c>
      <c r="G55" s="14" t="s">
        <v>0</v>
      </c>
      <c r="H55" s="15"/>
      <c r="I55" s="15" t="s">
        <v>1</v>
      </c>
      <c r="J55" s="16">
        <f>COUNTA(G56:G57)</f>
        <v>0</v>
      </c>
      <c r="K55" s="14" t="s">
        <v>0</v>
      </c>
      <c r="L55" s="15"/>
      <c r="M55" s="15" t="s">
        <v>1</v>
      </c>
      <c r="N55" s="16">
        <f>COUNTA(K56:K57)</f>
        <v>0</v>
      </c>
      <c r="O55" s="14" t="s">
        <v>0</v>
      </c>
      <c r="P55" s="15"/>
      <c r="Q55" s="15" t="s">
        <v>1</v>
      </c>
      <c r="R55" s="16">
        <f>COUNTA(O56:O57)</f>
        <v>0</v>
      </c>
      <c r="S55" s="14"/>
      <c r="T55" s="15"/>
      <c r="U55" s="16">
        <f>+F55+J55+N55+R55</f>
        <v>0</v>
      </c>
    </row>
    <row r="56" spans="1:21" ht="13.2" x14ac:dyDescent="0.3">
      <c r="A56" s="114"/>
      <c r="B56" s="117"/>
      <c r="C56" s="73"/>
      <c r="D56" s="78"/>
      <c r="E56" s="18"/>
      <c r="F56" s="74"/>
      <c r="G56" s="73"/>
      <c r="H56" s="78"/>
      <c r="I56" s="18"/>
      <c r="J56" s="74"/>
      <c r="K56" s="73"/>
      <c r="L56" s="78"/>
      <c r="M56" s="18"/>
      <c r="N56" s="74"/>
      <c r="O56" s="73"/>
      <c r="P56" s="78"/>
      <c r="Q56" s="18"/>
      <c r="R56" s="74"/>
      <c r="S56" s="73"/>
      <c r="T56" s="13"/>
      <c r="U56" s="2"/>
    </row>
    <row r="57" spans="1:21" ht="13.2" x14ac:dyDescent="0.3">
      <c r="A57" s="114"/>
      <c r="B57" s="117"/>
      <c r="C57" s="73"/>
      <c r="D57" s="78"/>
      <c r="E57" s="18"/>
      <c r="F57" s="74"/>
      <c r="G57" s="73"/>
      <c r="H57" s="78"/>
      <c r="I57" s="18"/>
      <c r="J57" s="74"/>
      <c r="K57" s="73"/>
      <c r="L57" s="78"/>
      <c r="M57" s="18"/>
      <c r="N57" s="74"/>
      <c r="O57" s="73"/>
      <c r="P57" s="78"/>
      <c r="Q57" s="18"/>
      <c r="R57" s="74"/>
      <c r="S57" s="73"/>
      <c r="T57" s="13"/>
      <c r="U57" s="2"/>
    </row>
    <row r="58" spans="1:21" x14ac:dyDescent="0.2">
      <c r="A58" s="115"/>
      <c r="B58" s="118"/>
      <c r="C58" s="67" t="s">
        <v>7</v>
      </c>
      <c r="D58" s="77"/>
      <c r="E58" s="68">
        <f>SUM(E56:E57)</f>
        <v>0</v>
      </c>
      <c r="F58" s="69"/>
      <c r="G58" s="67" t="s">
        <v>7</v>
      </c>
      <c r="H58" s="77"/>
      <c r="I58" s="68">
        <f>SUM(I56:I57)</f>
        <v>0</v>
      </c>
      <c r="J58" s="69"/>
      <c r="K58" s="67" t="s">
        <v>7</v>
      </c>
      <c r="L58" s="77"/>
      <c r="M58" s="68">
        <f>SUM(M56:M57)</f>
        <v>0</v>
      </c>
      <c r="N58" s="69"/>
      <c r="O58" s="67" t="s">
        <v>7</v>
      </c>
      <c r="P58" s="77"/>
      <c r="Q58" s="68">
        <f>SUM(Q56:Q57)</f>
        <v>0</v>
      </c>
      <c r="R58" s="69"/>
      <c r="S58" s="67" t="s">
        <v>13</v>
      </c>
      <c r="T58" s="68">
        <f>+E58+I58+M58+Q58</f>
        <v>0</v>
      </c>
      <c r="U58" s="69"/>
    </row>
    <row r="59" spans="1:21" ht="16.5" customHeight="1" thickBot="1" x14ac:dyDescent="0.4">
      <c r="A59" s="113"/>
      <c r="B59" s="116" t="s">
        <v>14</v>
      </c>
      <c r="C59" s="14" t="s">
        <v>0</v>
      </c>
      <c r="D59" s="15"/>
      <c r="E59" s="15" t="s">
        <v>1</v>
      </c>
      <c r="F59" s="16">
        <f>COUNTA(C60:C63)</f>
        <v>4</v>
      </c>
      <c r="G59" s="14" t="s">
        <v>0</v>
      </c>
      <c r="H59" s="15"/>
      <c r="I59" s="15" t="s">
        <v>1</v>
      </c>
      <c r="J59" s="16">
        <f>COUNTA(G60:G62)</f>
        <v>0</v>
      </c>
      <c r="K59" s="14" t="s">
        <v>0</v>
      </c>
      <c r="L59" s="15"/>
      <c r="M59" s="15" t="s">
        <v>1</v>
      </c>
      <c r="N59" s="16">
        <f>COUNTA(K60:K62)</f>
        <v>1</v>
      </c>
      <c r="O59" s="14" t="s">
        <v>0</v>
      </c>
      <c r="P59" s="15"/>
      <c r="Q59" s="15" t="s">
        <v>1</v>
      </c>
      <c r="R59" s="16">
        <f>COUNTA(O60:O64)</f>
        <v>2</v>
      </c>
      <c r="S59" s="14"/>
      <c r="T59" s="15"/>
      <c r="U59" s="16">
        <f>+F59+J59+N59+R59</f>
        <v>7</v>
      </c>
    </row>
    <row r="60" spans="1:21" ht="13.2" x14ac:dyDescent="0.3">
      <c r="A60" s="114"/>
      <c r="B60" s="117"/>
      <c r="C60" s="97" t="s">
        <v>59</v>
      </c>
      <c r="D60" s="78">
        <v>0.85</v>
      </c>
      <c r="E60" s="18">
        <v>20000</v>
      </c>
      <c r="F60" s="74"/>
      <c r="G60" s="73"/>
      <c r="H60" s="78"/>
      <c r="I60" s="18"/>
      <c r="J60" s="74"/>
      <c r="K60" s="97" t="s">
        <v>58</v>
      </c>
      <c r="L60" s="78">
        <v>0.5</v>
      </c>
      <c r="M60" s="18">
        <v>50000</v>
      </c>
      <c r="N60" s="74"/>
      <c r="O60" s="73" t="s">
        <v>42</v>
      </c>
      <c r="P60" s="78">
        <v>0.5</v>
      </c>
      <c r="Q60" s="18">
        <v>17207</v>
      </c>
      <c r="R60" s="74"/>
      <c r="S60" s="73"/>
      <c r="T60" s="13"/>
      <c r="U60" s="2"/>
    </row>
    <row r="61" spans="1:21" ht="13.2" x14ac:dyDescent="0.3">
      <c r="A61" s="114"/>
      <c r="B61" s="117"/>
      <c r="C61" s="73" t="s">
        <v>66</v>
      </c>
      <c r="D61" s="78">
        <v>0.75</v>
      </c>
      <c r="E61" s="18">
        <v>15000</v>
      </c>
      <c r="F61" s="74"/>
      <c r="G61" s="73"/>
      <c r="H61" s="78"/>
      <c r="I61" s="18"/>
      <c r="J61" s="74"/>
      <c r="K61" s="107"/>
      <c r="L61" s="78"/>
      <c r="M61" s="18"/>
      <c r="N61" s="74"/>
      <c r="O61" s="107" t="s">
        <v>43</v>
      </c>
      <c r="P61" s="78">
        <v>0.5</v>
      </c>
      <c r="Q61" s="18">
        <v>0</v>
      </c>
      <c r="R61" s="74"/>
      <c r="S61" s="73"/>
      <c r="T61" s="13"/>
      <c r="U61" s="2"/>
    </row>
    <row r="62" spans="1:21" ht="13.2" x14ac:dyDescent="0.3">
      <c r="A62" s="114"/>
      <c r="B62" s="117"/>
      <c r="C62" s="73" t="s">
        <v>41</v>
      </c>
      <c r="D62" s="78">
        <v>0.75</v>
      </c>
      <c r="E62" s="18">
        <v>10000</v>
      </c>
      <c r="F62" s="74"/>
      <c r="G62" s="73"/>
      <c r="H62" s="18"/>
      <c r="I62" s="18"/>
      <c r="J62" s="74"/>
      <c r="K62" s="107"/>
      <c r="L62" s="78"/>
      <c r="M62" s="18"/>
      <c r="N62" s="74"/>
      <c r="O62" s="107"/>
      <c r="P62" s="78"/>
      <c r="Q62" s="18"/>
      <c r="R62" s="74"/>
      <c r="S62" s="73"/>
      <c r="T62" s="13"/>
      <c r="U62" s="2"/>
    </row>
    <row r="63" spans="1:21" ht="13.2" x14ac:dyDescent="0.3">
      <c r="A63" s="114"/>
      <c r="B63" s="117"/>
      <c r="C63" s="73" t="s">
        <v>67</v>
      </c>
      <c r="D63" s="78">
        <v>0.75</v>
      </c>
      <c r="E63" s="18">
        <v>5000</v>
      </c>
      <c r="F63" s="74"/>
      <c r="G63" s="73"/>
      <c r="H63" s="18"/>
      <c r="I63" s="18"/>
      <c r="J63" s="74"/>
      <c r="K63" s="107"/>
      <c r="L63" s="78"/>
      <c r="M63" s="18"/>
      <c r="N63" s="74"/>
      <c r="O63" s="107"/>
      <c r="P63" s="78"/>
      <c r="Q63" s="18"/>
      <c r="R63" s="74"/>
      <c r="S63" s="73"/>
      <c r="T63" s="13"/>
      <c r="U63" s="2"/>
    </row>
    <row r="64" spans="1:21" ht="4.5" customHeight="1" x14ac:dyDescent="0.3">
      <c r="A64" s="114"/>
      <c r="B64" s="117"/>
      <c r="C64" s="73"/>
      <c r="D64" s="18"/>
      <c r="E64" s="18"/>
      <c r="F64" s="74"/>
      <c r="G64" s="73"/>
      <c r="H64" s="18"/>
      <c r="I64" s="18"/>
      <c r="J64" s="74"/>
      <c r="K64" s="73"/>
      <c r="L64" s="18"/>
      <c r="M64" s="18"/>
      <c r="N64" s="74"/>
      <c r="O64" s="107"/>
      <c r="P64" s="78"/>
      <c r="Q64" s="18"/>
      <c r="R64" s="74"/>
      <c r="S64" s="73"/>
      <c r="T64" s="13"/>
      <c r="U64" s="2"/>
    </row>
    <row r="65" spans="1:21" x14ac:dyDescent="0.2">
      <c r="A65" s="115"/>
      <c r="B65" s="118"/>
      <c r="C65" s="67" t="s">
        <v>7</v>
      </c>
      <c r="D65" s="77"/>
      <c r="E65" s="68">
        <f>SUM(E60:E63)</f>
        <v>50000</v>
      </c>
      <c r="F65" s="69"/>
      <c r="G65" s="67" t="s">
        <v>7</v>
      </c>
      <c r="H65" s="77"/>
      <c r="I65" s="68">
        <f>SUM(I60:I62)</f>
        <v>0</v>
      </c>
      <c r="J65" s="69"/>
      <c r="K65" s="67" t="s">
        <v>7</v>
      </c>
      <c r="L65" s="77"/>
      <c r="M65" s="68">
        <f>SUM(M60:M62)</f>
        <v>50000</v>
      </c>
      <c r="N65" s="69"/>
      <c r="O65" s="67" t="s">
        <v>7</v>
      </c>
      <c r="P65" s="77"/>
      <c r="Q65" s="68">
        <f>SUM(Q60:Q64)</f>
        <v>17207</v>
      </c>
      <c r="R65" s="69"/>
      <c r="S65" s="67" t="s">
        <v>13</v>
      </c>
      <c r="T65" s="68">
        <f>+E65+I65+M65+Q65</f>
        <v>117207</v>
      </c>
      <c r="U65" s="69"/>
    </row>
    <row r="66" spans="1:21" ht="16.5" customHeight="1" thickBot="1" x14ac:dyDescent="0.4">
      <c r="A66" s="113" t="s">
        <v>22</v>
      </c>
      <c r="B66" s="116" t="s">
        <v>23</v>
      </c>
      <c r="C66" s="14" t="s">
        <v>0</v>
      </c>
      <c r="D66" s="15"/>
      <c r="E66" s="15" t="s">
        <v>1</v>
      </c>
      <c r="F66" s="16">
        <f>COUNTA(C67:C69)</f>
        <v>1</v>
      </c>
      <c r="G66" s="14" t="s">
        <v>0</v>
      </c>
      <c r="H66" s="15"/>
      <c r="I66" s="15" t="s">
        <v>1</v>
      </c>
      <c r="J66" s="16">
        <f>COUNTA(G67:G69)</f>
        <v>0</v>
      </c>
      <c r="K66" s="14" t="s">
        <v>0</v>
      </c>
      <c r="L66" s="15"/>
      <c r="M66" s="15" t="s">
        <v>1</v>
      </c>
      <c r="N66" s="16">
        <f>COUNTA(K67:K69)</f>
        <v>0</v>
      </c>
      <c r="O66" s="14" t="s">
        <v>0</v>
      </c>
      <c r="P66" s="15"/>
      <c r="Q66" s="15" t="s">
        <v>1</v>
      </c>
      <c r="R66" s="16">
        <f>COUNTA(O67:O69)</f>
        <v>0</v>
      </c>
      <c r="S66" s="14"/>
      <c r="T66" s="15"/>
      <c r="U66" s="16">
        <f>+F66+J66+N66+R66</f>
        <v>1</v>
      </c>
    </row>
    <row r="67" spans="1:21" ht="13.2" x14ac:dyDescent="0.3">
      <c r="A67" s="114"/>
      <c r="B67" s="117"/>
      <c r="C67" s="73" t="s">
        <v>34</v>
      </c>
      <c r="D67" s="78"/>
      <c r="E67" s="18">
        <v>0</v>
      </c>
      <c r="F67" s="74"/>
      <c r="G67" s="73"/>
      <c r="H67" s="78"/>
      <c r="I67" s="18"/>
      <c r="J67" s="74"/>
      <c r="K67" s="73"/>
      <c r="L67" s="78"/>
      <c r="M67" s="18"/>
      <c r="N67" s="74"/>
      <c r="O67" s="97"/>
      <c r="P67" s="78"/>
      <c r="Q67" s="18"/>
      <c r="R67" s="74"/>
      <c r="S67" s="73"/>
      <c r="T67" s="78"/>
      <c r="U67" s="99"/>
    </row>
    <row r="68" spans="1:21" ht="13.2" x14ac:dyDescent="0.3">
      <c r="A68" s="114"/>
      <c r="B68" s="117"/>
      <c r="F68" s="74"/>
      <c r="G68" s="73"/>
      <c r="H68" s="78"/>
      <c r="I68" s="18"/>
      <c r="J68" s="74"/>
      <c r="K68" s="73"/>
      <c r="L68" s="78"/>
      <c r="M68" s="18"/>
      <c r="N68" s="74"/>
      <c r="O68" s="73"/>
      <c r="P68" s="78"/>
      <c r="Q68" s="18"/>
      <c r="R68" s="74"/>
      <c r="S68" s="73"/>
      <c r="T68" s="13"/>
      <c r="U68" s="2"/>
    </row>
    <row r="69" spans="1:21" ht="7.5" customHeight="1" x14ac:dyDescent="0.3">
      <c r="A69" s="114"/>
      <c r="B69" s="117"/>
      <c r="C69" s="73"/>
      <c r="D69" s="78"/>
      <c r="E69" s="18"/>
      <c r="F69" s="74"/>
      <c r="G69" s="73"/>
      <c r="H69" s="78"/>
      <c r="I69" s="18"/>
      <c r="J69" s="74"/>
      <c r="K69" s="73"/>
      <c r="L69" s="78"/>
      <c r="M69" s="18"/>
      <c r="N69" s="74"/>
      <c r="O69" s="73"/>
      <c r="P69" s="78"/>
      <c r="Q69" s="18"/>
      <c r="R69" s="74"/>
      <c r="S69" s="73"/>
      <c r="T69" s="13"/>
      <c r="U69" s="2"/>
    </row>
    <row r="70" spans="1:21" x14ac:dyDescent="0.2">
      <c r="A70" s="115"/>
      <c r="B70" s="118"/>
      <c r="C70" s="67" t="s">
        <v>7</v>
      </c>
      <c r="D70" s="77"/>
      <c r="E70" s="68">
        <f>SUM(E67:E69)</f>
        <v>0</v>
      </c>
      <c r="F70" s="69"/>
      <c r="G70" s="67" t="s">
        <v>7</v>
      </c>
      <c r="H70" s="77"/>
      <c r="I70" s="68">
        <f>SUM(I67:I69)</f>
        <v>0</v>
      </c>
      <c r="J70" s="69"/>
      <c r="K70" s="67" t="s">
        <v>7</v>
      </c>
      <c r="L70" s="77"/>
      <c r="M70" s="68">
        <f>SUM(M67:M69)</f>
        <v>0</v>
      </c>
      <c r="N70" s="69"/>
      <c r="O70" s="67" t="s">
        <v>7</v>
      </c>
      <c r="P70" s="77"/>
      <c r="Q70" s="68">
        <f>SUM(Q67:Q69)</f>
        <v>0</v>
      </c>
      <c r="R70" s="69"/>
      <c r="S70" s="67" t="s">
        <v>13</v>
      </c>
      <c r="T70" s="68">
        <f>+E70+I70+M70+Q70</f>
        <v>0</v>
      </c>
      <c r="U70" s="69"/>
    </row>
    <row r="71" spans="1:21" ht="14.4" thickBot="1" x14ac:dyDescent="0.4">
      <c r="A71" s="113"/>
      <c r="B71" s="116" t="s">
        <v>38</v>
      </c>
      <c r="C71" s="14" t="s">
        <v>0</v>
      </c>
      <c r="D71" s="15"/>
      <c r="E71" s="15" t="s">
        <v>1</v>
      </c>
      <c r="F71" s="16">
        <f>COUNTA(C72:C77)</f>
        <v>5</v>
      </c>
      <c r="G71" s="14" t="s">
        <v>0</v>
      </c>
      <c r="H71" s="15"/>
      <c r="I71" s="15" t="s">
        <v>1</v>
      </c>
      <c r="J71" s="16">
        <f>COUNTA(G72:G77)</f>
        <v>0</v>
      </c>
      <c r="K71" s="14" t="s">
        <v>0</v>
      </c>
      <c r="L71" s="15"/>
      <c r="M71" s="15" t="s">
        <v>1</v>
      </c>
      <c r="N71" s="16">
        <f>COUNTA(K72:K77)</f>
        <v>0</v>
      </c>
      <c r="O71" s="14" t="s">
        <v>0</v>
      </c>
      <c r="P71" s="15"/>
      <c r="Q71" s="15" t="s">
        <v>1</v>
      </c>
      <c r="R71" s="16">
        <f>COUNTA(O72:O77)</f>
        <v>0</v>
      </c>
      <c r="S71" s="14"/>
      <c r="T71" s="15"/>
      <c r="U71" s="16">
        <f>+F71+J71+N71+R71</f>
        <v>5</v>
      </c>
    </row>
    <row r="72" spans="1:21" ht="13.2" x14ac:dyDescent="0.3">
      <c r="A72" s="114"/>
      <c r="B72" s="117"/>
      <c r="C72" s="97" t="s">
        <v>55</v>
      </c>
      <c r="D72" s="78">
        <v>0.2</v>
      </c>
      <c r="E72" s="18">
        <v>550</v>
      </c>
      <c r="F72" s="74"/>
      <c r="G72" s="97"/>
      <c r="H72" s="78"/>
      <c r="I72" s="18"/>
      <c r="J72" s="74"/>
      <c r="K72" s="73"/>
      <c r="L72" s="78"/>
      <c r="M72" s="18"/>
      <c r="N72" s="74"/>
      <c r="O72" s="73"/>
      <c r="P72" s="78"/>
      <c r="Q72" s="18"/>
      <c r="R72" s="74"/>
      <c r="S72" s="73"/>
      <c r="T72" s="13"/>
      <c r="U72" s="2"/>
    </row>
    <row r="73" spans="1:21" ht="13.2" x14ac:dyDescent="0.3">
      <c r="A73" s="114"/>
      <c r="B73" s="117"/>
      <c r="C73" s="73" t="s">
        <v>52</v>
      </c>
      <c r="D73" s="78">
        <v>0.3</v>
      </c>
      <c r="E73" s="18">
        <v>300</v>
      </c>
      <c r="F73" s="74"/>
      <c r="G73" s="73"/>
      <c r="H73" s="78"/>
      <c r="I73" s="18"/>
      <c r="J73" s="74"/>
      <c r="K73" s="73"/>
      <c r="L73" s="78"/>
      <c r="M73" s="18"/>
      <c r="N73" s="74"/>
      <c r="O73" s="73"/>
      <c r="P73" s="78"/>
      <c r="Q73" s="18"/>
      <c r="R73" s="74"/>
      <c r="S73" s="73"/>
      <c r="T73" s="13"/>
      <c r="U73" s="2"/>
    </row>
    <row r="74" spans="1:21" ht="13.2" x14ac:dyDescent="0.3">
      <c r="A74" s="114"/>
      <c r="B74" s="117"/>
      <c r="C74" s="73" t="s">
        <v>54</v>
      </c>
      <c r="D74" s="78">
        <v>0.5</v>
      </c>
      <c r="E74" s="18">
        <v>175</v>
      </c>
      <c r="F74" s="74"/>
      <c r="G74" s="73"/>
      <c r="H74" s="78"/>
      <c r="I74" s="18"/>
      <c r="J74" s="74"/>
      <c r="K74" s="73"/>
      <c r="L74" s="78"/>
      <c r="M74" s="18"/>
      <c r="N74" s="74"/>
      <c r="O74" s="73"/>
      <c r="P74" s="78"/>
      <c r="Q74" s="18"/>
      <c r="R74" s="74"/>
      <c r="S74" s="73"/>
      <c r="T74" s="13"/>
      <c r="U74" s="2"/>
    </row>
    <row r="75" spans="1:21" ht="13.2" x14ac:dyDescent="0.3">
      <c r="A75" s="114"/>
      <c r="B75" s="117"/>
      <c r="C75" s="73" t="s">
        <v>53</v>
      </c>
      <c r="D75" s="78">
        <v>0.5</v>
      </c>
      <c r="E75" s="18">
        <v>125</v>
      </c>
      <c r="F75" s="74"/>
      <c r="G75" s="73"/>
      <c r="H75" s="78"/>
      <c r="I75" s="18"/>
      <c r="J75" s="74"/>
      <c r="K75" s="73"/>
      <c r="L75" s="78"/>
      <c r="M75" s="18"/>
      <c r="N75" s="74"/>
      <c r="O75" s="73"/>
      <c r="P75" s="78"/>
      <c r="Q75" s="18"/>
      <c r="R75" s="74"/>
      <c r="S75" s="73"/>
      <c r="T75" s="13"/>
      <c r="U75" s="2"/>
    </row>
    <row r="76" spans="1:21" ht="13.2" x14ac:dyDescent="0.3">
      <c r="A76" s="114"/>
      <c r="B76" s="117"/>
      <c r="C76" s="97" t="s">
        <v>36</v>
      </c>
      <c r="D76" s="78">
        <v>0.25</v>
      </c>
      <c r="E76" s="18">
        <v>0</v>
      </c>
      <c r="F76" s="74"/>
      <c r="G76" s="97"/>
      <c r="H76" s="78"/>
      <c r="I76" s="18"/>
      <c r="J76" s="74"/>
      <c r="K76" s="73"/>
      <c r="L76" s="78"/>
      <c r="M76" s="18"/>
      <c r="N76" s="74"/>
      <c r="O76" s="73"/>
      <c r="P76" s="78"/>
      <c r="Q76" s="18"/>
      <c r="R76" s="74"/>
      <c r="S76" s="73"/>
      <c r="T76" s="13"/>
      <c r="U76" s="2"/>
    </row>
    <row r="77" spans="1:21" ht="7.5" customHeight="1" x14ac:dyDescent="0.3">
      <c r="A77" s="114"/>
      <c r="B77" s="117"/>
      <c r="C77" s="73"/>
      <c r="D77" s="18"/>
      <c r="E77" s="18"/>
      <c r="F77" s="74"/>
      <c r="G77" s="73"/>
      <c r="H77" s="18"/>
      <c r="I77" s="18"/>
      <c r="J77" s="74"/>
      <c r="K77" s="73"/>
      <c r="L77" s="18"/>
      <c r="M77" s="18"/>
      <c r="N77" s="74"/>
      <c r="O77" s="73"/>
      <c r="P77" s="18"/>
      <c r="Q77" s="18"/>
      <c r="R77" s="74"/>
      <c r="S77" s="73"/>
      <c r="T77" s="13"/>
      <c r="U77" s="2"/>
    </row>
    <row r="78" spans="1:21" x14ac:dyDescent="0.2">
      <c r="A78" s="115"/>
      <c r="B78" s="118"/>
      <c r="C78" s="67" t="s">
        <v>7</v>
      </c>
      <c r="D78" s="77"/>
      <c r="E78" s="68">
        <f>SUM(E72:E77)</f>
        <v>1150</v>
      </c>
      <c r="F78" s="69"/>
      <c r="G78" s="67" t="s">
        <v>7</v>
      </c>
      <c r="H78" s="77"/>
      <c r="I78" s="68">
        <f>SUM(I72:I77)</f>
        <v>0</v>
      </c>
      <c r="J78" s="69"/>
      <c r="K78" s="67" t="s">
        <v>7</v>
      </c>
      <c r="L78" s="77"/>
      <c r="M78" s="68">
        <f>SUM(M72:M77)</f>
        <v>0</v>
      </c>
      <c r="N78" s="69"/>
      <c r="O78" s="67" t="s">
        <v>7</v>
      </c>
      <c r="P78" s="77"/>
      <c r="Q78" s="68">
        <f>SUM(Q72:Q77)</f>
        <v>0</v>
      </c>
      <c r="R78" s="69"/>
      <c r="S78" s="67" t="s">
        <v>13</v>
      </c>
      <c r="T78" s="68">
        <f>+E78+I78+M78+Q78</f>
        <v>1150</v>
      </c>
      <c r="U78" s="69"/>
    </row>
    <row r="79" spans="1:21" s="12" customFormat="1" ht="6.75" customHeight="1" x14ac:dyDescent="0.2">
      <c r="A79" s="3"/>
      <c r="B79" s="3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 x14ac:dyDescent="0.2">
      <c r="C80" s="67" t="s">
        <v>6</v>
      </c>
      <c r="D80" s="77"/>
      <c r="E80" s="68">
        <f>+E15+E29+E34+E38+E45+E54+E70+E58+E65+E78</f>
        <v>162595</v>
      </c>
      <c r="F80" s="70">
        <f>+F7+F16+F30+F35+F39+F46+F66+F55+F59+F71</f>
        <v>38</v>
      </c>
      <c r="G80" s="67" t="s">
        <v>6</v>
      </c>
      <c r="H80" s="77"/>
      <c r="I80" s="68">
        <f>+I15+I29+I34+I38+I45+I54+I70+I58+I65+I78</f>
        <v>10000</v>
      </c>
      <c r="J80" s="70">
        <f>+J7+J16+J30+J35+J39+J46+J66+J55+J59+J71</f>
        <v>2</v>
      </c>
      <c r="K80" s="67" t="s">
        <v>6</v>
      </c>
      <c r="L80" s="77"/>
      <c r="M80" s="68">
        <f>+M15+M29+M34+M38+M45+M54+M70+M58+M65+M78</f>
        <v>50000</v>
      </c>
      <c r="N80" s="70">
        <f>+N7+N16+N30+N35+N39+N46+N66+N55+N59+N71</f>
        <v>1</v>
      </c>
      <c r="O80" s="67" t="s">
        <v>6</v>
      </c>
      <c r="P80" s="77"/>
      <c r="Q80" s="68">
        <f>+Q15+Q29+Q34+Q38+Q45+Q54+Q70+Q58+Q65+Q78</f>
        <v>17207</v>
      </c>
      <c r="R80" s="70">
        <f>+R7+R16+R30+R35+R39+R46+R66+R55+R59+R71</f>
        <v>2</v>
      </c>
      <c r="S80" s="67" t="s">
        <v>6</v>
      </c>
      <c r="T80" s="68">
        <f>+T15+T29+T34+T38+T45+T54+T70+T58+T65+T78</f>
        <v>239802</v>
      </c>
      <c r="U80" s="70">
        <f>+U7+U16+U30+U35+U39+U46+U66+U55+U59+U71</f>
        <v>43</v>
      </c>
    </row>
  </sheetData>
  <mergeCells count="20">
    <mergeCell ref="A71:A78"/>
    <mergeCell ref="B71:B78"/>
    <mergeCell ref="A66:A70"/>
    <mergeCell ref="B66:B70"/>
    <mergeCell ref="A46:A54"/>
    <mergeCell ref="B46:B54"/>
    <mergeCell ref="A59:A65"/>
    <mergeCell ref="B59:B65"/>
    <mergeCell ref="A55:A58"/>
    <mergeCell ref="B55:B58"/>
    <mergeCell ref="A39:A45"/>
    <mergeCell ref="B39:B45"/>
    <mergeCell ref="A7:A15"/>
    <mergeCell ref="B7:B15"/>
    <mergeCell ref="A35:A38"/>
    <mergeCell ref="B35:B38"/>
    <mergeCell ref="A16:A29"/>
    <mergeCell ref="B16:B29"/>
    <mergeCell ref="A30:A34"/>
    <mergeCell ref="B30:B34"/>
  </mergeCells>
  <phoneticPr fontId="0" type="noConversion"/>
  <printOptions horizontalCentered="1" verticalCentered="1"/>
  <pageMargins left="0.2" right="0.2" top="0.25" bottom="0.2" header="0.25" footer="0.25"/>
  <pageSetup scale="51" orientation="landscape" blackAndWhite="1" r:id="rId1"/>
  <headerFooter alignWithMargins="0">
    <oddFooter>&amp;L&amp;8&amp;D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T111"/>
  <sheetViews>
    <sheetView zoomScaleNormal="100" workbookViewId="0">
      <selection activeCell="E42" sqref="E42"/>
    </sheetView>
  </sheetViews>
  <sheetFormatPr defaultColWidth="9.109375" defaultRowHeight="10.199999999999999" x14ac:dyDescent="0.2"/>
  <cols>
    <col min="1" max="2" width="2.6640625" style="24" customWidth="1"/>
    <col min="3" max="3" width="25.6640625" style="47" customWidth="1"/>
    <col min="4" max="4" width="8.6640625" style="24" customWidth="1"/>
    <col min="5" max="5" width="7.6640625" style="47" customWidth="1"/>
    <col min="6" max="6" width="7.6640625" style="24" customWidth="1"/>
    <col min="7" max="7" width="11.6640625" style="47" customWidth="1"/>
    <col min="8" max="8" width="9.88671875" style="24" customWidth="1"/>
    <col min="9" max="9" width="25.33203125" style="24" customWidth="1"/>
    <col min="10" max="10" width="8.6640625" style="24" customWidth="1"/>
    <col min="11" max="12" width="7.6640625" style="24" customWidth="1"/>
    <col min="13" max="13" width="12.88671875" style="24" customWidth="1"/>
    <col min="14" max="14" width="11.33203125" style="24" customWidth="1"/>
    <col min="15" max="15" width="13.6640625" style="24" customWidth="1"/>
    <col min="16" max="17" width="7.6640625" style="24" customWidth="1"/>
    <col min="18" max="18" width="13.6640625" style="24" customWidth="1"/>
    <col min="19" max="20" width="7.6640625" style="24" customWidth="1"/>
    <col min="21" max="16384" width="9.109375" style="24"/>
  </cols>
  <sheetData>
    <row r="1" spans="1:20" ht="9.75" customHeight="1" x14ac:dyDescent="0.2">
      <c r="B1" s="25"/>
      <c r="C1" s="26"/>
      <c r="D1" s="25"/>
      <c r="E1" s="26"/>
      <c r="F1" s="25"/>
      <c r="G1" s="27"/>
    </row>
    <row r="2" spans="1:20" s="33" customFormat="1" ht="27" customHeight="1" x14ac:dyDescent="0.5">
      <c r="A2" s="5" t="s">
        <v>5</v>
      </c>
      <c r="B2" s="28"/>
      <c r="C2" s="29"/>
      <c r="D2" s="30"/>
      <c r="E2" s="29"/>
      <c r="F2" s="30"/>
      <c r="G2" s="31"/>
      <c r="H2" s="32"/>
      <c r="I2" s="32"/>
      <c r="J2" s="32"/>
      <c r="K2" s="32"/>
      <c r="L2" s="32"/>
      <c r="M2" s="93" t="s">
        <v>28</v>
      </c>
      <c r="O2" s="32"/>
      <c r="P2" s="32"/>
      <c r="Q2" s="34"/>
    </row>
    <row r="3" spans="1:20" s="35" customFormat="1" ht="13.5" customHeight="1" x14ac:dyDescent="0.25">
      <c r="B3" s="36"/>
      <c r="C3" s="37"/>
      <c r="E3" s="38"/>
      <c r="F3" s="39"/>
      <c r="G3" s="40"/>
      <c r="H3" s="41"/>
      <c r="I3" s="42"/>
      <c r="J3" s="43"/>
      <c r="K3" s="43"/>
      <c r="L3" s="43"/>
      <c r="M3" s="98" t="s">
        <v>61</v>
      </c>
      <c r="O3" s="41"/>
      <c r="P3" s="41"/>
      <c r="Q3" s="44"/>
      <c r="T3" s="45"/>
    </row>
    <row r="4" spans="1:20" s="35" customFormat="1" ht="13.5" customHeight="1" x14ac:dyDescent="0.25">
      <c r="B4" s="36"/>
      <c r="C4" s="37"/>
      <c r="E4" s="38"/>
      <c r="F4" s="39"/>
      <c r="G4" s="40"/>
      <c r="H4" s="41"/>
      <c r="I4" s="42"/>
      <c r="J4" s="43"/>
      <c r="K4" s="43"/>
      <c r="L4" s="43"/>
      <c r="M4" s="43" t="str">
        <f>+'Hotlist - Identified '!U4</f>
        <v>Results based on activity through October 19, 2001</v>
      </c>
      <c r="O4" s="41"/>
      <c r="P4" s="41"/>
      <c r="Q4" s="44"/>
      <c r="T4" s="45"/>
    </row>
    <row r="5" spans="1:20" s="35" customFormat="1" ht="15" customHeight="1" x14ac:dyDescent="0.25">
      <c r="B5" s="36"/>
      <c r="C5" s="38"/>
      <c r="D5" s="39"/>
      <c r="E5" s="38"/>
      <c r="F5" s="39"/>
      <c r="G5" s="40"/>
      <c r="H5" s="41"/>
      <c r="I5" s="41"/>
      <c r="J5" s="41"/>
      <c r="K5" s="41"/>
      <c r="L5" s="41"/>
      <c r="M5" s="41"/>
      <c r="N5" s="41"/>
      <c r="O5" s="41"/>
      <c r="P5" s="41"/>
    </row>
    <row r="6" spans="1:20" ht="15" customHeight="1" x14ac:dyDescent="0.2">
      <c r="A6" s="46"/>
      <c r="B6" s="46"/>
      <c r="R6" s="48"/>
    </row>
    <row r="7" spans="1:20" ht="15" customHeight="1" x14ac:dyDescent="0.2">
      <c r="A7" s="53"/>
      <c r="B7" s="53"/>
      <c r="C7" s="60" t="s">
        <v>19</v>
      </c>
      <c r="D7" s="55"/>
      <c r="E7" s="55"/>
      <c r="F7" s="55"/>
      <c r="G7" s="56"/>
      <c r="I7" s="60" t="s">
        <v>15</v>
      </c>
      <c r="J7" s="55"/>
      <c r="K7" s="55"/>
      <c r="L7" s="55"/>
      <c r="M7" s="56"/>
    </row>
    <row r="8" spans="1:20" ht="15" customHeight="1" x14ac:dyDescent="0.45">
      <c r="A8" s="46"/>
      <c r="B8" s="46"/>
      <c r="C8" s="82" t="s">
        <v>0</v>
      </c>
      <c r="D8" s="83"/>
      <c r="E8" s="84" t="s">
        <v>1</v>
      </c>
      <c r="F8" s="85"/>
      <c r="G8" s="86" t="s">
        <v>26</v>
      </c>
      <c r="H8" s="52"/>
      <c r="I8" s="49" t="s">
        <v>0</v>
      </c>
      <c r="J8" s="50"/>
      <c r="K8" s="51" t="s">
        <v>1</v>
      </c>
      <c r="L8" s="48"/>
      <c r="M8" s="86" t="s">
        <v>26</v>
      </c>
    </row>
    <row r="9" spans="1:20" ht="15" customHeight="1" x14ac:dyDescent="0.3">
      <c r="A9" s="46"/>
      <c r="B9" s="46"/>
      <c r="C9" s="101"/>
      <c r="D9" s="62"/>
      <c r="E9" s="63"/>
      <c r="F9" s="48"/>
      <c r="G9" s="59"/>
      <c r="H9" s="52"/>
      <c r="I9" s="64"/>
      <c r="J9" s="62"/>
      <c r="K9" s="63"/>
      <c r="L9" s="48"/>
      <c r="M9" s="59"/>
    </row>
    <row r="10" spans="1:20" ht="15" customHeight="1" x14ac:dyDescent="0.3">
      <c r="A10" s="46"/>
      <c r="B10" s="46"/>
      <c r="C10" s="64"/>
      <c r="D10" s="62"/>
      <c r="E10" s="63"/>
      <c r="F10" s="48"/>
      <c r="G10" s="59"/>
      <c r="H10" s="52"/>
      <c r="I10" s="64"/>
      <c r="J10" s="62"/>
      <c r="K10" s="63"/>
      <c r="L10" s="48"/>
      <c r="M10" s="59"/>
    </row>
    <row r="11" spans="1:20" ht="15" customHeight="1" x14ac:dyDescent="0.3">
      <c r="A11" s="53"/>
      <c r="B11" s="53"/>
      <c r="C11" s="65"/>
      <c r="D11" s="62"/>
      <c r="E11" s="66"/>
      <c r="F11" s="48"/>
      <c r="G11" s="59"/>
      <c r="H11" s="52"/>
      <c r="I11" s="64"/>
      <c r="J11" s="62"/>
      <c r="K11" s="63"/>
      <c r="L11" s="48"/>
      <c r="M11" s="59"/>
    </row>
    <row r="12" spans="1:20" ht="15" customHeight="1" x14ac:dyDescent="0.3">
      <c r="A12" s="53"/>
      <c r="B12" s="53"/>
      <c r="C12" s="65"/>
      <c r="D12" s="62"/>
      <c r="E12" s="66"/>
      <c r="F12" s="48"/>
      <c r="G12" s="59"/>
      <c r="H12" s="52"/>
      <c r="I12" s="64"/>
      <c r="J12" s="62"/>
      <c r="K12" s="63"/>
      <c r="L12" s="48"/>
      <c r="M12" s="59"/>
    </row>
    <row r="13" spans="1:20" ht="15" customHeight="1" x14ac:dyDescent="0.3">
      <c r="A13" s="53"/>
      <c r="B13" s="53"/>
      <c r="C13" s="87"/>
      <c r="D13" s="88"/>
      <c r="E13" s="89"/>
      <c r="F13" s="90"/>
      <c r="G13" s="91"/>
      <c r="H13" s="52"/>
      <c r="I13" s="64"/>
      <c r="J13" s="62"/>
      <c r="K13" s="63"/>
      <c r="L13" s="48"/>
      <c r="M13" s="59"/>
    </row>
    <row r="14" spans="1:20" ht="15" customHeight="1" x14ac:dyDescent="0.3">
      <c r="A14" s="53"/>
      <c r="B14" s="53"/>
      <c r="C14" s="76" t="s">
        <v>7</v>
      </c>
      <c r="D14" s="61"/>
      <c r="E14" s="75">
        <f>SUM(E9:E11)</f>
        <v>0</v>
      </c>
      <c r="F14" s="61"/>
      <c r="G14" s="80">
        <f>COUNTA(C9:C11)</f>
        <v>0</v>
      </c>
      <c r="H14" s="52"/>
      <c r="I14" s="76" t="s">
        <v>7</v>
      </c>
      <c r="J14" s="61"/>
      <c r="K14" s="75">
        <f>SUM(K9:K13)</f>
        <v>0</v>
      </c>
      <c r="L14" s="61"/>
      <c r="M14" s="80">
        <f>COUNTA(I9:I13)</f>
        <v>0</v>
      </c>
    </row>
    <row r="15" spans="1:20" ht="15" customHeight="1" x14ac:dyDescent="0.2">
      <c r="A15" s="46"/>
      <c r="B15" s="46"/>
      <c r="I15" s="47"/>
      <c r="K15" s="47"/>
      <c r="M15" s="47"/>
      <c r="R15" s="48"/>
    </row>
    <row r="16" spans="1:20" ht="15" customHeight="1" x14ac:dyDescent="0.2">
      <c r="A16" s="46"/>
      <c r="B16" s="46"/>
      <c r="C16" s="60" t="s">
        <v>25</v>
      </c>
      <c r="D16" s="55"/>
      <c r="E16" s="55"/>
      <c r="F16" s="55"/>
      <c r="G16" s="56"/>
      <c r="I16" s="60" t="s">
        <v>21</v>
      </c>
      <c r="J16" s="55"/>
      <c r="K16" s="55"/>
      <c r="L16" s="55"/>
      <c r="M16" s="56"/>
      <c r="R16" s="48"/>
    </row>
    <row r="17" spans="1:13" ht="15" customHeight="1" x14ac:dyDescent="0.45">
      <c r="A17" s="46"/>
      <c r="B17" s="46"/>
      <c r="C17" s="49" t="s">
        <v>0</v>
      </c>
      <c r="D17" s="50"/>
      <c r="E17" s="51" t="s">
        <v>1</v>
      </c>
      <c r="F17" s="48"/>
      <c r="G17" s="86" t="s">
        <v>26</v>
      </c>
      <c r="H17" s="52"/>
      <c r="I17" s="49" t="s">
        <v>0</v>
      </c>
      <c r="J17" s="50"/>
      <c r="K17" s="51" t="s">
        <v>1</v>
      </c>
      <c r="L17" s="48"/>
      <c r="M17" s="86" t="s">
        <v>26</v>
      </c>
    </row>
    <row r="18" spans="1:13" ht="15" customHeight="1" x14ac:dyDescent="0.3">
      <c r="A18" s="46"/>
      <c r="B18" s="46"/>
      <c r="C18" s="103"/>
      <c r="D18" s="62"/>
      <c r="E18" s="63"/>
      <c r="F18" s="48"/>
      <c r="G18" s="59"/>
      <c r="H18" s="52"/>
      <c r="I18" s="64"/>
      <c r="J18" s="62"/>
      <c r="K18" s="63"/>
      <c r="L18" s="48"/>
      <c r="M18" s="59"/>
    </row>
    <row r="19" spans="1:13" ht="15" customHeight="1" x14ac:dyDescent="0.3">
      <c r="A19" s="46"/>
      <c r="B19" s="46"/>
      <c r="C19" s="100"/>
      <c r="D19" s="62"/>
      <c r="E19" s="63"/>
      <c r="F19" s="48"/>
      <c r="G19" s="59"/>
      <c r="H19" s="52"/>
      <c r="I19" s="64"/>
      <c r="J19" s="78"/>
      <c r="K19" s="63"/>
      <c r="L19" s="48"/>
      <c r="M19" s="59"/>
    </row>
    <row r="20" spans="1:13" ht="15" customHeight="1" x14ac:dyDescent="0.3">
      <c r="A20" s="46"/>
      <c r="B20" s="46"/>
      <c r="C20" s="100"/>
      <c r="D20" s="62"/>
      <c r="E20" s="63"/>
      <c r="F20" s="48"/>
      <c r="G20" s="59"/>
      <c r="H20" s="52"/>
      <c r="I20" s="64"/>
      <c r="J20" s="78"/>
      <c r="K20" s="63"/>
      <c r="L20" s="48"/>
      <c r="M20" s="59"/>
    </row>
    <row r="21" spans="1:13" ht="15" customHeight="1" x14ac:dyDescent="0.3">
      <c r="A21" s="46"/>
      <c r="B21" s="46"/>
      <c r="C21" s="100"/>
      <c r="D21" s="62"/>
      <c r="E21" s="63"/>
      <c r="F21" s="48"/>
      <c r="G21" s="59"/>
      <c r="H21" s="52"/>
      <c r="I21" s="65"/>
      <c r="J21" s="62"/>
      <c r="K21" s="66"/>
      <c r="L21" s="48"/>
      <c r="M21" s="59"/>
    </row>
    <row r="22" spans="1:13" ht="15" customHeight="1" x14ac:dyDescent="0.3">
      <c r="A22" s="46"/>
      <c r="B22" s="46"/>
      <c r="C22" s="100"/>
      <c r="D22" s="62"/>
      <c r="E22" s="63"/>
      <c r="F22" s="48"/>
      <c r="G22" s="59"/>
      <c r="H22" s="52"/>
      <c r="I22" s="65"/>
      <c r="J22" s="62"/>
      <c r="K22" s="66"/>
      <c r="L22" s="48"/>
      <c r="M22" s="59"/>
    </row>
    <row r="23" spans="1:13" ht="15" customHeight="1" x14ac:dyDescent="0.3">
      <c r="A23" s="46"/>
      <c r="B23" s="46"/>
      <c r="C23" s="76" t="s">
        <v>7</v>
      </c>
      <c r="D23" s="61"/>
      <c r="E23" s="75">
        <f>SUM(E18:E22)</f>
        <v>0</v>
      </c>
      <c r="F23" s="61"/>
      <c r="G23" s="80">
        <f>COUNTA(C18:C22)</f>
        <v>0</v>
      </c>
      <c r="H23" s="52"/>
      <c r="I23" s="76" t="s">
        <v>7</v>
      </c>
      <c r="J23" s="61"/>
      <c r="K23" s="75">
        <f>SUM(K18:K21)</f>
        <v>0</v>
      </c>
      <c r="L23" s="61"/>
      <c r="M23" s="80">
        <f>COUNTA(I18:I21)</f>
        <v>0</v>
      </c>
    </row>
    <row r="24" spans="1:13" ht="15" customHeight="1" x14ac:dyDescent="0.3">
      <c r="A24" s="46"/>
      <c r="B24" s="46"/>
      <c r="H24" s="52"/>
      <c r="I24" s="47"/>
      <c r="K24" s="47"/>
      <c r="M24" s="47"/>
    </row>
    <row r="25" spans="1:13" ht="15" customHeight="1" x14ac:dyDescent="0.3">
      <c r="A25" s="46"/>
      <c r="B25" s="46"/>
      <c r="C25" s="60" t="s">
        <v>27</v>
      </c>
      <c r="D25" s="55"/>
      <c r="E25" s="55"/>
      <c r="F25" s="55"/>
      <c r="G25" s="56"/>
      <c r="H25" s="52"/>
      <c r="I25" s="60" t="s">
        <v>14</v>
      </c>
      <c r="J25" s="55"/>
      <c r="K25" s="55"/>
      <c r="L25" s="55"/>
      <c r="M25" s="56"/>
    </row>
    <row r="26" spans="1:13" ht="15" customHeight="1" x14ac:dyDescent="0.45">
      <c r="A26" s="46"/>
      <c r="B26" s="46"/>
      <c r="C26" s="49" t="s">
        <v>0</v>
      </c>
      <c r="D26" s="50"/>
      <c r="E26" s="51" t="s">
        <v>1</v>
      </c>
      <c r="F26" s="48"/>
      <c r="G26" s="86" t="s">
        <v>26</v>
      </c>
      <c r="H26" s="52"/>
      <c r="I26" s="49" t="s">
        <v>0</v>
      </c>
      <c r="J26" s="50"/>
      <c r="K26" s="51" t="s">
        <v>1</v>
      </c>
      <c r="L26" s="48"/>
      <c r="M26" s="86" t="s">
        <v>26</v>
      </c>
    </row>
    <row r="27" spans="1:13" ht="15" customHeight="1" x14ac:dyDescent="0.3">
      <c r="A27" s="46"/>
      <c r="B27" s="46"/>
      <c r="C27" s="102"/>
      <c r="D27" s="62"/>
      <c r="E27" s="63"/>
      <c r="F27" s="48"/>
      <c r="G27" s="59"/>
      <c r="H27" s="52"/>
      <c r="I27" s="110"/>
      <c r="J27" s="62"/>
      <c r="K27" s="63"/>
      <c r="L27" s="48"/>
      <c r="M27" s="59"/>
    </row>
    <row r="28" spans="1:13" ht="15" customHeight="1" x14ac:dyDescent="0.3">
      <c r="A28" s="46"/>
      <c r="B28" s="46"/>
      <c r="C28" s="65"/>
      <c r="D28" s="62"/>
      <c r="E28" s="66"/>
      <c r="F28" s="48"/>
      <c r="G28" s="59"/>
      <c r="H28" s="52"/>
      <c r="I28" s="65"/>
      <c r="J28" s="62"/>
      <c r="K28" s="66"/>
      <c r="L28" s="48"/>
      <c r="M28" s="59"/>
    </row>
    <row r="29" spans="1:13" ht="15" customHeight="1" x14ac:dyDescent="0.3">
      <c r="A29" s="53"/>
      <c r="B29" s="53"/>
      <c r="C29" s="76" t="s">
        <v>7</v>
      </c>
      <c r="D29" s="61"/>
      <c r="E29" s="75">
        <f>SUM(E27:E28)</f>
        <v>0</v>
      </c>
      <c r="F29" s="61"/>
      <c r="G29" s="80">
        <f>COUNTA(C27:C28)</f>
        <v>0</v>
      </c>
      <c r="H29" s="52"/>
      <c r="I29" s="76" t="s">
        <v>7</v>
      </c>
      <c r="J29" s="61"/>
      <c r="K29" s="75">
        <f>SUM(K27:K28)</f>
        <v>0</v>
      </c>
      <c r="L29" s="61"/>
      <c r="M29" s="80">
        <f>COUNTA(I27:I28)</f>
        <v>0</v>
      </c>
    </row>
    <row r="30" spans="1:13" ht="15" customHeight="1" x14ac:dyDescent="0.3">
      <c r="A30" s="46"/>
      <c r="B30" s="46"/>
      <c r="H30" s="52"/>
      <c r="I30" s="47"/>
      <c r="K30" s="47"/>
      <c r="M30" s="47"/>
    </row>
    <row r="31" spans="1:13" ht="15" customHeight="1" x14ac:dyDescent="0.3">
      <c r="A31" s="46"/>
      <c r="B31" s="46"/>
      <c r="C31" s="60" t="s">
        <v>11</v>
      </c>
      <c r="D31" s="55"/>
      <c r="E31" s="55"/>
      <c r="F31" s="55"/>
      <c r="G31" s="56"/>
      <c r="H31" s="52"/>
      <c r="I31" s="60" t="s">
        <v>24</v>
      </c>
      <c r="J31" s="55"/>
      <c r="K31" s="55"/>
      <c r="L31" s="55"/>
      <c r="M31" s="56"/>
    </row>
    <row r="32" spans="1:13" ht="15" customHeight="1" x14ac:dyDescent="0.45">
      <c r="A32" s="46"/>
      <c r="B32" s="46"/>
      <c r="C32" s="49" t="s">
        <v>0</v>
      </c>
      <c r="D32" s="50"/>
      <c r="E32" s="51" t="s">
        <v>1</v>
      </c>
      <c r="F32" s="48"/>
      <c r="G32" s="86" t="s">
        <v>26</v>
      </c>
      <c r="H32" s="52"/>
      <c r="I32" s="49" t="s">
        <v>0</v>
      </c>
      <c r="J32" s="50"/>
      <c r="K32" s="51" t="s">
        <v>1</v>
      </c>
      <c r="L32" s="48"/>
      <c r="M32" s="86" t="s">
        <v>26</v>
      </c>
    </row>
    <row r="33" spans="1:13" ht="15" customHeight="1" x14ac:dyDescent="0.3">
      <c r="A33" s="46"/>
      <c r="B33" s="46"/>
      <c r="C33" s="64"/>
      <c r="D33" s="62"/>
      <c r="E33" s="63"/>
      <c r="F33" s="48"/>
      <c r="G33" s="59"/>
      <c r="H33" s="52"/>
      <c r="I33" s="64"/>
      <c r="J33" s="62"/>
      <c r="K33" s="63"/>
      <c r="L33" s="48"/>
      <c r="M33" s="59"/>
    </row>
    <row r="34" spans="1:13" ht="15" customHeight="1" x14ac:dyDescent="0.3">
      <c r="A34" s="46"/>
      <c r="B34" s="46"/>
      <c r="C34" s="65"/>
      <c r="D34" s="62"/>
      <c r="E34" s="66"/>
      <c r="F34" s="48"/>
      <c r="G34" s="59"/>
      <c r="H34" s="52"/>
      <c r="I34" s="65"/>
      <c r="J34" s="62"/>
      <c r="K34" s="66"/>
      <c r="L34" s="48"/>
      <c r="M34" s="59"/>
    </row>
    <row r="35" spans="1:13" ht="15" customHeight="1" x14ac:dyDescent="0.3">
      <c r="A35" s="53"/>
      <c r="B35" s="53"/>
      <c r="C35" s="76" t="s">
        <v>7</v>
      </c>
      <c r="D35" s="61"/>
      <c r="E35" s="75">
        <f>SUM(E33:E34)</f>
        <v>0</v>
      </c>
      <c r="F35" s="61"/>
      <c r="G35" s="80">
        <f>COUNTA(C33:C34)</f>
        <v>0</v>
      </c>
      <c r="H35" s="52"/>
      <c r="I35" s="76" t="s">
        <v>7</v>
      </c>
      <c r="J35" s="61"/>
      <c r="K35" s="75">
        <f>SUM(K33:K34)</f>
        <v>0</v>
      </c>
      <c r="L35" s="61"/>
      <c r="M35" s="80">
        <f>COUNTA(I33:I34)</f>
        <v>0</v>
      </c>
    </row>
    <row r="36" spans="1:13" ht="15" customHeight="1" x14ac:dyDescent="0.2">
      <c r="A36" s="53"/>
      <c r="B36" s="53"/>
      <c r="I36" s="47"/>
      <c r="K36" s="47"/>
      <c r="M36" s="47"/>
    </row>
    <row r="37" spans="1:13" ht="15" customHeight="1" x14ac:dyDescent="0.2">
      <c r="A37" s="53"/>
      <c r="B37" s="53"/>
      <c r="C37" s="60" t="s">
        <v>12</v>
      </c>
      <c r="D37" s="55"/>
      <c r="E37" s="55"/>
      <c r="F37" s="55"/>
      <c r="G37" s="56"/>
      <c r="I37" s="104"/>
      <c r="J37" s="105"/>
      <c r="K37" s="105"/>
      <c r="L37" s="105"/>
      <c r="M37" s="105"/>
    </row>
    <row r="38" spans="1:13" ht="15" customHeight="1" x14ac:dyDescent="0.45">
      <c r="A38" s="46"/>
      <c r="B38" s="46"/>
      <c r="C38" s="49" t="s">
        <v>0</v>
      </c>
      <c r="D38" s="50"/>
      <c r="E38" s="51" t="s">
        <v>1</v>
      </c>
      <c r="F38" s="48"/>
      <c r="G38" s="86" t="s">
        <v>26</v>
      </c>
      <c r="H38" s="52"/>
      <c r="I38" s="51"/>
      <c r="J38" s="50"/>
      <c r="K38" s="51"/>
      <c r="L38" s="46"/>
      <c r="M38" s="51"/>
    </row>
    <row r="39" spans="1:13" ht="15" customHeight="1" x14ac:dyDescent="0.3">
      <c r="A39" s="46"/>
      <c r="B39" s="46"/>
      <c r="C39" s="64" t="s">
        <v>71</v>
      </c>
      <c r="D39" s="62"/>
      <c r="E39" s="63">
        <v>1104.057</v>
      </c>
      <c r="F39" s="48"/>
      <c r="G39" s="59"/>
      <c r="H39" s="52"/>
      <c r="I39" s="106"/>
      <c r="J39" s="62"/>
      <c r="K39" s="63"/>
      <c r="L39" s="46"/>
      <c r="M39" s="46"/>
    </row>
    <row r="40" spans="1:13" ht="15" customHeight="1" x14ac:dyDescent="0.3">
      <c r="A40" s="53"/>
      <c r="B40" s="53"/>
      <c r="C40" s="65"/>
      <c r="D40" s="62"/>
      <c r="E40" s="66"/>
      <c r="F40" s="48"/>
      <c r="G40" s="59"/>
      <c r="H40" s="52"/>
      <c r="I40" s="66"/>
      <c r="J40" s="62"/>
      <c r="K40" s="66"/>
      <c r="L40" s="46"/>
      <c r="M40" s="46"/>
    </row>
    <row r="41" spans="1:13" ht="15" customHeight="1" x14ac:dyDescent="0.3">
      <c r="A41" s="53"/>
      <c r="B41" s="53"/>
      <c r="C41" s="76" t="s">
        <v>7</v>
      </c>
      <c r="D41" s="61"/>
      <c r="E41" s="75">
        <f>SUM(E39:E40)</f>
        <v>1104.057</v>
      </c>
      <c r="F41" s="61"/>
      <c r="G41" s="80">
        <f>COUNTA(C39:C40)</f>
        <v>1</v>
      </c>
      <c r="H41" s="52"/>
      <c r="I41" s="76" t="s">
        <v>8</v>
      </c>
      <c r="J41" s="61"/>
      <c r="K41" s="75">
        <f>+E14+E23+E29+E35+E41+K14+K23+K29+K35</f>
        <v>1104.057</v>
      </c>
      <c r="L41" s="61"/>
      <c r="M41" s="80">
        <f>+G14+G23+G29+G35+G41+M14+M23+M29+M35</f>
        <v>1</v>
      </c>
    </row>
    <row r="42" spans="1:13" ht="15" customHeight="1" x14ac:dyDescent="0.3">
      <c r="A42" s="53"/>
      <c r="B42" s="53"/>
      <c r="H42" s="52"/>
      <c r="I42" s="47"/>
      <c r="K42" s="47"/>
      <c r="M42" s="47"/>
    </row>
    <row r="43" spans="1:13" ht="15" customHeight="1" x14ac:dyDescent="0.3">
      <c r="A43" s="53"/>
      <c r="B43" s="53"/>
      <c r="H43" s="52"/>
    </row>
    <row r="44" spans="1:13" ht="15" customHeight="1" x14ac:dyDescent="0.3">
      <c r="A44" s="53"/>
      <c r="B44" s="53"/>
      <c r="H44" s="52"/>
    </row>
    <row r="45" spans="1:13" ht="15" customHeight="1" x14ac:dyDescent="0.3">
      <c r="A45" s="53"/>
      <c r="B45" s="53"/>
      <c r="H45" s="52"/>
    </row>
    <row r="46" spans="1:13" ht="15" customHeight="1" x14ac:dyDescent="0.3">
      <c r="A46" s="53"/>
      <c r="B46" s="53"/>
      <c r="H46" s="52"/>
    </row>
    <row r="47" spans="1:13" ht="15" customHeight="1" x14ac:dyDescent="0.3">
      <c r="A47" s="53"/>
      <c r="B47" s="53"/>
      <c r="H47" s="52"/>
    </row>
    <row r="48" spans="1:13" ht="15" customHeight="1" x14ac:dyDescent="0.3">
      <c r="A48" s="53"/>
      <c r="B48" s="53"/>
      <c r="C48" s="57" t="str">
        <f ca="1">CELL("filename")</f>
        <v xml:space="preserve">O:\Fin_Ops\Finrpt\Global\Management Summaries\2001\4Q 2001\Hot List\[Global Hot List 1019.xls]Hotlist - Identified </v>
      </c>
      <c r="E48" s="24"/>
      <c r="G48" s="24"/>
      <c r="H48" s="52"/>
    </row>
    <row r="49" spans="1:16" ht="15" customHeight="1" x14ac:dyDescent="0.2">
      <c r="A49" s="53"/>
      <c r="B49" s="53"/>
      <c r="C49" s="57">
        <f ca="1">NOW()</f>
        <v>37182.692129050927</v>
      </c>
      <c r="E49" s="24"/>
      <c r="G49" s="24"/>
      <c r="N49" s="47"/>
    </row>
    <row r="50" spans="1:16" ht="15" customHeight="1" x14ac:dyDescent="0.2">
      <c r="A50" s="53"/>
      <c r="B50" s="53"/>
      <c r="E50" s="24"/>
      <c r="G50" s="24"/>
    </row>
    <row r="51" spans="1:16" ht="15" customHeight="1" x14ac:dyDescent="0.2">
      <c r="A51" s="53"/>
      <c r="B51" s="53"/>
      <c r="E51" s="24"/>
      <c r="G51" s="24"/>
    </row>
    <row r="52" spans="1:16" ht="15" customHeight="1" x14ac:dyDescent="0.2">
      <c r="A52" s="53"/>
      <c r="B52" s="53"/>
      <c r="E52" s="24"/>
      <c r="G52" s="24"/>
      <c r="N52" s="54"/>
    </row>
    <row r="53" spans="1:16" ht="15" customHeight="1" x14ac:dyDescent="0.2">
      <c r="A53" s="53"/>
      <c r="B53" s="53"/>
      <c r="E53" s="24"/>
      <c r="G53" s="24"/>
      <c r="N53" s="47"/>
    </row>
    <row r="54" spans="1:16" ht="15" customHeight="1" x14ac:dyDescent="0.2">
      <c r="A54" s="53"/>
      <c r="B54" s="53"/>
      <c r="N54" s="47"/>
    </row>
    <row r="55" spans="1:16" ht="15" customHeight="1" x14ac:dyDescent="0.2">
      <c r="A55" s="53"/>
      <c r="B55" s="53"/>
      <c r="N55" s="47"/>
    </row>
    <row r="56" spans="1:16" ht="15" customHeight="1" x14ac:dyDescent="0.2">
      <c r="A56" s="53"/>
      <c r="B56" s="53"/>
      <c r="P56" s="81"/>
    </row>
    <row r="57" spans="1:16" ht="15" customHeight="1" x14ac:dyDescent="0.2">
      <c r="A57" s="53"/>
      <c r="B57" s="53"/>
    </row>
    <row r="58" spans="1:16" ht="15" customHeight="1" x14ac:dyDescent="0.2">
      <c r="A58" s="53"/>
      <c r="B58" s="53"/>
    </row>
    <row r="59" spans="1:16" ht="15" customHeight="1" x14ac:dyDescent="0.2">
      <c r="A59" s="53"/>
      <c r="B59" s="53"/>
    </row>
    <row r="60" spans="1:16" ht="15" customHeight="1" x14ac:dyDescent="0.2">
      <c r="A60" s="46"/>
      <c r="B60" s="46"/>
    </row>
    <row r="61" spans="1:16" ht="15" customHeight="1" x14ac:dyDescent="0.2">
      <c r="A61" s="53"/>
      <c r="B61" s="53"/>
      <c r="N61" s="47"/>
    </row>
    <row r="62" spans="1:16" ht="15" customHeight="1" x14ac:dyDescent="0.2">
      <c r="A62" s="53"/>
      <c r="B62" s="53"/>
      <c r="H62" s="47"/>
    </row>
    <row r="63" spans="1:16" ht="15" customHeight="1" x14ac:dyDescent="0.2">
      <c r="A63" s="53"/>
      <c r="B63" s="53"/>
      <c r="H63" s="47"/>
    </row>
    <row r="64" spans="1:16" ht="15" customHeight="1" x14ac:dyDescent="0.2">
      <c r="A64" s="53"/>
      <c r="B64" s="53"/>
      <c r="H64" s="47"/>
      <c r="N64" s="54"/>
    </row>
    <row r="65" spans="1:14" ht="15" customHeight="1" x14ac:dyDescent="0.2">
      <c r="A65" s="53"/>
      <c r="B65" s="53"/>
      <c r="N65" s="54"/>
    </row>
    <row r="66" spans="1:14" ht="15" customHeight="1" x14ac:dyDescent="0.2">
      <c r="A66" s="53"/>
      <c r="B66" s="53"/>
    </row>
    <row r="67" spans="1:14" ht="15" customHeight="1" x14ac:dyDescent="0.2">
      <c r="A67" s="53"/>
      <c r="B67" s="53"/>
    </row>
    <row r="68" spans="1:14" ht="15" customHeight="1" x14ac:dyDescent="0.2">
      <c r="A68" s="53"/>
      <c r="B68" s="53"/>
    </row>
    <row r="69" spans="1:14" ht="15" customHeight="1" x14ac:dyDescent="0.2">
      <c r="A69" s="46"/>
      <c r="B69" s="46"/>
    </row>
    <row r="70" spans="1:14" ht="15" customHeight="1" x14ac:dyDescent="0.2">
      <c r="A70" s="46"/>
      <c r="B70" s="46"/>
    </row>
    <row r="71" spans="1:14" ht="15" customHeight="1" x14ac:dyDescent="0.2">
      <c r="A71" s="46"/>
      <c r="B71" s="46"/>
    </row>
    <row r="72" spans="1:14" ht="15" customHeight="1" x14ac:dyDescent="0.2">
      <c r="A72" s="46"/>
      <c r="B72" s="46"/>
    </row>
    <row r="73" spans="1:14" ht="15" customHeight="1" x14ac:dyDescent="0.2">
      <c r="A73" s="46"/>
      <c r="B73" s="46"/>
    </row>
    <row r="74" spans="1:14" ht="15" customHeight="1" x14ac:dyDescent="0.2">
      <c r="A74" s="53"/>
      <c r="B74" s="53"/>
    </row>
    <row r="75" spans="1:14" ht="15" customHeight="1" x14ac:dyDescent="0.2">
      <c r="A75" s="53"/>
      <c r="B75" s="53"/>
    </row>
    <row r="76" spans="1:14" ht="15" customHeight="1" x14ac:dyDescent="0.2">
      <c r="A76" s="53"/>
      <c r="B76" s="53"/>
    </row>
    <row r="77" spans="1:14" ht="15" customHeight="1" x14ac:dyDescent="0.2">
      <c r="A77" s="53"/>
      <c r="B77" s="53"/>
    </row>
    <row r="78" spans="1:14" ht="15" customHeight="1" x14ac:dyDescent="0.2">
      <c r="A78" s="53"/>
      <c r="B78" s="53"/>
    </row>
    <row r="79" spans="1:14" ht="15" customHeight="1" x14ac:dyDescent="0.2">
      <c r="A79" s="46"/>
      <c r="B79" s="46"/>
    </row>
    <row r="80" spans="1:14" ht="15" customHeight="1" x14ac:dyDescent="0.2">
      <c r="A80" s="53"/>
      <c r="B80" s="53"/>
    </row>
    <row r="81" spans="1:14" ht="15" customHeight="1" x14ac:dyDescent="0.2">
      <c r="A81" s="53"/>
      <c r="B81" s="53"/>
    </row>
    <row r="82" spans="1:14" ht="15" customHeight="1" x14ac:dyDescent="0.2">
      <c r="A82" s="53"/>
      <c r="B82" s="53"/>
    </row>
    <row r="83" spans="1:14" ht="15" customHeight="1" x14ac:dyDescent="0.2">
      <c r="A83" s="53"/>
      <c r="B83" s="53"/>
    </row>
    <row r="84" spans="1:14" ht="15" customHeight="1" x14ac:dyDescent="0.2">
      <c r="A84" s="53"/>
      <c r="B84" s="53"/>
    </row>
    <row r="85" spans="1:14" ht="15" customHeight="1" x14ac:dyDescent="0.2">
      <c r="A85" s="53"/>
      <c r="B85" s="53"/>
    </row>
    <row r="86" spans="1:14" ht="15" customHeight="1" x14ac:dyDescent="0.2">
      <c r="A86" s="53"/>
      <c r="B86" s="53"/>
    </row>
    <row r="87" spans="1:14" ht="15" customHeight="1" x14ac:dyDescent="0.2">
      <c r="A87" s="53"/>
      <c r="B87" s="53"/>
    </row>
    <row r="88" spans="1:14" ht="15" customHeight="1" x14ac:dyDescent="0.2">
      <c r="A88" s="53"/>
      <c r="B88" s="53"/>
    </row>
    <row r="89" spans="1:14" ht="15" customHeight="1" x14ac:dyDescent="0.2">
      <c r="A89" s="53"/>
      <c r="B89" s="53"/>
      <c r="N89" s="58"/>
    </row>
    <row r="90" spans="1:14" ht="15" customHeight="1" x14ac:dyDescent="0.2">
      <c r="A90" s="53"/>
      <c r="B90" s="53"/>
    </row>
    <row r="91" spans="1:14" ht="15" customHeight="1" x14ac:dyDescent="0.2">
      <c r="A91" s="53"/>
      <c r="B91" s="53"/>
    </row>
    <row r="92" spans="1:14" ht="15" customHeight="1" x14ac:dyDescent="0.2">
      <c r="A92" s="53"/>
      <c r="B92" s="53"/>
    </row>
    <row r="93" spans="1:14" ht="15" customHeight="1" x14ac:dyDescent="0.2">
      <c r="A93" s="53"/>
      <c r="B93" s="53"/>
    </row>
    <row r="94" spans="1:14" ht="15" customHeight="1" x14ac:dyDescent="0.2">
      <c r="A94" s="53"/>
      <c r="B94" s="53"/>
    </row>
    <row r="95" spans="1:14" ht="15" customHeight="1" x14ac:dyDescent="0.2">
      <c r="A95" s="53"/>
      <c r="B95" s="53"/>
    </row>
    <row r="96" spans="1:14" ht="15" customHeight="1" x14ac:dyDescent="0.2">
      <c r="A96" s="53"/>
      <c r="B96" s="53"/>
    </row>
    <row r="97" spans="1:2" ht="15" customHeight="1" x14ac:dyDescent="0.2">
      <c r="A97" s="53"/>
      <c r="B97" s="53"/>
    </row>
    <row r="98" spans="1:2" ht="15" customHeight="1" x14ac:dyDescent="0.2">
      <c r="A98" s="53"/>
      <c r="B98" s="53"/>
    </row>
    <row r="99" spans="1:2" ht="15" customHeight="1" x14ac:dyDescent="0.2">
      <c r="A99" s="53"/>
      <c r="B99" s="53"/>
    </row>
    <row r="100" spans="1:2" ht="15" customHeight="1" x14ac:dyDescent="0.2">
      <c r="A100" s="53"/>
      <c r="B100" s="53"/>
    </row>
    <row r="101" spans="1:2" ht="15" customHeight="1" x14ac:dyDescent="0.2">
      <c r="A101" s="53"/>
      <c r="B101" s="53"/>
    </row>
    <row r="102" spans="1:2" ht="15" customHeight="1" x14ac:dyDescent="0.2">
      <c r="A102" s="53"/>
      <c r="B102" s="53"/>
    </row>
    <row r="103" spans="1:2" ht="15" customHeight="1" x14ac:dyDescent="0.2">
      <c r="A103" s="53"/>
      <c r="B103" s="53"/>
    </row>
    <row r="104" spans="1:2" ht="15" customHeight="1" x14ac:dyDescent="0.2">
      <c r="A104" s="53"/>
      <c r="B104" s="53"/>
    </row>
    <row r="105" spans="1:2" ht="15" customHeight="1" x14ac:dyDescent="0.2">
      <c r="A105" s="53"/>
      <c r="B105" s="53"/>
    </row>
    <row r="106" spans="1:2" ht="15" customHeight="1" x14ac:dyDescent="0.2">
      <c r="A106" s="58"/>
      <c r="B106" s="58"/>
    </row>
    <row r="107" spans="1:2" ht="15" customHeight="1" x14ac:dyDescent="0.2">
      <c r="A107" s="58"/>
      <c r="B107" s="58"/>
    </row>
    <row r="108" spans="1:2" x14ac:dyDescent="0.2">
      <c r="A108" s="58"/>
      <c r="B108" s="58"/>
    </row>
    <row r="109" spans="1:2" x14ac:dyDescent="0.2">
      <c r="A109" s="58"/>
      <c r="B109" s="58"/>
    </row>
    <row r="110" spans="1:2" x14ac:dyDescent="0.2">
      <c r="A110" s="58"/>
      <c r="B110" s="58"/>
    </row>
    <row r="111" spans="1:2" x14ac:dyDescent="0.2">
      <c r="A111" s="58"/>
      <c r="B111" s="58"/>
    </row>
  </sheetData>
  <phoneticPr fontId="0" type="noConversion"/>
  <printOptions horizontalCentered="1"/>
  <pageMargins left="0.25" right="0.25" top="0.25" bottom="0.25" header="0.5" footer="0.5"/>
  <pageSetup scale="83" orientation="landscape" r:id="rId1"/>
  <headerFooter alignWithMargins="0"/>
  <rowBreaks count="2" manualBreakCount="2">
    <brk id="121" max="16383" man="1"/>
    <brk id="12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Havlíček Jan</cp:lastModifiedBy>
  <cp:lastPrinted>2001-10-12T19:00:02Z</cp:lastPrinted>
  <dcterms:created xsi:type="dcterms:W3CDTF">1999-10-18T12:36:30Z</dcterms:created>
  <dcterms:modified xsi:type="dcterms:W3CDTF">2023-09-10T11:11:28Z</dcterms:modified>
</cp:coreProperties>
</file>