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3"/>
  </bookViews>
  <sheets>
    <sheet name="Calc" sheetId="1" r:id="rId1"/>
    <sheet name="SAP Rec" sheetId="2" r:id="rId2"/>
    <sheet name="SAP Pay" sheetId="3" r:id="rId3"/>
    <sheet name="Jan manual invoice" sheetId="4" r:id="rId4"/>
  </sheets>
  <calcPr calcId="92512"/>
</workbook>
</file>

<file path=xl/calcChain.xml><?xml version="1.0" encoding="utf-8"?>
<calcChain xmlns="http://schemas.openxmlformats.org/spreadsheetml/2006/main">
  <c r="C11" i="1" l="1"/>
  <c r="A14" i="1"/>
  <c r="A15" i="1"/>
  <c r="A16" i="1"/>
  <c r="L16" i="4"/>
  <c r="M16" i="4"/>
  <c r="G18" i="4"/>
  <c r="M18" i="4"/>
  <c r="M20" i="4"/>
  <c r="M26" i="4"/>
</calcChain>
</file>

<file path=xl/sharedStrings.xml><?xml version="1.0" encoding="utf-8"?>
<sst xmlns="http://schemas.openxmlformats.org/spreadsheetml/2006/main" count="60" uniqueCount="53">
  <si>
    <t>Sales</t>
  </si>
  <si>
    <t>(pre-bankruptcy)</t>
  </si>
  <si>
    <t>Del Period</t>
  </si>
  <si>
    <t>Net receivable</t>
  </si>
  <si>
    <t xml:space="preserve">Purchases </t>
  </si>
  <si>
    <t>Bill To:</t>
  </si>
  <si>
    <t>Remit To:</t>
  </si>
  <si>
    <t>Invoice Number:</t>
  </si>
  <si>
    <t>200101-01M</t>
  </si>
  <si>
    <t>Heartland Steel, Inc.</t>
  </si>
  <si>
    <t>Enron North America Corp.</t>
  </si>
  <si>
    <t>Delivery Period:</t>
  </si>
  <si>
    <t>455 W. Industrial Drive</t>
  </si>
  <si>
    <t>Bank: Bank of America, N.A.</t>
  </si>
  <si>
    <t>Terre Haute, IN  47802-9266</t>
  </si>
  <si>
    <t>ABA: 111000012</t>
  </si>
  <si>
    <t>Invoice Date:</t>
  </si>
  <si>
    <t>Acct: 3750494099</t>
  </si>
  <si>
    <t>Due Date:</t>
  </si>
  <si>
    <t>Contact:</t>
  </si>
  <si>
    <t>Carrie Allen</t>
  </si>
  <si>
    <t>Chuck Jacobs</t>
  </si>
  <si>
    <t>Payment Method:</t>
  </si>
  <si>
    <t>Wire</t>
  </si>
  <si>
    <t>Telephone:</t>
  </si>
  <si>
    <t>(812) 299-4157</t>
  </si>
  <si>
    <t>(713) 853-6275</t>
  </si>
  <si>
    <t>Fax:</t>
  </si>
  <si>
    <t>(812) 299-3765</t>
  </si>
  <si>
    <t>(713) 646-8420</t>
  </si>
  <si>
    <t xml:space="preserve">       Delivery Date</t>
  </si>
  <si>
    <t>Ref.</t>
  </si>
  <si>
    <t>Start</t>
  </si>
  <si>
    <t>End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</si>
  <si>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</si>
  <si>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</si>
  <si>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</si>
  <si>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</si>
  <si>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</si>
  <si>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</si>
  <si>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</si>
  <si>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</si>
  <si>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</si>
  <si>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  96016467</t>
  </si>
  <si>
    <t>P/L:  MGT</t>
  </si>
  <si>
    <t>Point:  027093-INDIANA GAS TERRE-HAUTE</t>
  </si>
  <si>
    <t>Cost of Gas</t>
  </si>
  <si>
    <t>MMBtu</t>
  </si>
  <si>
    <t>Subtotal - Sales</t>
  </si>
  <si>
    <t>Invoice Total:</t>
  </si>
  <si>
    <t>Contract Termination Amount:</t>
  </si>
  <si>
    <t>Less Total Amount Paid to Date:</t>
  </si>
  <si>
    <t>Total amount due: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</si>
</sst>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164" formatCode="&quot;$&quot;#,##0.00"/>
    <numFmt numFmtId="165" formatCode="&quot;$&quot;#,##0.00;[Red]&quot;$&quot;#,##0.00"/>
    <numFmt numFmtId="166" formatCode="mm/dd"/>
    <numFmt numFmtId="167" formatCode="mmmm\ d\,\ yyyy"/>
    <numFmt numFmtId="168" formatCode="0,000"/>
    <numFmt numFmtId="169" formatCode="[$$-409]#,##0.00"/>
    <numFmt numFmtId="170" formatCode="&quot;$&quot;#,##0.0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65" fontId="0" fillId="0" borderId="0" xfId="0" applyNumberFormat="1"/>
    <xf numFmtId="165" fontId="0" fillId="0" borderId="1" xfId="0" applyNumberFormat="1" applyBorder="1"/>
    <xf numFmtId="17" fontId="0" fillId="0" borderId="0" xfId="0" applyNumberForma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Border="1"/>
    <xf numFmtId="0" fontId="0" fillId="0" borderId="0" xfId="0" applyBorder="1"/>
    <xf numFmtId="165" fontId="2" fillId="0" borderId="0" xfId="0" applyNumberFormat="1" applyFont="1" applyBorder="1"/>
    <xf numFmtId="165" fontId="2" fillId="0" borderId="2" xfId="0" applyNumberFormat="1" applyFont="1" applyBorder="1"/>
    <xf numFmtId="0" fontId="1" fillId="0" borderId="0" xfId="0" applyFont="1"/>
    <xf numFmtId="166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3" xfId="0" applyNumberFormat="1" applyFont="1" applyBorder="1" applyAlignment="1">
      <alignment horizontal="left" vertical="top"/>
    </xf>
    <xf numFmtId="0" fontId="3" fillId="0" borderId="4" xfId="0" applyNumberFormat="1" applyFont="1" applyBorder="1" applyAlignment="1">
      <alignment horizontal="left" vertical="top"/>
    </xf>
    <xf numFmtId="0" fontId="3" fillId="0" borderId="5" xfId="0" applyNumberFormat="1" applyFont="1" applyBorder="1" applyAlignment="1">
      <alignment horizontal="left" vertical="top"/>
    </xf>
    <xf numFmtId="0" fontId="3" fillId="0" borderId="3" xfId="0" applyNumberFormat="1" applyFont="1" applyBorder="1" applyAlignment="1">
      <alignment horizontal="left" vertical="top"/>
    </xf>
    <xf numFmtId="0" fontId="3" fillId="0" borderId="6" xfId="0" applyNumberFormat="1" applyFont="1" applyBorder="1" applyAlignment="1">
      <alignment horizontal="left" vertical="top"/>
    </xf>
    <xf numFmtId="0" fontId="3" fillId="0" borderId="7" xfId="0" applyFont="1" applyBorder="1"/>
    <xf numFmtId="164" fontId="3" fillId="0" borderId="0" xfId="0" applyNumberFormat="1" applyFont="1" applyAlignment="1">
      <alignment horizontal="left" vertical="top"/>
    </xf>
    <xf numFmtId="0" fontId="3" fillId="0" borderId="0" xfId="0" applyFont="1"/>
    <xf numFmtId="0" fontId="3" fillId="0" borderId="8" xfId="0" applyNumberFormat="1" applyFont="1" applyBorder="1" applyAlignment="1">
      <alignment horizontal="left" vertical="top"/>
    </xf>
    <xf numFmtId="0" fontId="3" fillId="0" borderId="0" xfId="0" applyNumberFormat="1" applyFont="1" applyBorder="1" applyAlignment="1">
      <alignment horizontal="left" vertical="top"/>
    </xf>
    <xf numFmtId="0" fontId="3" fillId="0" borderId="9" xfId="0" applyNumberFormat="1" applyFont="1" applyBorder="1" applyAlignment="1">
      <alignment horizontal="left" vertical="top"/>
    </xf>
    <xf numFmtId="17" fontId="3" fillId="0" borderId="10" xfId="0" applyNumberFormat="1" applyFont="1" applyBorder="1" applyAlignment="1">
      <alignment horizontal="left" vertical="top"/>
    </xf>
    <xf numFmtId="0" fontId="3" fillId="0" borderId="10" xfId="0" applyNumberFormat="1" applyFont="1" applyBorder="1" applyAlignment="1">
      <alignment horizontal="left" vertical="top"/>
    </xf>
    <xf numFmtId="167" fontId="3" fillId="0" borderId="10" xfId="0" applyNumberFormat="1" applyFont="1" applyBorder="1" applyAlignment="1">
      <alignment horizontal="left" vertical="top"/>
    </xf>
    <xf numFmtId="0" fontId="2" fillId="0" borderId="7" xfId="0" applyFont="1" applyBorder="1"/>
    <xf numFmtId="49" fontId="3" fillId="0" borderId="10" xfId="0" applyNumberFormat="1" applyFont="1" applyBorder="1" applyAlignment="1">
      <alignment horizontal="left" vertical="top"/>
    </xf>
    <xf numFmtId="0" fontId="3" fillId="0" borderId="7" xfId="0" applyNumberFormat="1" applyFont="1" applyBorder="1" applyAlignment="1">
      <alignment horizontal="left" vertical="top"/>
    </xf>
    <xf numFmtId="0" fontId="3" fillId="0" borderId="11" xfId="0" applyNumberFormat="1" applyFont="1" applyBorder="1" applyAlignment="1">
      <alignment horizontal="left" vertical="top"/>
    </xf>
    <xf numFmtId="0" fontId="3" fillId="0" borderId="12" xfId="0" applyNumberFormat="1" applyFont="1" applyBorder="1" applyAlignment="1">
      <alignment horizontal="left" vertical="top"/>
    </xf>
    <xf numFmtId="0" fontId="3" fillId="0" borderId="13" xfId="0" applyNumberFormat="1" applyFont="1" applyBorder="1" applyAlignment="1">
      <alignment horizontal="left" vertical="top"/>
    </xf>
    <xf numFmtId="0" fontId="3" fillId="0" borderId="14" xfId="0" applyNumberFormat="1" applyFont="1" applyBorder="1" applyAlignment="1">
      <alignment horizontal="left" vertical="top"/>
    </xf>
    <xf numFmtId="0" fontId="3" fillId="0" borderId="0" xfId="0" applyFont="1" applyBorder="1"/>
    <xf numFmtId="166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68" fontId="3" fillId="0" borderId="0" xfId="0" applyNumberFormat="1" applyFont="1" applyBorder="1" applyAlignment="1">
      <alignment horizontal="left" vertical="top"/>
    </xf>
    <xf numFmtId="164" fontId="3" fillId="0" borderId="0" xfId="0" applyNumberFormat="1" applyFont="1" applyBorder="1" applyAlignment="1">
      <alignment horizontal="left" vertical="top"/>
    </xf>
    <xf numFmtId="169" fontId="3" fillId="0" borderId="0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166" fontId="3" fillId="0" borderId="4" xfId="0" applyNumberFormat="1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68" fontId="3" fillId="0" borderId="4" xfId="0" applyNumberFormat="1" applyFont="1" applyBorder="1" applyAlignment="1">
      <alignment horizontal="left" vertical="top"/>
    </xf>
    <xf numFmtId="164" fontId="3" fillId="0" borderId="4" xfId="0" applyNumberFormat="1" applyFont="1" applyBorder="1" applyAlignment="1">
      <alignment horizontal="left" vertical="top"/>
    </xf>
    <xf numFmtId="0" fontId="4" fillId="0" borderId="0" xfId="0" applyFont="1"/>
    <xf numFmtId="16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68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9" fontId="4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right" vertical="top"/>
    </xf>
    <xf numFmtId="169" fontId="3" fillId="0" borderId="0" xfId="0" applyNumberFormat="1" applyFont="1" applyAlignment="1">
      <alignment horizontal="left" vertical="top"/>
    </xf>
    <xf numFmtId="0" fontId="2" fillId="0" borderId="0" xfId="0" applyFont="1"/>
    <xf numFmtId="17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7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3" fontId="3" fillId="0" borderId="0" xfId="0" applyNumberFormat="1" applyFont="1" applyBorder="1" applyAlignment="1">
      <alignment horizontal="right" vertical="top"/>
    </xf>
    <xf numFmtId="170" fontId="3" fillId="0" borderId="0" xfId="0" applyNumberFormat="1" applyFont="1" applyAlignment="1">
      <alignment horizontal="center" vertical="top"/>
    </xf>
    <xf numFmtId="169" fontId="3" fillId="0" borderId="0" xfId="0" applyNumberFormat="1" applyFont="1" applyAlignment="1">
      <alignment horizontal="right" vertical="top"/>
    </xf>
    <xf numFmtId="164" fontId="3" fillId="0" borderId="0" xfId="0" applyNumberFormat="1" applyFont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3" fontId="3" fillId="0" borderId="15" xfId="0" applyNumberFormat="1" applyFont="1" applyBorder="1" applyAlignment="1">
      <alignment horizontal="right" vertical="top"/>
    </xf>
    <xf numFmtId="169" fontId="3" fillId="0" borderId="0" xfId="0" applyNumberFormat="1" applyFont="1" applyBorder="1" applyAlignment="1">
      <alignment horizontal="right" vertical="top"/>
    </xf>
    <xf numFmtId="164" fontId="3" fillId="0" borderId="15" xfId="0" applyNumberFormat="1" applyFont="1" applyBorder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168" fontId="2" fillId="0" borderId="12" xfId="0" applyNumberFormat="1" applyFont="1" applyBorder="1" applyAlignment="1">
      <alignment horizontal="right" vertical="top"/>
    </xf>
    <xf numFmtId="164" fontId="2" fillId="0" borderId="0" xfId="0" applyNumberFormat="1" applyFont="1" applyAlignment="1">
      <alignment horizontal="left" vertical="top"/>
    </xf>
    <xf numFmtId="169" fontId="2" fillId="0" borderId="0" xfId="0" applyNumberFormat="1" applyFont="1" applyAlignment="1">
      <alignment horizontal="left" vertical="top"/>
    </xf>
    <xf numFmtId="164" fontId="2" fillId="0" borderId="0" xfId="0" applyNumberFormat="1" applyFont="1" applyFill="1" applyBorder="1" applyAlignment="1">
      <alignment horizontal="right" vertical="top"/>
    </xf>
    <xf numFmtId="168" fontId="3" fillId="0" borderId="0" xfId="0" applyNumberFormat="1" applyFont="1" applyAlignment="1">
      <alignment horizontal="left" vertical="top"/>
    </xf>
    <xf numFmtId="16" fontId="3" fillId="0" borderId="0" xfId="0" quotePrefix="1" applyNumberFormat="1" applyFont="1"/>
    <xf numFmtId="8" fontId="2" fillId="0" borderId="1" xfId="0" applyNumberFormat="1" applyFont="1" applyBorder="1" applyAlignment="1">
      <alignment horizontal="right" vertical="top"/>
    </xf>
    <xf numFmtId="164" fontId="2" fillId="0" borderId="12" xfId="0" applyNumberFormat="1" applyFont="1" applyFill="1" applyBorder="1" applyAlignment="1">
      <alignment horizontal="right" vertical="top"/>
    </xf>
    <xf numFmtId="8" fontId="2" fillId="2" borderId="0" xfId="0" applyNumberFormat="1" applyFont="1" applyFill="1" applyBorder="1" applyAlignment="1">
      <alignment horizontal="right" vertical="top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7620</xdr:rowOff>
    </xdr:from>
    <xdr:to>
      <xdr:col>16</xdr:col>
      <xdr:colOff>22860</xdr:colOff>
      <xdr:row>45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7620"/>
          <a:ext cx="9753600" cy="7574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45</xdr:row>
      <xdr:rowOff>30480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574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</xdr:row>
      <xdr:rowOff>121920</xdr:rowOff>
    </xdr:from>
    <xdr:to>
      <xdr:col>3</xdr:col>
      <xdr:colOff>518160</xdr:colOff>
      <xdr:row>5</xdr:row>
      <xdr:rowOff>106680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365760" y="297180"/>
          <a:ext cx="1805940" cy="655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Sales Invoice</a:t>
          </a:r>
        </a:p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DETAIL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defaultRowHeight="13.2" x14ac:dyDescent="0.25"/>
  <cols>
    <col min="1" max="1" width="11.6640625" style="1" bestFit="1" customWidth="1"/>
    <col min="2" max="2" width="10.5546875" bestFit="1" customWidth="1"/>
    <col min="3" max="3" width="11.109375" style="1" bestFit="1" customWidth="1"/>
    <col min="4" max="4" width="10.5546875" bestFit="1" customWidth="1"/>
  </cols>
  <sheetData>
    <row r="1" spans="1:5" s="5" customFormat="1" x14ac:dyDescent="0.25">
      <c r="A1" s="4" t="s">
        <v>4</v>
      </c>
      <c r="B1" s="5" t="s">
        <v>2</v>
      </c>
      <c r="C1" s="4" t="s">
        <v>0</v>
      </c>
      <c r="D1" s="5" t="s">
        <v>2</v>
      </c>
    </row>
    <row r="2" spans="1:5" x14ac:dyDescent="0.25">
      <c r="A2" s="1">
        <v>-80864.44</v>
      </c>
      <c r="B2" s="3">
        <v>36586</v>
      </c>
      <c r="C2" s="1">
        <v>3011.35</v>
      </c>
      <c r="D2" s="3">
        <v>36373</v>
      </c>
    </row>
    <row r="3" spans="1:5" x14ac:dyDescent="0.25">
      <c r="C3" s="1">
        <v>3083.13</v>
      </c>
    </row>
    <row r="4" spans="1:5" x14ac:dyDescent="0.25">
      <c r="C4" s="1">
        <v>7796.9</v>
      </c>
      <c r="D4" s="3">
        <v>36404</v>
      </c>
    </row>
    <row r="5" spans="1:5" x14ac:dyDescent="0.25">
      <c r="A5" s="6"/>
      <c r="C5" s="1">
        <v>13537.19</v>
      </c>
      <c r="D5" s="3">
        <v>36434</v>
      </c>
    </row>
    <row r="6" spans="1:5" x14ac:dyDescent="0.25">
      <c r="A6" s="6"/>
      <c r="C6" s="1">
        <v>2361.2199999999998</v>
      </c>
      <c r="D6" s="3">
        <v>36465</v>
      </c>
    </row>
    <row r="7" spans="1:5" x14ac:dyDescent="0.25">
      <c r="A7" s="6"/>
      <c r="C7" s="1">
        <v>10012.200000000001</v>
      </c>
      <c r="D7" s="3">
        <v>36495</v>
      </c>
    </row>
    <row r="8" spans="1:5" x14ac:dyDescent="0.25">
      <c r="A8" s="6"/>
      <c r="C8" s="1">
        <v>-43268.94</v>
      </c>
    </row>
    <row r="9" spans="1:5" x14ac:dyDescent="0.25">
      <c r="C9" s="6">
        <v>55661.2</v>
      </c>
      <c r="D9" s="3">
        <v>36526</v>
      </c>
    </row>
    <row r="10" spans="1:5" x14ac:dyDescent="0.25">
      <c r="C10" s="2">
        <v>103475.88</v>
      </c>
      <c r="D10" s="3">
        <v>36892</v>
      </c>
      <c r="E10" t="s">
        <v>1</v>
      </c>
    </row>
    <row r="11" spans="1:5" x14ac:dyDescent="0.25">
      <c r="C11" s="1">
        <f>SUM(C2:C10)</f>
        <v>155670.13</v>
      </c>
      <c r="E11" s="1"/>
    </row>
    <row r="14" spans="1:5" x14ac:dyDescent="0.25">
      <c r="A14" s="6">
        <f>+C11</f>
        <v>155670.13</v>
      </c>
      <c r="B14" s="7"/>
    </row>
    <row r="15" spans="1:5" x14ac:dyDescent="0.25">
      <c r="A15" s="2">
        <f>+A2</f>
        <v>-80864.44</v>
      </c>
      <c r="B15" s="6"/>
    </row>
    <row r="16" spans="1:5" ht="13.8" thickBot="1" x14ac:dyDescent="0.3">
      <c r="A16" s="9">
        <f>SUM(A14:A15)</f>
        <v>74805.69</v>
      </c>
      <c r="B16" s="8" t="s">
        <v>3</v>
      </c>
    </row>
    <row r="17" spans="1:2" ht="13.8" thickTop="1" x14ac:dyDescent="0.25">
      <c r="A17" s="6"/>
      <c r="B17" s="7"/>
    </row>
    <row r="18" spans="1:2" x14ac:dyDescent="0.25">
      <c r="A18" s="6"/>
      <c r="B18" s="6"/>
    </row>
    <row r="19" spans="1:2" x14ac:dyDescent="0.25">
      <c r="A19" s="6"/>
      <c r="B19" s="7"/>
    </row>
    <row r="20" spans="1:2" x14ac:dyDescent="0.25">
      <c r="A20" s="6"/>
      <c r="B2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M10" sqref="M10"/>
    </sheetView>
  </sheetViews>
  <sheetFormatPr defaultColWidth="9.109375" defaultRowHeight="13.2" x14ac:dyDescent="0.25"/>
  <cols>
    <col min="1" max="1" width="3.88671875" style="20" customWidth="1"/>
    <col min="2" max="2" width="11.109375" style="11" customWidth="1"/>
    <col min="3" max="3" width="9.109375" style="11"/>
    <col min="4" max="4" width="12.109375" style="12" customWidth="1"/>
    <col min="5" max="5" width="15.5546875" style="57" customWidth="1"/>
    <col min="6" max="6" width="11.109375" style="57" customWidth="1"/>
    <col min="7" max="7" width="9.44140625" style="12" customWidth="1"/>
    <col min="8" max="8" width="13.109375" style="12" customWidth="1"/>
    <col min="9" max="9" width="9.109375" style="73"/>
    <col min="10" max="10" width="8.109375" style="12" customWidth="1"/>
    <col min="11" max="11" width="3.6640625" style="12" customWidth="1"/>
    <col min="12" max="12" width="17" style="19" customWidth="1"/>
    <col min="13" max="13" width="17" style="12" customWidth="1"/>
    <col min="14" max="14" width="0.44140625" style="53" customWidth="1"/>
    <col min="15" max="15" width="17" style="19" customWidth="1"/>
    <col min="16" max="16384" width="9.109375" style="20"/>
  </cols>
  <sheetData>
    <row r="1" spans="1:15" ht="13.8" thickTop="1" x14ac:dyDescent="0.25">
      <c r="A1" s="10"/>
      <c r="E1" s="13" t="s">
        <v>5</v>
      </c>
      <c r="F1" s="14"/>
      <c r="G1" s="15"/>
      <c r="H1" s="13" t="s">
        <v>6</v>
      </c>
      <c r="I1" s="14"/>
      <c r="J1" s="14"/>
      <c r="K1" s="16" t="s">
        <v>7</v>
      </c>
      <c r="L1" s="14"/>
      <c r="M1" s="17" t="s">
        <v>8</v>
      </c>
      <c r="N1" s="18"/>
    </row>
    <row r="2" spans="1:15" x14ac:dyDescent="0.25">
      <c r="E2" s="21" t="s">
        <v>9</v>
      </c>
      <c r="F2" s="22"/>
      <c r="G2" s="23"/>
      <c r="H2" s="21" t="s">
        <v>10</v>
      </c>
      <c r="I2" s="22"/>
      <c r="J2" s="22"/>
      <c r="K2" s="21" t="s">
        <v>11</v>
      </c>
      <c r="L2" s="22"/>
      <c r="M2" s="24">
        <v>36892</v>
      </c>
      <c r="N2" s="18"/>
    </row>
    <row r="3" spans="1:15" x14ac:dyDescent="0.25">
      <c r="E3" s="21" t="s">
        <v>12</v>
      </c>
      <c r="F3" s="22"/>
      <c r="G3" s="23"/>
      <c r="H3" s="21" t="s">
        <v>13</v>
      </c>
      <c r="I3" s="22"/>
      <c r="J3" s="22"/>
      <c r="K3" s="21"/>
      <c r="L3" s="22"/>
      <c r="M3" s="25"/>
      <c r="N3" s="18"/>
    </row>
    <row r="4" spans="1:15" x14ac:dyDescent="0.25">
      <c r="E4" s="21" t="s">
        <v>14</v>
      </c>
      <c r="F4" s="22"/>
      <c r="G4" s="23"/>
      <c r="H4" s="20" t="s">
        <v>15</v>
      </c>
      <c r="I4" s="22"/>
      <c r="J4" s="22"/>
      <c r="K4" s="21" t="s">
        <v>16</v>
      </c>
      <c r="L4" s="22"/>
      <c r="M4" s="26">
        <v>36915</v>
      </c>
      <c r="N4" s="27"/>
    </row>
    <row r="5" spans="1:15" x14ac:dyDescent="0.25">
      <c r="E5" s="21"/>
      <c r="F5" s="22"/>
      <c r="G5" s="23"/>
      <c r="H5" s="21" t="s">
        <v>17</v>
      </c>
      <c r="I5" s="22"/>
      <c r="J5" s="22"/>
      <c r="K5" s="21"/>
      <c r="L5" s="22"/>
      <c r="M5" s="28"/>
      <c r="N5" s="18"/>
    </row>
    <row r="6" spans="1:15" x14ac:dyDescent="0.25">
      <c r="E6" s="21"/>
      <c r="F6" s="22"/>
      <c r="G6" s="23"/>
      <c r="H6" s="21"/>
      <c r="I6" s="22"/>
      <c r="J6" s="22"/>
      <c r="K6" s="21"/>
      <c r="L6" s="22"/>
      <c r="M6" s="28"/>
      <c r="N6" s="18"/>
    </row>
    <row r="7" spans="1:15" ht="13.8" x14ac:dyDescent="0.3">
      <c r="A7" s="78" t="s">
        <v>10</v>
      </c>
      <c r="B7" s="78"/>
      <c r="C7" s="78"/>
      <c r="D7" s="79"/>
      <c r="E7" s="21"/>
      <c r="F7" s="22"/>
      <c r="G7" s="23"/>
      <c r="H7" s="21"/>
      <c r="I7" s="22"/>
      <c r="J7" s="22"/>
      <c r="K7" s="21" t="s">
        <v>18</v>
      </c>
      <c r="L7" s="22"/>
      <c r="M7" s="26">
        <v>36927</v>
      </c>
      <c r="N7" s="18"/>
    </row>
    <row r="8" spans="1:15" x14ac:dyDescent="0.25">
      <c r="E8" s="21" t="s">
        <v>19</v>
      </c>
      <c r="F8" s="22" t="s">
        <v>20</v>
      </c>
      <c r="G8" s="23"/>
      <c r="H8" s="21" t="s">
        <v>19</v>
      </c>
      <c r="I8" s="22" t="s">
        <v>21</v>
      </c>
      <c r="J8" s="22"/>
      <c r="K8" s="21" t="s">
        <v>22</v>
      </c>
      <c r="L8" s="22"/>
      <c r="M8" s="25" t="s">
        <v>23</v>
      </c>
      <c r="N8" s="18"/>
    </row>
    <row r="9" spans="1:15" x14ac:dyDescent="0.25">
      <c r="E9" s="21" t="s">
        <v>24</v>
      </c>
      <c r="F9" s="22" t="s">
        <v>25</v>
      </c>
      <c r="G9" s="23"/>
      <c r="H9" s="21" t="s">
        <v>24</v>
      </c>
      <c r="I9" s="22" t="s">
        <v>26</v>
      </c>
      <c r="J9" s="22"/>
      <c r="K9" s="21"/>
      <c r="L9" s="22"/>
      <c r="M9" s="25"/>
      <c r="N9" s="29"/>
    </row>
    <row r="10" spans="1:15" ht="13.8" thickBot="1" x14ac:dyDescent="0.3">
      <c r="E10" s="30" t="s">
        <v>27</v>
      </c>
      <c r="F10" s="31" t="s">
        <v>28</v>
      </c>
      <c r="G10" s="32"/>
      <c r="H10" s="30" t="s">
        <v>27</v>
      </c>
      <c r="I10" s="31" t="s">
        <v>29</v>
      </c>
      <c r="J10" s="31"/>
      <c r="K10" s="30"/>
      <c r="L10" s="31"/>
      <c r="M10" s="33"/>
      <c r="N10" s="29"/>
    </row>
    <row r="11" spans="1:15" ht="3.75" customHeight="1" thickTop="1" thickBot="1" x14ac:dyDescent="0.3">
      <c r="A11" s="34"/>
      <c r="B11" s="35"/>
      <c r="C11" s="35"/>
      <c r="D11" s="36"/>
      <c r="E11" s="36"/>
      <c r="F11" s="36"/>
      <c r="G11" s="36"/>
      <c r="H11" s="36"/>
      <c r="I11" s="37"/>
      <c r="J11" s="36"/>
      <c r="K11" s="36"/>
      <c r="L11" s="38"/>
      <c r="M11" s="36"/>
      <c r="N11" s="39"/>
      <c r="O11" s="38"/>
    </row>
    <row r="12" spans="1:15" ht="13.8" thickTop="1" x14ac:dyDescent="0.25">
      <c r="A12" s="40" t="s">
        <v>30</v>
      </c>
      <c r="B12" s="41"/>
      <c r="C12" s="41"/>
      <c r="D12" s="42"/>
      <c r="E12" s="42"/>
      <c r="F12" s="42"/>
      <c r="G12" s="42"/>
      <c r="H12" s="42"/>
      <c r="I12" s="43"/>
      <c r="J12" s="42"/>
      <c r="K12" s="42"/>
      <c r="L12" s="44"/>
      <c r="M12" s="42"/>
      <c r="N12" s="39"/>
      <c r="O12" s="38"/>
    </row>
    <row r="13" spans="1:15" x14ac:dyDescent="0.25">
      <c r="A13" s="45" t="s">
        <v>31</v>
      </c>
      <c r="B13" s="46" t="s">
        <v>32</v>
      </c>
      <c r="C13" s="46" t="s">
        <v>33</v>
      </c>
      <c r="D13" s="47" t="s">
        <v>34</v>
      </c>
      <c r="E13" s="48" t="s">
        <v>35</v>
      </c>
      <c r="F13" s="47" t="s">
        <v>36</v>
      </c>
      <c r="G13" s="49" t="s">
        <v>37</v>
      </c>
      <c r="H13" s="47" t="s">
        <v>38</v>
      </c>
      <c r="I13" s="50" t="s">
        <v>39</v>
      </c>
      <c r="J13" s="47" t="s">
        <v>40</v>
      </c>
      <c r="L13" s="51" t="s">
        <v>41</v>
      </c>
      <c r="M13" s="52" t="s">
        <v>42</v>
      </c>
    </row>
    <row r="14" spans="1:15" x14ac:dyDescent="0.25">
      <c r="A14" s="54" t="s">
        <v>11</v>
      </c>
      <c r="C14" s="55">
        <v>36892</v>
      </c>
      <c r="D14" s="56" t="s">
        <v>43</v>
      </c>
      <c r="F14" s="56" t="s">
        <v>44</v>
      </c>
      <c r="H14" s="56" t="s">
        <v>45</v>
      </c>
      <c r="I14" s="12"/>
    </row>
    <row r="15" spans="1:15" x14ac:dyDescent="0.25">
      <c r="A15" s="54"/>
      <c r="C15" s="58"/>
      <c r="E15" s="56"/>
      <c r="F15" s="12"/>
      <c r="H15" s="56"/>
      <c r="I15" s="12"/>
    </row>
    <row r="16" spans="1:15" x14ac:dyDescent="0.25">
      <c r="A16" s="20">
        <v>1</v>
      </c>
      <c r="B16" s="11">
        <v>36892</v>
      </c>
      <c r="C16" s="11">
        <v>36914</v>
      </c>
      <c r="D16" s="57" t="s">
        <v>46</v>
      </c>
      <c r="E16" s="12">
        <v>416289</v>
      </c>
      <c r="F16" s="59"/>
      <c r="G16" s="60">
        <v>34500</v>
      </c>
      <c r="H16" s="12" t="s">
        <v>47</v>
      </c>
      <c r="I16" s="61">
        <v>10.128</v>
      </c>
      <c r="J16" s="12" t="s">
        <v>47</v>
      </c>
      <c r="K16" s="20"/>
      <c r="L16" s="62">
        <f>G16*I16</f>
        <v>349416</v>
      </c>
      <c r="M16" s="63">
        <f>G16*I16</f>
        <v>349416</v>
      </c>
      <c r="N16" s="20"/>
      <c r="O16" s="20"/>
    </row>
    <row r="17" spans="1:15" x14ac:dyDescent="0.25">
      <c r="D17" s="57"/>
      <c r="E17" s="12"/>
      <c r="F17" s="59"/>
      <c r="G17" s="60"/>
      <c r="I17" s="61"/>
      <c r="K17" s="20"/>
      <c r="L17" s="62"/>
      <c r="M17" s="63"/>
      <c r="N17" s="20"/>
      <c r="O17" s="20"/>
    </row>
    <row r="18" spans="1:15" x14ac:dyDescent="0.25">
      <c r="D18" s="57"/>
      <c r="E18" s="64" t="s">
        <v>48</v>
      </c>
      <c r="G18" s="65">
        <f>G16</f>
        <v>34500</v>
      </c>
      <c r="I18" s="12"/>
      <c r="J18" s="19"/>
      <c r="L18" s="66"/>
      <c r="M18" s="67">
        <f>M16</f>
        <v>349416</v>
      </c>
      <c r="N18" s="20"/>
      <c r="O18" s="20"/>
    </row>
    <row r="19" spans="1:15" x14ac:dyDescent="0.25">
      <c r="D19" s="57"/>
      <c r="E19" s="12"/>
      <c r="F19" s="20"/>
      <c r="G19" s="37"/>
      <c r="I19" s="12"/>
      <c r="J19" s="19"/>
      <c r="L19" s="53"/>
      <c r="M19" s="68"/>
      <c r="N19" s="20"/>
      <c r="O19" s="20"/>
    </row>
    <row r="20" spans="1:15" ht="13.8" thickBot="1" x14ac:dyDescent="0.3">
      <c r="D20" s="57"/>
      <c r="E20" s="64" t="s">
        <v>49</v>
      </c>
      <c r="F20" s="20"/>
      <c r="G20" s="69">
        <v>34500</v>
      </c>
      <c r="H20" s="56"/>
      <c r="I20" s="56"/>
      <c r="J20" s="70"/>
      <c r="K20" s="56"/>
      <c r="L20" s="71"/>
      <c r="M20" s="72">
        <f>M18</f>
        <v>349416</v>
      </c>
      <c r="N20" s="20"/>
      <c r="O20" s="20"/>
    </row>
    <row r="21" spans="1:15" ht="13.8" thickTop="1" x14ac:dyDescent="0.25"/>
    <row r="22" spans="1:15" x14ac:dyDescent="0.25">
      <c r="A22" s="74"/>
      <c r="E22" s="64" t="s">
        <v>50</v>
      </c>
      <c r="H22" s="20"/>
      <c r="M22" s="77">
        <v>890930</v>
      </c>
    </row>
    <row r="24" spans="1:15" x14ac:dyDescent="0.25">
      <c r="A24" s="74"/>
      <c r="E24" s="64" t="s">
        <v>51</v>
      </c>
      <c r="H24" s="20"/>
      <c r="M24" s="75">
        <v>-245940.12</v>
      </c>
    </row>
    <row r="26" spans="1:15" ht="13.8" thickBot="1" x14ac:dyDescent="0.3">
      <c r="E26" s="64" t="s">
        <v>52</v>
      </c>
      <c r="M26" s="76">
        <f>M20+M22+M24</f>
        <v>994405.88</v>
      </c>
    </row>
    <row r="27" spans="1:15" ht="13.8" thickTop="1" x14ac:dyDescent="0.25"/>
  </sheetData>
  <mergeCells count="1">
    <mergeCell ref="A7:D7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</vt:lpstr>
      <vt:lpstr>SAP Rec</vt:lpstr>
      <vt:lpstr>SAP Pay</vt:lpstr>
      <vt:lpstr>Jan manual invoice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vvela</dc:creator>
  <cp:lastModifiedBy>Havlíček Jan</cp:lastModifiedBy>
  <cp:lastPrinted>2001-08-01T19:51:48Z</cp:lastPrinted>
  <dcterms:created xsi:type="dcterms:W3CDTF">2001-07-31T16:13:31Z</dcterms:created>
  <dcterms:modified xsi:type="dcterms:W3CDTF">2023-09-10T11:12:42Z</dcterms:modified>
</cp:coreProperties>
</file>