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360" windowHeight="8676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J16" i="9"/>
  <c r="AK16" i="9"/>
  <c r="W17" i="9"/>
  <c r="Z17" i="9"/>
  <c r="AD17" i="9"/>
  <c r="AF17" i="9"/>
  <c r="AG17" i="9"/>
  <c r="AJ17" i="9"/>
  <c r="AK17" i="9"/>
  <c r="W18" i="9"/>
  <c r="Z18" i="9"/>
  <c r="AD18" i="9"/>
  <c r="AF18" i="9"/>
  <c r="AG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W22" i="9"/>
  <c r="Z22" i="9"/>
  <c r="AD22" i="9"/>
  <c r="AF22" i="9"/>
  <c r="AG22" i="9"/>
  <c r="AJ22" i="9"/>
  <c r="W23" i="9"/>
  <c r="Z23" i="9"/>
  <c r="AD23" i="9"/>
  <c r="AF23" i="9"/>
  <c r="AG23" i="9"/>
  <c r="AJ23" i="9"/>
  <c r="W24" i="9"/>
  <c r="Z24" i="9"/>
  <c r="AD24" i="9"/>
  <c r="AF24" i="9"/>
  <c r="AG24" i="9"/>
  <c r="AJ24" i="9"/>
  <c r="W25" i="9"/>
  <c r="Z25" i="9"/>
  <c r="AD25" i="9"/>
  <c r="AF25" i="9"/>
  <c r="AJ25" i="9"/>
  <c r="W26" i="9"/>
  <c r="Z26" i="9"/>
  <c r="AD26" i="9"/>
  <c r="AF26" i="9"/>
  <c r="AJ26" i="9"/>
  <c r="W27" i="9"/>
  <c r="Z27" i="9"/>
  <c r="AD27" i="9"/>
  <c r="AF27" i="9"/>
  <c r="AJ27" i="9"/>
  <c r="C28" i="9"/>
  <c r="W28" i="9"/>
  <c r="Z28" i="9"/>
  <c r="AD28" i="9"/>
  <c r="AF28" i="9"/>
  <c r="AJ28" i="9"/>
  <c r="B29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B2" i="11"/>
  <c r="H2" i="11"/>
  <c r="D4" i="11"/>
  <c r="J4" i="11"/>
  <c r="E14" i="11"/>
  <c r="K14" i="11"/>
  <c r="F15" i="11"/>
  <c r="L15" i="11"/>
  <c r="C28" i="11"/>
  <c r="I28" i="11"/>
  <c r="B29" i="11"/>
  <c r="E29" i="11"/>
  <c r="H29" i="11"/>
  <c r="K29" i="11"/>
  <c r="B63" i="11"/>
  <c r="H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<sst xmlns="http://schemas.openxmlformats.org/spreadsheetml/2006/main" count="297" uniqueCount="91">
  <si>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</si>
  <si>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</si>
  <si>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</si>
  <si>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</si>
  <si>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</si>
  <si>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</si>
  <si>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</si>
  <si>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</si>
  <si>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</si>
  <si>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</si>
  <si>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</si>
  <si>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</si>
  <si>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</si>
  <si>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</si>
  <si>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</si>
  <si>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</si>
  <si>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</si>
  <si>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</si>
  <si>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</si>
  <si>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</si>
  <si>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</si>
  <si>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</si>
  <si>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</si>
  <si>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</si>
  <si>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</si>
  <si>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</si>
  <si>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</si>
  <si>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</si>
  <si>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</si>
  <si>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</si>
  <si>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</si>
  <si>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</si>
  <si>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</si>
  <si>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</si>
  <si>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</si>
  <si>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</si>
  <si>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</si>
  <si>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</si>
  <si>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</si>
  <si>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</si>
  <si>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</si>
  <si>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</si>
  <si>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</si>
  <si>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</si>
  <si>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</si>
  <si>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</si>
  <si>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</si>
  <si>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</si>
  <si>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</si>
  <si>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</si>
  <si>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</si>
  <si>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</si>
  <si>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</si>
  <si>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</si>
  <si>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</si>
  <si>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</si>
  <si>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</si>
  <si>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</si>
  <si>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</si>
  <si>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</si>
  <si>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</si>
  <si>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</si>
  <si>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</si>
  <si>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</si>
  <si>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</si>
  <si>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</si>
  <si>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</si>
  <si>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</si>
  <si>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</si>
  <si>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</si>
  <si>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</si>
  <si>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</si>
  <si>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</si>
  <si>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</si>
  <si>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</si>
  <si>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</si>
  <si>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</si>
  <si>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</si>
  <si>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</si>
  <si>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</si>
  <si>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</si>
  <si>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</si>
  <si>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</si>
  <si>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</si>
  <si>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</si>
  <si>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</si>
  <si>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</si>
  <si>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</si>
  <si>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>J.Wirick</t>
  </si>
  <si>
    <t xml:space="preserve">     NGPL (NO-NOTICE) TOLERANCE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</si>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</sst>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4-4B10-8F07-780DA060920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4-4B10-8F07-780DA060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01720"/>
        <c:axId val="1"/>
      </c:lineChart>
      <c:catAx>
        <c:axId val="191801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017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D9-4404-8D31-1CA5B1EF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2584"/>
        <c:axId val="1"/>
      </c:lineChart>
      <c:catAx>
        <c:axId val="19237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25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1B-427E-B711-5A034167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0944"/>
        <c:axId val="1"/>
      </c:lineChart>
      <c:catAx>
        <c:axId val="1923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0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39-42B5-AEFC-1FD548A1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272"/>
        <c:axId val="1"/>
      </c:lineChart>
      <c:catAx>
        <c:axId val="19237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1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4-411C-84A8-B7EB0BE4154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4-411C-84A8-B7EB0BE4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6680"/>
        <c:axId val="1"/>
      </c:lineChart>
      <c:catAx>
        <c:axId val="192366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66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EA0-909E-CB00C1DB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8904"/>
        <c:axId val="1"/>
      </c:lineChart>
      <c:dateAx>
        <c:axId val="192628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289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54C-B35D-2D36FB35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9232"/>
        <c:axId val="1"/>
      </c:lineChart>
      <c:catAx>
        <c:axId val="192629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292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B1-4464-A22D-934D7C64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8248"/>
        <c:axId val="1"/>
      </c:lineChart>
      <c:catAx>
        <c:axId val="19262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282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3D-4935-BA5A-F99AC0EF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6608"/>
        <c:axId val="1"/>
      </c:lineChart>
      <c:catAx>
        <c:axId val="19262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266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C2-472C-8F8B-60950F20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9328"/>
        <c:axId val="1"/>
      </c:lineChart>
      <c:catAx>
        <c:axId val="1929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49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D39-A76B-E7A1073DAC6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D39-A76B-E7A1073D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8016"/>
        <c:axId val="1"/>
      </c:lineChart>
      <c:catAx>
        <c:axId val="1929480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480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F-4FBC-9346-1F993CFF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99624"/>
        <c:axId val="1"/>
      </c:lineChart>
      <c:dateAx>
        <c:axId val="191999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996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F-4D38-BD81-6C669CB4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7688"/>
        <c:axId val="1"/>
      </c:lineChart>
      <c:dateAx>
        <c:axId val="192947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476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A-4476-9841-13A26B80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9000"/>
        <c:axId val="1"/>
      </c:lineChart>
      <c:catAx>
        <c:axId val="192949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490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5A-4666-8658-89F9F64E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3096"/>
        <c:axId val="1"/>
      </c:lineChart>
      <c:catAx>
        <c:axId val="19294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430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4-427D-B352-57D0655B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5696"/>
        <c:axId val="1"/>
      </c:lineChart>
      <c:catAx>
        <c:axId val="1932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45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0D-478D-B22E-BDB62302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9136"/>
        <c:axId val="1"/>
      </c:lineChart>
      <c:catAx>
        <c:axId val="1932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391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BDF-A1CF-6A38248D2B5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BDF-A1CF-6A38248D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5040"/>
        <c:axId val="1"/>
      </c:lineChart>
      <c:catAx>
        <c:axId val="193245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450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C-4318-B3BB-72C0FB02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3072"/>
        <c:axId val="1"/>
      </c:lineChart>
      <c:dateAx>
        <c:axId val="19324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43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C66-95EE-56CE4F2F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0776"/>
        <c:axId val="1"/>
      </c:lineChart>
      <c:catAx>
        <c:axId val="193240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4077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92-47B2-97F6-D0719F8F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5568"/>
        <c:axId val="1"/>
      </c:lineChart>
      <c:catAx>
        <c:axId val="1934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85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8A-435C-9303-DACC0371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5240"/>
        <c:axId val="1"/>
      </c:lineChart>
      <c:catAx>
        <c:axId val="19348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85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9-4E8A-8471-C9AD3269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44248"/>
        <c:axId val="1"/>
      </c:lineChart>
      <c:catAx>
        <c:axId val="192044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442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F3-4D79-9C24-B1530699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1632"/>
        <c:axId val="1"/>
      </c:lineChart>
      <c:catAx>
        <c:axId val="1934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81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15607420517123"/>
          <c:y val="9.9010003560243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274217901213286E-2"/>
          <c:y val="5.7991573513857149E-2"/>
          <c:w val="0.94344497679225181"/>
          <c:h val="0.8048098860825541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940000</c:v>
                </c:pt>
                <c:pt idx="20">
                  <c:v>788000</c:v>
                </c:pt>
                <c:pt idx="21">
                  <c:v>721000</c:v>
                </c:pt>
                <c:pt idx="22">
                  <c:v>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9-46FB-8F25-55A37618F0B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9-46FB-8F25-55A37618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6880"/>
        <c:axId val="1"/>
      </c:lineChart>
      <c:catAx>
        <c:axId val="1934868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8688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15791718494691"/>
          <c:y val="0.91089203275424424"/>
          <c:w val="4.7986302180169027E-2"/>
          <c:h val="8.203686009277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3084004602991945"/>
          <c:h val="0.5901238125264108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9-45BC-A46B-67809890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4912"/>
        <c:axId val="1"/>
      </c:lineChart>
      <c:dateAx>
        <c:axId val="193484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84912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3107019562715"/>
          <c:y val="0.92839562138046228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8109263763667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412734192940822E-2"/>
          <c:y val="0.10666672453706845"/>
          <c:w val="0.94926933082992915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82F-8984-A525F318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0032"/>
        <c:axId val="1"/>
      </c:lineChart>
      <c:catAx>
        <c:axId val="19371003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1003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52882486884523"/>
          <c:y val="0.93555606312720441"/>
          <c:w val="3.7833197967859493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5461416528743"/>
          <c:y val="3.5353687926515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8487138842916"/>
          <c:y val="0.12626317116612792"/>
          <c:w val="0.85118446834963279"/>
          <c:h val="0.5681842702475756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16-4B3E-88C9-B0A34FEE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7080"/>
        <c:axId val="1"/>
      </c:lineChart>
      <c:catAx>
        <c:axId val="193707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07080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39964174329224"/>
          <c:y val="0.92677167635937896"/>
          <c:w val="0.12063144120981552"/>
          <c:h val="5.808105873641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1330062887333175"/>
          <c:w val="0.85435851576934185"/>
          <c:h val="0.5935967730102815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9E-4541-8919-2571726C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4456"/>
        <c:axId val="1"/>
      </c:lineChart>
      <c:catAx>
        <c:axId val="193704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044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4937420713734"/>
          <c:y val="0.9261094881820159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51258702681195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687935754058"/>
          <c:y val="0.11274536789926064"/>
          <c:w val="0.85101627035585581"/>
          <c:h val="0.6299034684806517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DE-4A30-B603-58B51617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5440"/>
        <c:axId val="1"/>
      </c:lineChart>
      <c:catAx>
        <c:axId val="19370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05440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5961432373283"/>
          <c:y val="0.94117872333295827"/>
          <c:w val="0.13205424884832245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D6-456E-AF36-5157BCAC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3464"/>
        <c:axId val="1"/>
      </c:lineChart>
      <c:catAx>
        <c:axId val="19207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7346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0D-42DB-8EF3-1D352A60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2808"/>
        <c:axId val="1"/>
      </c:lineChart>
      <c:catAx>
        <c:axId val="19207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728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C-44B0-A399-B8963044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7072"/>
        <c:axId val="1"/>
      </c:lineChart>
      <c:catAx>
        <c:axId val="1920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77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2-4B48-925E-768C81E95E8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2-4B48-925E-768C81E9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6416"/>
        <c:axId val="1"/>
      </c:lineChart>
      <c:catAx>
        <c:axId val="192076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764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4-4670-BF4B-BA9F5E25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1824"/>
        <c:axId val="1"/>
      </c:lineChart>
      <c:dateAx>
        <c:axId val="192071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71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4-4951-8B89-5B1D6772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67008"/>
        <c:axId val="1"/>
      </c:lineChart>
      <c:catAx>
        <c:axId val="192367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670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30480</xdr:rowOff>
    </xdr:from>
    <xdr:to>
      <xdr:col>0</xdr:col>
      <xdr:colOff>0</xdr:colOff>
      <xdr:row>84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7620</xdr:rowOff>
    </xdr:from>
    <xdr:to>
      <xdr:col>21</xdr:col>
      <xdr:colOff>7620</xdr:colOff>
      <xdr:row>78</xdr:row>
      <xdr:rowOff>7620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30480</xdr:colOff>
      <xdr:row>80</xdr:row>
      <xdr:rowOff>0</xdr:rowOff>
    </xdr:from>
    <xdr:to>
      <xdr:col>20</xdr:col>
      <xdr:colOff>701040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7620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403860</xdr:colOff>
      <xdr:row>30</xdr:row>
      <xdr:rowOff>38100</xdr:rowOff>
    </xdr:from>
    <xdr:ext cx="76200" cy="20193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4023360" y="576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ColWidth="9.109375" defaultRowHeight="13.2" x14ac:dyDescent="0.25"/>
  <cols>
    <col min="1" max="1" width="41.33203125" style="2" customWidth="1"/>
    <col min="2" max="2" width="11.44140625" style="2" bestFit="1" customWidth="1"/>
    <col min="3" max="3" width="12.33203125" style="2" bestFit="1" customWidth="1"/>
    <col min="4" max="4" width="37.33203125" style="2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5546875" style="2" bestFit="1" customWidth="1"/>
    <col min="22" max="22" width="3.109375" style="2" customWidth="1"/>
    <col min="23" max="23" width="11.88671875" style="2" bestFit="1" customWidth="1"/>
    <col min="24" max="24" width="10.33203125" style="2" customWidth="1"/>
    <col min="25" max="25" width="12.33203125" style="2" bestFit="1" customWidth="1"/>
    <col min="26" max="26" width="9.88671875" style="2" customWidth="1"/>
    <col min="27" max="27" width="2" style="2" customWidth="1"/>
    <col min="28" max="30" width="9.33203125" style="2" bestFit="1" customWidth="1"/>
    <col min="31" max="31" width="10.44140625" style="2" bestFit="1" customWidth="1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51" customHeight="1" thickBot="1" x14ac:dyDescent="0.3">
      <c r="A1" s="2" t="s">
        <v>0</v>
      </c>
      <c r="B1" s="3">
        <f ca="1">TODAY()</f>
        <v>37214</v>
      </c>
      <c r="F1" s="4" t="s">
        <v>1</v>
      </c>
      <c r="G1" s="5">
        <v>760000</v>
      </c>
      <c r="H1" s="6"/>
      <c r="I1" s="7" t="s">
        <v>2</v>
      </c>
      <c r="J1" s="8">
        <v>145000</v>
      </c>
      <c r="O1" s="42" t="s">
        <v>3</v>
      </c>
      <c r="P1" s="11">
        <f ca="1">TODAY()+2</f>
        <v>37216</v>
      </c>
      <c r="Q1" s="12">
        <v>660000</v>
      </c>
      <c r="S1" s="42" t="s">
        <v>4</v>
      </c>
      <c r="T1" s="11">
        <f ca="1">TODAY()+2</f>
        <v>37216</v>
      </c>
      <c r="U1" s="12">
        <v>128000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37215</v>
      </c>
      <c r="D2" s="14"/>
      <c r="P2" s="11">
        <f ca="1">TODAY()+3</f>
        <v>37217</v>
      </c>
      <c r="Q2" s="12">
        <v>600000</v>
      </c>
      <c r="T2" s="11">
        <f ca="1">TODAY()+3</f>
        <v>37217</v>
      </c>
      <c r="U2" s="12">
        <v>121000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37213</v>
      </c>
      <c r="L3" s="23">
        <f ca="1">TODAY()</f>
        <v>37214</v>
      </c>
      <c r="M3" s="24" t="s">
        <v>17</v>
      </c>
      <c r="P3" s="11">
        <f ca="1">TODAY()+4</f>
        <v>37218</v>
      </c>
      <c r="Q3" s="12">
        <v>590000</v>
      </c>
      <c r="T3" s="11">
        <f ca="1">TODAY()+4</f>
        <v>37218</v>
      </c>
      <c r="U3" s="12">
        <v>118000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8" thickBot="1" x14ac:dyDescent="0.3">
      <c r="A4" s="2" t="s">
        <v>14</v>
      </c>
      <c r="B4" s="16">
        <v>43</v>
      </c>
      <c r="C4" s="17">
        <v>29</v>
      </c>
      <c r="D4" s="18">
        <f>AVERAGE(B4,C4)</f>
        <v>36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8" thickBot="1" x14ac:dyDescent="0.3">
      <c r="A5" s="19"/>
      <c r="B5" s="20"/>
      <c r="C5" s="1" t="s">
        <v>90</v>
      </c>
      <c r="D5" s="19"/>
      <c r="E5" s="20"/>
      <c r="F5" s="1" t="s">
        <v>90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8" thickBot="1" x14ac:dyDescent="0.3">
      <c r="A6" s="25" t="s">
        <v>18</v>
      </c>
      <c r="B6" s="40">
        <v>-790000</v>
      </c>
      <c r="C6" s="12">
        <v>-780000</v>
      </c>
      <c r="D6" s="25" t="s">
        <v>19</v>
      </c>
      <c r="E6" s="26">
        <v>-150000</v>
      </c>
      <c r="F6" s="12">
        <v>-155000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-1.0009011803985876E-2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5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5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5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5">
      <c r="A11" s="25" t="s">
        <v>25</v>
      </c>
      <c r="B11" s="40">
        <f>-87783-0-0-20000-7383+25166</f>
        <v>-90000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5">
      <c r="A12" s="25" t="s">
        <v>63</v>
      </c>
      <c r="B12" s="40">
        <v>-25166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8" thickBot="1" x14ac:dyDescent="0.3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-170000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/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/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5">
      <c r="A18" s="25" t="s">
        <v>89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/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5">
      <c r="A19" s="25" t="s">
        <v>67</v>
      </c>
      <c r="B19" s="40">
        <v>0</v>
      </c>
      <c r="C19" s="56"/>
      <c r="D19" s="25" t="s">
        <v>34</v>
      </c>
      <c r="E19" s="26">
        <v>33130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5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0</v>
      </c>
      <c r="AD21" s="14">
        <f t="shared" si="4"/>
        <v>-2710</v>
      </c>
      <c r="AF21" s="11">
        <f t="shared" si="3"/>
        <v>37215</v>
      </c>
      <c r="AG21" s="12">
        <f>790000+150000</f>
        <v>940000</v>
      </c>
      <c r="AH21" s="12"/>
      <c r="AJ21" s="15">
        <f t="shared" si="6"/>
        <v>37215</v>
      </c>
      <c r="AK21" s="12"/>
      <c r="AL21" s="12"/>
      <c r="AM21" s="12"/>
    </row>
    <row r="22" spans="1:39" x14ac:dyDescent="0.25">
      <c r="A22" s="25" t="s">
        <v>42</v>
      </c>
      <c r="B22" s="40">
        <v>0</v>
      </c>
      <c r="D22" s="60" t="s">
        <v>27</v>
      </c>
      <c r="E22" s="59">
        <v>63759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>
        <f>660000+128000</f>
        <v>788000</v>
      </c>
      <c r="AH22" s="12"/>
      <c r="AJ22" s="15">
        <f t="shared" si="6"/>
        <v>37216</v>
      </c>
      <c r="AK22" s="12"/>
      <c r="AL22" s="12"/>
      <c r="AM22" s="12"/>
    </row>
    <row r="23" spans="1:39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>
        <f>600000+121000</f>
        <v>721000</v>
      </c>
      <c r="AH23" s="12"/>
      <c r="AJ23" s="15">
        <f t="shared" si="6"/>
        <v>37217</v>
      </c>
      <c r="AK23" s="12"/>
      <c r="AL23" s="12"/>
      <c r="AM23" s="12"/>
    </row>
    <row r="24" spans="1:39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>
        <f>590000+118000</f>
        <v>708000</v>
      </c>
      <c r="AH24" s="12"/>
      <c r="AJ24" s="15">
        <f t="shared" si="6"/>
        <v>37218</v>
      </c>
      <c r="AK24" s="12"/>
      <c r="AL24" s="12"/>
      <c r="AM24" s="12"/>
    </row>
    <row r="25" spans="1:39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/>
      <c r="AH25" s="12"/>
      <c r="AJ25" s="15">
        <f t="shared" si="6"/>
        <v>37219</v>
      </c>
      <c r="AK25" s="12"/>
      <c r="AL25" s="12"/>
      <c r="AM25" s="12"/>
    </row>
    <row r="26" spans="1:39" x14ac:dyDescent="0.25">
      <c r="A26" s="25" t="s">
        <v>30</v>
      </c>
      <c r="B26" s="40">
        <v>-2400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8" thickBot="1" x14ac:dyDescent="0.3">
      <c r="A28" s="25" t="s">
        <v>51</v>
      </c>
      <c r="B28" s="59">
        <v>0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8" thickBot="1" x14ac:dyDescent="0.3">
      <c r="A29" s="33" t="s">
        <v>28</v>
      </c>
      <c r="B29" s="34">
        <f>SUM(B6:B28)+B12</f>
        <v>-942732</v>
      </c>
      <c r="C29" s="14"/>
      <c r="D29" s="33" t="s">
        <v>36</v>
      </c>
      <c r="E29" s="34">
        <f>SUM(E16:E28)</f>
        <v>170000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5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5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5">
      <c r="A33" s="25" t="s">
        <v>33</v>
      </c>
      <c r="B33" s="40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5">
      <c r="A34" s="25" t="s">
        <v>34</v>
      </c>
      <c r="B34" s="40">
        <v>252232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5">
      <c r="A35" s="60" t="s">
        <v>81</v>
      </c>
      <c r="B35" s="58">
        <v>0</v>
      </c>
      <c r="C35" s="12">
        <v>50000</v>
      </c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5">
      <c r="A36" s="60" t="s">
        <v>82</v>
      </c>
      <c r="B36" s="58">
        <v>30000</v>
      </c>
      <c r="C36" s="12">
        <v>57377</v>
      </c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5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5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5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5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5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5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5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5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-2710</v>
      </c>
    </row>
    <row r="45" spans="1:39" x14ac:dyDescent="0.25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-2710</v>
      </c>
    </row>
    <row r="46" spans="1:39" x14ac:dyDescent="0.25">
      <c r="A46" s="25" t="s">
        <v>70</v>
      </c>
      <c r="B46" s="40">
        <v>25166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-2710</v>
      </c>
    </row>
    <row r="47" spans="1:39" x14ac:dyDescent="0.25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-2710</v>
      </c>
    </row>
    <row r="48" spans="1:39" x14ac:dyDescent="0.25">
      <c r="A48" s="25" t="s">
        <v>87</v>
      </c>
      <c r="B48" s="40">
        <v>0</v>
      </c>
      <c r="E48" s="12"/>
    </row>
    <row r="49" spans="1:5" x14ac:dyDescent="0.25">
      <c r="A49" s="25" t="s">
        <v>38</v>
      </c>
      <c r="B49" s="40"/>
      <c r="C49" s="14" t="s">
        <v>15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27</v>
      </c>
      <c r="B51" s="40">
        <v>0</v>
      </c>
      <c r="E51" s="12"/>
    </row>
    <row r="52" spans="1:5" x14ac:dyDescent="0.25">
      <c r="A52" s="25" t="s">
        <v>89</v>
      </c>
      <c r="B52" s="58">
        <v>0</v>
      </c>
      <c r="C52" s="14"/>
      <c r="E52" s="12"/>
    </row>
    <row r="53" spans="1:5" x14ac:dyDescent="0.25">
      <c r="A53" s="25" t="s">
        <v>41</v>
      </c>
      <c r="B53" s="40">
        <v>50000</v>
      </c>
      <c r="C53" s="61"/>
      <c r="E53" s="12"/>
    </row>
    <row r="54" spans="1:5" x14ac:dyDescent="0.25">
      <c r="A54" s="25" t="s">
        <v>39</v>
      </c>
      <c r="B54" s="40">
        <v>0</v>
      </c>
      <c r="C54" s="61"/>
      <c r="E54" s="12"/>
    </row>
    <row r="55" spans="1:5" x14ac:dyDescent="0.25">
      <c r="A55" s="25" t="s">
        <v>40</v>
      </c>
      <c r="B55" s="40">
        <v>0</v>
      </c>
      <c r="C55" s="14"/>
      <c r="E55" s="12"/>
    </row>
    <row r="56" spans="1:5" x14ac:dyDescent="0.25">
      <c r="A56" s="25" t="s">
        <v>75</v>
      </c>
      <c r="B56" s="40">
        <v>31500</v>
      </c>
      <c r="C56" s="14"/>
      <c r="E56" s="12"/>
    </row>
    <row r="57" spans="1:5" x14ac:dyDescent="0.25">
      <c r="A57" s="60" t="s">
        <v>80</v>
      </c>
      <c r="B57" s="58">
        <v>155462</v>
      </c>
      <c r="C57" s="14"/>
      <c r="E57" s="12"/>
    </row>
    <row r="58" spans="1:5" x14ac:dyDescent="0.25">
      <c r="A58" s="25" t="s">
        <v>83</v>
      </c>
      <c r="B58" s="40">
        <v>0</v>
      </c>
      <c r="C58" s="14"/>
      <c r="E58" s="12"/>
    </row>
    <row r="59" spans="1:5" x14ac:dyDescent="0.25">
      <c r="A59" s="25" t="s">
        <v>84</v>
      </c>
      <c r="B59" s="40">
        <v>20000</v>
      </c>
      <c r="C59" s="14"/>
    </row>
    <row r="60" spans="1:5" x14ac:dyDescent="0.25">
      <c r="A60" s="25" t="s">
        <v>61</v>
      </c>
      <c r="B60" s="58">
        <v>0</v>
      </c>
      <c r="C60" s="14"/>
    </row>
    <row r="61" spans="1:5" x14ac:dyDescent="0.25">
      <c r="A61" s="25" t="s">
        <v>59</v>
      </c>
      <c r="B61" s="40">
        <v>0</v>
      </c>
      <c r="C61" s="62"/>
    </row>
    <row r="62" spans="1:5" ht="13.8" thickBot="1" x14ac:dyDescent="0.3">
      <c r="A62" s="60" t="s">
        <v>35</v>
      </c>
      <c r="B62" s="58">
        <v>30000</v>
      </c>
    </row>
    <row r="63" spans="1:5" ht="13.8" thickBot="1" x14ac:dyDescent="0.3">
      <c r="A63" s="33" t="s">
        <v>36</v>
      </c>
      <c r="B63" s="34">
        <f>SUM(B31:B62)</f>
        <v>942732</v>
      </c>
    </row>
    <row r="64" spans="1:5" ht="13.8" thickBot="1" x14ac:dyDescent="0.3">
      <c r="A64" s="30"/>
      <c r="B64" s="36"/>
    </row>
    <row r="65" spans="1:2" x14ac:dyDescent="0.25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75" workbookViewId="0">
      <selection activeCell="L17" sqref="L17"/>
    </sheetView>
  </sheetViews>
  <sheetFormatPr defaultColWidth="9.109375" defaultRowHeight="13.2" x14ac:dyDescent="0.25"/>
  <cols>
    <col min="1" max="1" width="41.33203125" style="43" customWidth="1"/>
    <col min="2" max="2" width="11.44140625" style="43" bestFit="1" customWidth="1"/>
    <col min="3" max="3" width="11" style="2" bestFit="1" customWidth="1"/>
    <col min="4" max="4" width="37.33203125" style="2" customWidth="1"/>
    <col min="5" max="5" width="11" style="2" customWidth="1"/>
    <col min="6" max="6" width="9.33203125" style="2" customWidth="1"/>
    <col min="7" max="7" width="41.33203125" style="2" customWidth="1"/>
    <col min="8" max="8" width="11.44140625" style="2" bestFit="1" customWidth="1"/>
    <col min="9" max="9" width="11" style="2" bestFit="1" customWidth="1"/>
    <col min="10" max="10" width="37.33203125" style="2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3" t="s">
        <v>0</v>
      </c>
      <c r="B1" s="44">
        <f ca="1">TODAY()</f>
        <v>37214</v>
      </c>
      <c r="G1" s="2" t="s">
        <v>0</v>
      </c>
      <c r="H1" s="3">
        <f ca="1">TODAY()</f>
        <v>37214</v>
      </c>
    </row>
    <row r="2" spans="1:12" ht="13.8" thickBot="1" x14ac:dyDescent="0.3">
      <c r="A2" s="43" t="s">
        <v>10</v>
      </c>
      <c r="B2" s="44">
        <f ca="1">TODAY()+2</f>
        <v>37216</v>
      </c>
      <c r="G2" s="2" t="s">
        <v>10</v>
      </c>
      <c r="H2" s="3">
        <f ca="1">TODAY()+3</f>
        <v>37217</v>
      </c>
    </row>
    <row r="3" spans="1:12" ht="25.5" customHeight="1" thickBot="1" x14ac:dyDescent="0.3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67</v>
      </c>
      <c r="C4" s="17">
        <v>53</v>
      </c>
      <c r="D4" s="18">
        <f>AVERAGE(B4,C4)</f>
        <v>60</v>
      </c>
      <c r="G4" s="2" t="s">
        <v>14</v>
      </c>
      <c r="H4" s="16">
        <v>67</v>
      </c>
      <c r="I4" s="17">
        <v>53</v>
      </c>
      <c r="J4" s="18">
        <f>AVERAGE(H4,I4)</f>
        <v>60</v>
      </c>
    </row>
    <row r="5" spans="1:12" x14ac:dyDescent="0.25">
      <c r="A5" s="19"/>
      <c r="B5" s="20"/>
      <c r="C5" s="1" t="s">
        <v>88</v>
      </c>
      <c r="D5" s="19"/>
      <c r="E5" s="20"/>
      <c r="F5" s="1" t="s">
        <v>88</v>
      </c>
      <c r="G5" s="19"/>
      <c r="H5" s="20"/>
      <c r="I5" s="1" t="s">
        <v>88</v>
      </c>
      <c r="J5" s="19"/>
      <c r="K5" s="20"/>
      <c r="L5" s="1" t="s">
        <v>88</v>
      </c>
    </row>
    <row r="6" spans="1:12" x14ac:dyDescent="0.25">
      <c r="A6" s="25" t="s">
        <v>18</v>
      </c>
      <c r="B6" s="40"/>
      <c r="C6" s="12">
        <v>0</v>
      </c>
      <c r="D6" s="25" t="s">
        <v>19</v>
      </c>
      <c r="E6" s="26"/>
      <c r="F6" s="12">
        <v>0</v>
      </c>
      <c r="G6" s="25" t="s">
        <v>18</v>
      </c>
      <c r="H6" s="40"/>
      <c r="I6" s="12">
        <v>0</v>
      </c>
      <c r="J6" s="25" t="s">
        <v>19</v>
      </c>
      <c r="K6" s="26"/>
      <c r="L6" s="12">
        <v>0</v>
      </c>
    </row>
    <row r="7" spans="1:12" x14ac:dyDescent="0.25">
      <c r="A7" s="25" t="s">
        <v>47</v>
      </c>
      <c r="B7" s="40"/>
      <c r="D7" s="25" t="s">
        <v>22</v>
      </c>
      <c r="E7" s="26"/>
      <c r="G7" s="25" t="s">
        <v>47</v>
      </c>
      <c r="H7" s="40"/>
      <c r="J7" s="25" t="s">
        <v>22</v>
      </c>
      <c r="K7" s="26"/>
    </row>
    <row r="8" spans="1:12" x14ac:dyDescent="0.25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</row>
    <row r="9" spans="1:12" x14ac:dyDescent="0.25">
      <c r="A9" s="25" t="s">
        <v>52</v>
      </c>
      <c r="B9" s="40"/>
      <c r="C9" s="66"/>
      <c r="D9" s="25" t="s">
        <v>25</v>
      </c>
      <c r="E9" s="26"/>
      <c r="G9" s="25" t="s">
        <v>52</v>
      </c>
      <c r="H9" s="40"/>
      <c r="I9" s="66"/>
      <c r="J9" s="25" t="s">
        <v>25</v>
      </c>
      <c r="K9" s="26"/>
    </row>
    <row r="10" spans="1:12" x14ac:dyDescent="0.25">
      <c r="A10" s="41" t="s">
        <v>71</v>
      </c>
      <c r="B10" s="40"/>
      <c r="C10" s="14" t="s">
        <v>15</v>
      </c>
      <c r="D10" s="25" t="s">
        <v>44</v>
      </c>
      <c r="E10" s="26"/>
      <c r="G10" s="41" t="s">
        <v>71</v>
      </c>
      <c r="H10" s="40"/>
      <c r="I10" s="14" t="s">
        <v>15</v>
      </c>
      <c r="J10" s="25" t="s">
        <v>44</v>
      </c>
      <c r="K10" s="26"/>
    </row>
    <row r="11" spans="1:12" x14ac:dyDescent="0.25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</row>
    <row r="12" spans="1:12" x14ac:dyDescent="0.25">
      <c r="A12" s="25" t="s">
        <v>63</v>
      </c>
      <c r="B12" s="40"/>
      <c r="C12" s="14"/>
      <c r="D12" s="41" t="s">
        <v>46</v>
      </c>
      <c r="E12" s="40"/>
      <c r="G12" s="25" t="s">
        <v>63</v>
      </c>
      <c r="H12" s="40"/>
      <c r="I12" s="14"/>
      <c r="J12" s="41" t="s">
        <v>46</v>
      </c>
      <c r="K12" s="40"/>
    </row>
    <row r="13" spans="1:12" ht="13.8" thickBot="1" x14ac:dyDescent="0.3">
      <c r="A13" s="25" t="s">
        <v>16</v>
      </c>
      <c r="B13" s="40"/>
      <c r="C13" s="1"/>
      <c r="D13" s="60" t="s">
        <v>27</v>
      </c>
      <c r="E13" s="59"/>
      <c r="G13" s="25" t="s">
        <v>16</v>
      </c>
      <c r="H13" s="40"/>
      <c r="I13" s="1"/>
      <c r="J13" s="25" t="s">
        <v>27</v>
      </c>
      <c r="K13" s="59"/>
    </row>
    <row r="14" spans="1:12" ht="13.8" thickBot="1" x14ac:dyDescent="0.3">
      <c r="A14" s="25" t="s">
        <v>55</v>
      </c>
      <c r="B14" s="40"/>
      <c r="C14" s="14"/>
      <c r="D14" s="33" t="s">
        <v>28</v>
      </c>
      <c r="E14" s="34">
        <f>SUM(E6:E13)</f>
        <v>0</v>
      </c>
      <c r="G14" s="25" t="s">
        <v>55</v>
      </c>
      <c r="H14" s="40"/>
      <c r="I14" s="14"/>
      <c r="J14" s="33" t="s">
        <v>28</v>
      </c>
      <c r="K14" s="34">
        <f>SUM(K6:K13)</f>
        <v>0</v>
      </c>
    </row>
    <row r="15" spans="1:12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</row>
    <row r="16" spans="1:12" x14ac:dyDescent="0.25">
      <c r="A16" s="25" t="s">
        <v>48</v>
      </c>
      <c r="B16" s="40"/>
      <c r="C16" s="14"/>
      <c r="D16" s="25" t="s">
        <v>31</v>
      </c>
      <c r="E16" s="26"/>
      <c r="G16" s="25" t="s">
        <v>48</v>
      </c>
      <c r="H16" s="40"/>
      <c r="I16" s="14"/>
      <c r="J16" s="25" t="s">
        <v>31</v>
      </c>
      <c r="K16" s="26"/>
    </row>
    <row r="17" spans="1:12" x14ac:dyDescent="0.25">
      <c r="A17" s="25" t="s">
        <v>27</v>
      </c>
      <c r="B17" s="40"/>
      <c r="C17" s="14"/>
      <c r="D17" s="25" t="s">
        <v>32</v>
      </c>
      <c r="E17" s="26"/>
      <c r="G17" s="25" t="s">
        <v>27</v>
      </c>
      <c r="H17" s="40"/>
      <c r="I17" s="14"/>
      <c r="J17" s="25" t="s">
        <v>32</v>
      </c>
      <c r="K17" s="26"/>
    </row>
    <row r="18" spans="1:12" x14ac:dyDescent="0.25">
      <c r="A18" s="25" t="s">
        <v>89</v>
      </c>
      <c r="B18" s="40"/>
      <c r="D18" s="25" t="s">
        <v>33</v>
      </c>
      <c r="E18" s="26"/>
      <c r="F18" s="14" t="s">
        <v>15</v>
      </c>
      <c r="G18" s="25" t="s">
        <v>89</v>
      </c>
      <c r="H18" s="40"/>
      <c r="J18" s="25" t="s">
        <v>33</v>
      </c>
      <c r="K18" s="26"/>
      <c r="L18" s="14" t="s">
        <v>15</v>
      </c>
    </row>
    <row r="19" spans="1:12" x14ac:dyDescent="0.25">
      <c r="A19" s="25" t="s">
        <v>67</v>
      </c>
      <c r="B19" s="40"/>
      <c r="C19" s="56"/>
      <c r="D19" s="25" t="s">
        <v>34</v>
      </c>
      <c r="E19" s="26"/>
      <c r="G19" s="25" t="s">
        <v>67</v>
      </c>
      <c r="H19" s="40"/>
      <c r="I19" s="56"/>
      <c r="J19" s="25" t="s">
        <v>34</v>
      </c>
      <c r="K19" s="26"/>
    </row>
    <row r="20" spans="1:12" x14ac:dyDescent="0.25">
      <c r="A20" s="25" t="s">
        <v>66</v>
      </c>
      <c r="B20" s="58"/>
      <c r="C20" s="14"/>
      <c r="D20" s="25" t="s">
        <v>38</v>
      </c>
      <c r="E20" s="26"/>
      <c r="G20" s="25" t="s">
        <v>66</v>
      </c>
      <c r="H20" s="58"/>
      <c r="I20" s="14"/>
      <c r="J20" s="25" t="s">
        <v>38</v>
      </c>
      <c r="K20" s="26"/>
    </row>
    <row r="21" spans="1:12" x14ac:dyDescent="0.25">
      <c r="A21" s="25" t="s">
        <v>77</v>
      </c>
      <c r="B21" s="58"/>
      <c r="C21" s="14"/>
      <c r="D21" s="25" t="s">
        <v>48</v>
      </c>
      <c r="E21" s="26"/>
      <c r="F21" s="25"/>
      <c r="G21" s="25" t="s">
        <v>77</v>
      </c>
      <c r="H21" s="58"/>
      <c r="I21" s="14"/>
      <c r="J21" s="25" t="s">
        <v>48</v>
      </c>
      <c r="K21" s="26"/>
      <c r="L21" s="25"/>
    </row>
    <row r="22" spans="1:12" x14ac:dyDescent="0.25">
      <c r="A22" s="25" t="s">
        <v>42</v>
      </c>
      <c r="B22" s="40"/>
      <c r="D22" s="25" t="s">
        <v>27</v>
      </c>
      <c r="E22" s="26"/>
      <c r="F22" s="25"/>
      <c r="G22" s="25" t="s">
        <v>42</v>
      </c>
      <c r="H22" s="40"/>
      <c r="J22" s="60" t="s">
        <v>27</v>
      </c>
      <c r="K22" s="59"/>
      <c r="L22" s="25"/>
    </row>
    <row r="23" spans="1:12" x14ac:dyDescent="0.25">
      <c r="A23" s="25" t="s">
        <v>43</v>
      </c>
      <c r="B23" s="40"/>
      <c r="C23" s="14"/>
      <c r="D23" s="25" t="s">
        <v>68</v>
      </c>
      <c r="E23" s="40"/>
      <c r="F23" s="14">
        <v>0</v>
      </c>
      <c r="G23" s="25" t="s">
        <v>43</v>
      </c>
      <c r="H23" s="40"/>
      <c r="I23" s="14"/>
      <c r="J23" s="25" t="s">
        <v>68</v>
      </c>
      <c r="K23" s="40"/>
      <c r="L23" s="14">
        <v>0</v>
      </c>
    </row>
    <row r="24" spans="1:12" x14ac:dyDescent="0.25">
      <c r="A24" s="25" t="s">
        <v>29</v>
      </c>
      <c r="B24" s="40"/>
      <c r="C24" s="14">
        <v>0</v>
      </c>
      <c r="D24" s="25" t="s">
        <v>86</v>
      </c>
      <c r="E24" s="40"/>
      <c r="F24" s="14">
        <v>0</v>
      </c>
      <c r="G24" s="25" t="s">
        <v>29</v>
      </c>
      <c r="H24" s="40"/>
      <c r="I24" s="14">
        <v>0</v>
      </c>
      <c r="J24" s="25" t="s">
        <v>86</v>
      </c>
      <c r="K24" s="40"/>
      <c r="L24" s="14">
        <v>0</v>
      </c>
    </row>
    <row r="25" spans="1:12" x14ac:dyDescent="0.25">
      <c r="A25" s="25" t="s">
        <v>73</v>
      </c>
      <c r="B25" s="40"/>
      <c r="C25" s="14"/>
      <c r="D25" s="25" t="s">
        <v>85</v>
      </c>
      <c r="E25" s="40"/>
      <c r="G25" s="25" t="s">
        <v>73</v>
      </c>
      <c r="H25" s="40"/>
      <c r="I25" s="14"/>
      <c r="J25" s="25" t="s">
        <v>85</v>
      </c>
      <c r="K25" s="40"/>
    </row>
    <row r="26" spans="1:12" x14ac:dyDescent="0.25">
      <c r="A26" s="25" t="s">
        <v>30</v>
      </c>
      <c r="B26" s="40"/>
      <c r="D26" s="25" t="s">
        <v>69</v>
      </c>
      <c r="E26" s="40"/>
      <c r="G26" s="25" t="s">
        <v>30</v>
      </c>
      <c r="H26" s="40"/>
      <c r="J26" s="25" t="s">
        <v>69</v>
      </c>
      <c r="K26" s="40"/>
    </row>
    <row r="27" spans="1:12" x14ac:dyDescent="0.25">
      <c r="A27" s="60" t="s">
        <v>76</v>
      </c>
      <c r="B27" s="58"/>
      <c r="C27" s="14"/>
      <c r="D27" s="25" t="s">
        <v>78</v>
      </c>
      <c r="E27" s="58"/>
      <c r="G27" s="25" t="s">
        <v>76</v>
      </c>
      <c r="H27" s="40"/>
      <c r="I27" s="14"/>
      <c r="J27" s="25" t="s">
        <v>78</v>
      </c>
      <c r="K27" s="58"/>
    </row>
    <row r="28" spans="1:12" ht="13.8" thickBot="1" x14ac:dyDescent="0.3">
      <c r="A28" s="60" t="s">
        <v>51</v>
      </c>
      <c r="B28" s="59"/>
      <c r="C28" s="57">
        <f>SUM(B29,B63)</f>
        <v>0</v>
      </c>
      <c r="D28" s="25" t="s">
        <v>35</v>
      </c>
      <c r="E28" s="26"/>
      <c r="G28" s="25" t="s">
        <v>51</v>
      </c>
      <c r="H28" s="59"/>
      <c r="I28" s="57">
        <f>SUM(H29,H63)</f>
        <v>0</v>
      </c>
      <c r="J28" s="25" t="s">
        <v>35</v>
      </c>
      <c r="K28" s="26"/>
    </row>
    <row r="29" spans="1:12" ht="13.8" thickBot="1" x14ac:dyDescent="0.3">
      <c r="A29" s="33" t="s">
        <v>28</v>
      </c>
      <c r="B29" s="34">
        <f>SUM(B6:B28)+B12</f>
        <v>0</v>
      </c>
      <c r="C29" s="14"/>
      <c r="D29" s="33" t="s">
        <v>36</v>
      </c>
      <c r="E29" s="34">
        <f>SUM(E16:E28)</f>
        <v>0</v>
      </c>
      <c r="G29" s="33" t="s">
        <v>28</v>
      </c>
      <c r="H29" s="34">
        <f>SUM(H6:H28)+H12</f>
        <v>0</v>
      </c>
      <c r="I29" s="14"/>
      <c r="J29" s="33" t="s">
        <v>36</v>
      </c>
      <c r="K29" s="34">
        <f>SUM(K16:K28)</f>
        <v>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31</v>
      </c>
      <c r="B31" s="40"/>
      <c r="C31" s="14"/>
      <c r="E31" s="12"/>
      <c r="G31" s="25" t="s">
        <v>31</v>
      </c>
      <c r="H31" s="40"/>
      <c r="I31" s="14"/>
      <c r="K31" s="12"/>
    </row>
    <row r="32" spans="1:12" x14ac:dyDescent="0.25">
      <c r="A32" s="25" t="s">
        <v>32</v>
      </c>
      <c r="B32" s="40"/>
      <c r="C32" s="14"/>
      <c r="E32" s="12"/>
      <c r="G32" s="25" t="s">
        <v>32</v>
      </c>
      <c r="H32" s="40"/>
      <c r="I32" s="14"/>
      <c r="K32" s="12"/>
    </row>
    <row r="33" spans="1:11" x14ac:dyDescent="0.25">
      <c r="A33" s="25" t="s">
        <v>33</v>
      </c>
      <c r="B33" s="40"/>
      <c r="C33" s="14"/>
      <c r="D33" s="51"/>
      <c r="G33" s="25" t="s">
        <v>33</v>
      </c>
      <c r="H33" s="40"/>
      <c r="I33" s="14"/>
      <c r="J33" s="51"/>
    </row>
    <row r="34" spans="1:11" x14ac:dyDescent="0.25">
      <c r="A34" s="25" t="s">
        <v>34</v>
      </c>
      <c r="B34" s="40"/>
      <c r="C34" s="14"/>
      <c r="G34" s="25" t="s">
        <v>34</v>
      </c>
      <c r="H34" s="40"/>
      <c r="I34" s="14"/>
    </row>
    <row r="35" spans="1:11" x14ac:dyDescent="0.25">
      <c r="A35" s="25" t="s">
        <v>81</v>
      </c>
      <c r="B35" s="40"/>
      <c r="G35" s="25" t="s">
        <v>81</v>
      </c>
      <c r="H35" s="40"/>
    </row>
    <row r="36" spans="1:11" x14ac:dyDescent="0.25">
      <c r="A36" s="25" t="s">
        <v>82</v>
      </c>
      <c r="B36" s="40"/>
      <c r="G36" s="25" t="s">
        <v>82</v>
      </c>
      <c r="H36" s="40"/>
    </row>
    <row r="37" spans="1:11" x14ac:dyDescent="0.25">
      <c r="A37" s="25" t="s">
        <v>60</v>
      </c>
      <c r="B37" s="40"/>
      <c r="C37" s="1"/>
      <c r="D37" s="50"/>
      <c r="G37" s="25" t="s">
        <v>60</v>
      </c>
      <c r="H37" s="40"/>
      <c r="I37" s="1"/>
      <c r="J37" s="50"/>
    </row>
    <row r="38" spans="1:11" x14ac:dyDescent="0.25">
      <c r="A38" s="25" t="s">
        <v>53</v>
      </c>
      <c r="B38" s="40"/>
      <c r="C38" s="61"/>
      <c r="D38" s="49"/>
      <c r="E38" s="14"/>
      <c r="G38" s="25" t="s">
        <v>53</v>
      </c>
      <c r="H38" s="40"/>
      <c r="I38" s="61"/>
      <c r="J38" s="49"/>
      <c r="K38" s="14"/>
    </row>
    <row r="39" spans="1:11" x14ac:dyDescent="0.25">
      <c r="A39" s="25" t="s">
        <v>72</v>
      </c>
      <c r="B39" s="40"/>
      <c r="C39" s="1"/>
      <c r="G39" s="25" t="s">
        <v>72</v>
      </c>
      <c r="H39" s="40"/>
      <c r="I39" s="1"/>
    </row>
    <row r="40" spans="1:11" x14ac:dyDescent="0.25">
      <c r="A40" s="25" t="s">
        <v>74</v>
      </c>
      <c r="B40" s="40"/>
      <c r="G40" s="25" t="s">
        <v>74</v>
      </c>
      <c r="H40" s="40"/>
    </row>
    <row r="41" spans="1:11" x14ac:dyDescent="0.25">
      <c r="A41" s="25" t="s">
        <v>79</v>
      </c>
      <c r="B41" s="40"/>
      <c r="C41" s="14"/>
      <c r="G41" s="25" t="s">
        <v>79</v>
      </c>
      <c r="H41" s="40"/>
      <c r="I41" s="14"/>
    </row>
    <row r="42" spans="1:11" x14ac:dyDescent="0.25">
      <c r="A42" s="25" t="s">
        <v>16</v>
      </c>
      <c r="B42" s="40"/>
      <c r="G42" s="25" t="s">
        <v>16</v>
      </c>
      <c r="H42" s="40"/>
    </row>
    <row r="43" spans="1:11" x14ac:dyDescent="0.25">
      <c r="A43" s="25" t="s">
        <v>55</v>
      </c>
      <c r="B43" s="40"/>
      <c r="E43" s="12"/>
      <c r="G43" s="25" t="s">
        <v>55</v>
      </c>
      <c r="H43" s="40"/>
      <c r="K43" s="12"/>
    </row>
    <row r="44" spans="1:11" x14ac:dyDescent="0.25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</row>
    <row r="45" spans="1:11" x14ac:dyDescent="0.25">
      <c r="A45" s="25" t="s">
        <v>50</v>
      </c>
      <c r="B45" s="40"/>
      <c r="E45" s="12"/>
      <c r="G45" s="25" t="s">
        <v>50</v>
      </c>
      <c r="H45" s="40"/>
      <c r="K45" s="12"/>
    </row>
    <row r="46" spans="1:11" x14ac:dyDescent="0.25">
      <c r="A46" s="25" t="s">
        <v>70</v>
      </c>
      <c r="B46" s="40"/>
      <c r="C46" s="14"/>
      <c r="E46" s="12"/>
      <c r="G46" s="25" t="s">
        <v>70</v>
      </c>
      <c r="H46" s="40"/>
      <c r="I46" s="14"/>
      <c r="K46" s="12"/>
    </row>
    <row r="47" spans="1:11" x14ac:dyDescent="0.25">
      <c r="A47" s="25" t="s">
        <v>37</v>
      </c>
      <c r="B47" s="40"/>
      <c r="G47" s="25" t="s">
        <v>37</v>
      </c>
      <c r="H47" s="40"/>
    </row>
    <row r="48" spans="1:11" x14ac:dyDescent="0.25">
      <c r="A48" s="25" t="s">
        <v>87</v>
      </c>
      <c r="B48" s="40"/>
      <c r="E48" s="12"/>
      <c r="G48" s="25" t="s">
        <v>87</v>
      </c>
      <c r="H48" s="40"/>
      <c r="K48" s="12"/>
    </row>
    <row r="49" spans="1:11" x14ac:dyDescent="0.25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</row>
    <row r="50" spans="1:11" x14ac:dyDescent="0.25">
      <c r="A50" s="25" t="s">
        <v>48</v>
      </c>
      <c r="B50" s="40"/>
      <c r="E50" s="12"/>
      <c r="G50" s="25" t="s">
        <v>48</v>
      </c>
      <c r="H50" s="40"/>
      <c r="K50" s="12"/>
    </row>
    <row r="51" spans="1:11" x14ac:dyDescent="0.25">
      <c r="A51" s="25" t="s">
        <v>27</v>
      </c>
      <c r="B51" s="40"/>
      <c r="E51" s="12"/>
      <c r="G51" s="25" t="s">
        <v>27</v>
      </c>
      <c r="H51" s="40"/>
      <c r="K51" s="12"/>
    </row>
    <row r="52" spans="1:11" x14ac:dyDescent="0.25">
      <c r="A52" s="25" t="s">
        <v>89</v>
      </c>
      <c r="B52" s="58"/>
      <c r="C52" s="14"/>
      <c r="E52" s="12"/>
      <c r="G52" s="25" t="s">
        <v>89</v>
      </c>
      <c r="H52" s="58"/>
      <c r="I52" s="14"/>
      <c r="K52" s="12"/>
    </row>
    <row r="53" spans="1:11" x14ac:dyDescent="0.25">
      <c r="A53" s="25" t="s">
        <v>41</v>
      </c>
      <c r="B53" s="40"/>
      <c r="C53" s="61"/>
      <c r="E53" s="12"/>
      <c r="G53" s="25" t="s">
        <v>41</v>
      </c>
      <c r="H53" s="40"/>
      <c r="I53" s="61"/>
      <c r="K53" s="12"/>
    </row>
    <row r="54" spans="1:11" x14ac:dyDescent="0.25">
      <c r="A54" s="25" t="s">
        <v>39</v>
      </c>
      <c r="B54" s="40"/>
      <c r="C54" s="61"/>
      <c r="E54" s="12"/>
      <c r="G54" s="25" t="s">
        <v>39</v>
      </c>
      <c r="H54" s="40"/>
      <c r="I54" s="61"/>
      <c r="K54" s="12"/>
    </row>
    <row r="55" spans="1:11" x14ac:dyDescent="0.25">
      <c r="A55" s="25" t="s">
        <v>40</v>
      </c>
      <c r="B55" s="40"/>
      <c r="C55" s="14"/>
      <c r="E55" s="12"/>
      <c r="G55" s="25" t="s">
        <v>40</v>
      </c>
      <c r="H55" s="40"/>
      <c r="I55" s="14"/>
      <c r="K55" s="12"/>
    </row>
    <row r="56" spans="1:11" x14ac:dyDescent="0.25">
      <c r="A56" s="25" t="s">
        <v>75</v>
      </c>
      <c r="B56" s="40"/>
      <c r="C56" s="14"/>
      <c r="E56" s="12"/>
      <c r="G56" s="25" t="s">
        <v>75</v>
      </c>
      <c r="H56" s="40"/>
      <c r="I56" s="14"/>
      <c r="K56" s="12"/>
    </row>
    <row r="57" spans="1:11" x14ac:dyDescent="0.25">
      <c r="A57" s="25" t="s">
        <v>80</v>
      </c>
      <c r="B57" s="58"/>
      <c r="C57" s="14"/>
      <c r="E57" s="12"/>
      <c r="G57" s="25" t="s">
        <v>80</v>
      </c>
      <c r="H57" s="58"/>
      <c r="I57" s="14"/>
      <c r="K57" s="12"/>
    </row>
    <row r="58" spans="1:11" x14ac:dyDescent="0.25">
      <c r="A58" s="25" t="s">
        <v>83</v>
      </c>
      <c r="B58" s="40"/>
      <c r="C58" s="14"/>
      <c r="G58" s="25" t="s">
        <v>83</v>
      </c>
      <c r="H58" s="40"/>
      <c r="I58" s="14"/>
    </row>
    <row r="59" spans="1:11" x14ac:dyDescent="0.25">
      <c r="A59" s="25" t="s">
        <v>84</v>
      </c>
      <c r="B59" s="40"/>
      <c r="C59" s="14"/>
      <c r="E59" s="12"/>
      <c r="G59" s="25" t="s">
        <v>84</v>
      </c>
      <c r="H59" s="40"/>
      <c r="I59" s="14"/>
      <c r="K59" s="12"/>
    </row>
    <row r="60" spans="1:11" x14ac:dyDescent="0.25">
      <c r="A60" s="25" t="s">
        <v>61</v>
      </c>
      <c r="B60" s="58"/>
      <c r="C60" s="14"/>
      <c r="G60" s="25" t="s">
        <v>61</v>
      </c>
      <c r="H60" s="58"/>
      <c r="I60" s="14"/>
    </row>
    <row r="61" spans="1:11" x14ac:dyDescent="0.25">
      <c r="A61" s="25" t="s">
        <v>59</v>
      </c>
      <c r="B61" s="40"/>
      <c r="C61" s="62"/>
      <c r="G61" s="25" t="s">
        <v>59</v>
      </c>
      <c r="H61" s="40"/>
      <c r="I61" s="62"/>
    </row>
    <row r="62" spans="1:11" ht="13.8" thickBot="1" x14ac:dyDescent="0.3">
      <c r="A62" s="25" t="s">
        <v>35</v>
      </c>
      <c r="B62" s="40"/>
      <c r="G62" s="60" t="s">
        <v>35</v>
      </c>
      <c r="H62" s="58"/>
    </row>
    <row r="63" spans="1:11" ht="13.8" thickBot="1" x14ac:dyDescent="0.3">
      <c r="A63" s="33" t="s">
        <v>36</v>
      </c>
      <c r="B63" s="34">
        <f>SUM(B31:B62)</f>
        <v>0</v>
      </c>
      <c r="G63" s="33" t="s">
        <v>36</v>
      </c>
      <c r="H63" s="34">
        <f>SUM(H31:H62)</f>
        <v>0</v>
      </c>
    </row>
    <row r="64" spans="1:11" ht="13.8" thickBot="1" x14ac:dyDescent="0.3">
      <c r="A64" s="30"/>
      <c r="B64" s="36"/>
      <c r="G64" s="30"/>
      <c r="H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2001-11-14T19:58:29Z</cp:lastPrinted>
  <dcterms:created xsi:type="dcterms:W3CDTF">2000-09-26T13:26:15Z</dcterms:created>
  <dcterms:modified xsi:type="dcterms:W3CDTF">2023-09-10T11:13:45Z</dcterms:modified>
</cp:coreProperties>
</file>