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J20" i="9"/>
  <c r="Z21" i="9"/>
  <c r="AG21" i="9"/>
  <c r="AJ21" i="9"/>
  <c r="Z22" i="9"/>
  <c r="AG22" i="9"/>
  <c r="AJ22" i="9"/>
  <c r="Z23" i="9"/>
  <c r="AG23" i="9"/>
  <c r="AJ23" i="9"/>
  <c r="Z24" i="9"/>
  <c r="AG24" i="9"/>
  <c r="AJ24" i="9"/>
  <c r="Z25" i="9"/>
  <c r="AJ25" i="9"/>
  <c r="Z26" i="9"/>
  <c r="AJ26" i="9"/>
  <c r="C27" i="9"/>
  <c r="Z27" i="9"/>
  <c r="AJ27" i="9"/>
  <c r="B28" i="9"/>
  <c r="Z28" i="9"/>
  <c r="AJ28" i="9"/>
  <c r="E29" i="9"/>
  <c r="Z29" i="9"/>
  <c r="AJ29" i="9"/>
  <c r="Z30" i="9"/>
  <c r="AJ30" i="9"/>
  <c r="Z31" i="9"/>
  <c r="AJ31" i="9"/>
  <c r="B4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<sst xmlns="http://schemas.openxmlformats.org/spreadsheetml/2006/main" count="279" uniqueCount="74">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</sst>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1-4101-A004-BD173CC1984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1-4101-A004-BD173CC1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1816"/>
        <c:axId val="1"/>
      </c:lineChart>
      <c:catAx>
        <c:axId val="188931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318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71-40B5-B520-3164E41A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8208"/>
        <c:axId val="1"/>
      </c:lineChart>
      <c:catAx>
        <c:axId val="1895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382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1-4C40-BD1E-812F061D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0176"/>
        <c:axId val="1"/>
      </c:lineChart>
      <c:catAx>
        <c:axId val="18954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401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BD-4FB9-A2D4-78096F46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3944"/>
        <c:axId val="1"/>
      </c:lineChart>
      <c:catAx>
        <c:axId val="1895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33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C-42D5-9D5E-012800E57C5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C-42D5-9D5E-012800E5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9520"/>
        <c:axId val="1"/>
      </c:lineChart>
      <c:catAx>
        <c:axId val="189539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395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3-464A-8B7E-7884635B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4272"/>
        <c:axId val="1"/>
      </c:lineChart>
      <c:dateAx>
        <c:axId val="189534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34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3-40C4-9724-F7C71407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3496"/>
        <c:axId val="1"/>
      </c:lineChart>
      <c:catAx>
        <c:axId val="189833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34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A1-4118-BDDF-C5B9FA82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8416"/>
        <c:axId val="1"/>
      </c:lineChart>
      <c:catAx>
        <c:axId val="1898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84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02-434F-9462-F24C5923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9072"/>
        <c:axId val="1"/>
      </c:lineChart>
      <c:catAx>
        <c:axId val="1898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9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93-4267-AAFE-3A02E0A9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7104"/>
        <c:axId val="1"/>
      </c:lineChart>
      <c:catAx>
        <c:axId val="18983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71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1-498A-8982-4CBBDF76665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1-498A-8982-4CBBDF76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3824"/>
        <c:axId val="1"/>
      </c:lineChart>
      <c:catAx>
        <c:axId val="189833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3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4-4934-82BB-B50A0DDB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4256"/>
        <c:axId val="1"/>
      </c:lineChart>
      <c:dateAx>
        <c:axId val="189034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34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0-45BE-9D18-EAFB8609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8848"/>
        <c:axId val="1"/>
      </c:lineChart>
      <c:dateAx>
        <c:axId val="190088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88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5-4C7A-A0DB-5FFEC614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5240"/>
        <c:axId val="1"/>
      </c:lineChart>
      <c:catAx>
        <c:axId val="190085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852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6F-42C2-A645-883DA80F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1144"/>
        <c:axId val="1"/>
      </c:lineChart>
      <c:catAx>
        <c:axId val="19009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11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67-4141-907C-CE500CD3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2456"/>
        <c:axId val="1"/>
      </c:lineChart>
      <c:catAx>
        <c:axId val="1900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24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BC-45DF-AB84-1992E8E2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8520"/>
        <c:axId val="1"/>
      </c:lineChart>
      <c:catAx>
        <c:axId val="19008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88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F-4880-9311-66BF343FBFF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F-4880-9311-66BF343F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4040"/>
        <c:axId val="1"/>
      </c:lineChart>
      <c:catAx>
        <c:axId val="189954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540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29A-83AF-F97BEE7D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9288"/>
        <c:axId val="1"/>
      </c:lineChart>
      <c:dateAx>
        <c:axId val="189959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59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E-4F8D-BD0D-2615F5B9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2072"/>
        <c:axId val="1"/>
      </c:lineChart>
      <c:catAx>
        <c:axId val="189952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520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91-4FE7-A9BF-F4358132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4696"/>
        <c:axId val="1"/>
      </c:lineChart>
      <c:catAx>
        <c:axId val="18995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546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B5-4942-96F3-F2B55195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4552"/>
        <c:axId val="1"/>
      </c:lineChart>
      <c:catAx>
        <c:axId val="19070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4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B-4EDA-A301-640074C2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3168"/>
        <c:axId val="1"/>
      </c:lineChart>
      <c:catAx>
        <c:axId val="189083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31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60-424F-8993-AD7AB7BE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1272"/>
        <c:axId val="1"/>
      </c:lineChart>
      <c:catAx>
        <c:axId val="19070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1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81F-BDFE-819CEC47ED5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3-481F-BDFE-819CEC47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3568"/>
        <c:axId val="1"/>
      </c:lineChart>
      <c:catAx>
        <c:axId val="1907035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356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6344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5-46CE-8EAA-CA69BD2D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0288"/>
        <c:axId val="1"/>
      </c:lineChart>
      <c:dateAx>
        <c:axId val="190700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0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A-4AA7-85B6-5D33B231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8320"/>
        <c:axId val="1"/>
      </c:lineChart>
      <c:catAx>
        <c:axId val="1906983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83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280162.4192</c:v>
                </c:pt>
                <c:pt idx="19">
                  <c:v>280162.4192</c:v>
                </c:pt>
                <c:pt idx="20">
                  <c:v>280162.4192</c:v>
                </c:pt>
                <c:pt idx="21">
                  <c:v>280162.4192</c:v>
                </c:pt>
                <c:pt idx="22">
                  <c:v>280162.4192</c:v>
                </c:pt>
                <c:pt idx="23">
                  <c:v>280162.4192</c:v>
                </c:pt>
                <c:pt idx="24">
                  <c:v>280162.4192</c:v>
                </c:pt>
                <c:pt idx="25">
                  <c:v>280162.4192</c:v>
                </c:pt>
                <c:pt idx="26">
                  <c:v>280162.4192</c:v>
                </c:pt>
                <c:pt idx="27">
                  <c:v>280162.4192</c:v>
                </c:pt>
                <c:pt idx="28">
                  <c:v>280162.4192</c:v>
                </c:pt>
                <c:pt idx="29">
                  <c:v>280162.4192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8B-4F9D-BF07-159216B9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5728"/>
        <c:axId val="1"/>
      </c:lineChart>
      <c:catAx>
        <c:axId val="190935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57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E2-4C74-884D-89C5F9BC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3432"/>
        <c:axId val="1"/>
      </c:lineChart>
      <c:catAx>
        <c:axId val="190933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3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0B-446F-B0BA-E9EE411D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3760"/>
        <c:axId val="1"/>
      </c:lineChart>
      <c:catAx>
        <c:axId val="19093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3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AC-47B8-8A6B-D95AF1E3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6104"/>
        <c:axId val="1"/>
      </c:lineChart>
      <c:catAx>
        <c:axId val="18861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16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0A-4B29-8065-4216A6D0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1576"/>
        <c:axId val="1"/>
      </c:lineChart>
      <c:catAx>
        <c:axId val="1892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01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08-4B15-AEBF-18848DFD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5672"/>
        <c:axId val="1"/>
      </c:lineChart>
      <c:catAx>
        <c:axId val="18919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95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59C-AB24-B5A0912600C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59C-AB24-B5A09126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9936"/>
        <c:axId val="1"/>
      </c:lineChart>
      <c:catAx>
        <c:axId val="189199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999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E6C-BC86-AFDD819D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1904"/>
        <c:axId val="1"/>
      </c:lineChart>
      <c:dateAx>
        <c:axId val="189201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01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0AA-B301-5489CB50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9280"/>
        <c:axId val="1"/>
      </c:lineChart>
      <c:catAx>
        <c:axId val="189199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992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37000</v>
      </c>
      <c r="G1" s="2" t="s">
        <v>0</v>
      </c>
      <c r="H1" s="3">
        <f ca="1">TODAY()</f>
        <v>37000</v>
      </c>
    </row>
    <row r="2" spans="1:12" ht="13.8" thickBot="1" x14ac:dyDescent="0.3">
      <c r="A2" s="45" t="s">
        <v>12</v>
      </c>
      <c r="B2" s="46">
        <f ca="1">TODAY()+2</f>
        <v>37002</v>
      </c>
      <c r="G2" s="2" t="s">
        <v>12</v>
      </c>
      <c r="H2" s="3">
        <f ca="1">TODAY()+3</f>
        <v>37003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37000</v>
      </c>
      <c r="F1" s="4" t="s">
        <v>1</v>
      </c>
      <c r="G1" s="5">
        <v>390000</v>
      </c>
      <c r="H1" s="6"/>
      <c r="I1" s="7" t="s">
        <v>2</v>
      </c>
      <c r="J1" s="8">
        <v>52000</v>
      </c>
      <c r="O1" s="44" t="s">
        <v>3</v>
      </c>
      <c r="P1" s="11">
        <f ca="1">TODAY()+2</f>
        <v>37002</v>
      </c>
      <c r="Q1" s="12">
        <v>240000</v>
      </c>
      <c r="S1" s="44" t="s">
        <v>4</v>
      </c>
      <c r="T1" s="11">
        <f ca="1">TODAY()+2</f>
        <v>37002</v>
      </c>
      <c r="U1" s="12">
        <v>36000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37001</v>
      </c>
      <c r="D2" s="14"/>
      <c r="P2" s="11">
        <f ca="1">TODAY()+3</f>
        <v>37003</v>
      </c>
      <c r="Q2" s="12">
        <v>330000</v>
      </c>
      <c r="T2" s="11">
        <f ca="1">TODAY()+3</f>
        <v>37003</v>
      </c>
      <c r="U2" s="12">
        <v>58000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36999</v>
      </c>
      <c r="L3" s="23">
        <f ca="1">TODAY()</f>
        <v>37000</v>
      </c>
      <c r="M3" s="24" t="s">
        <v>20</v>
      </c>
      <c r="P3" s="11">
        <f ca="1">TODAY()+4</f>
        <v>37004</v>
      </c>
      <c r="Q3" s="12">
        <v>360000</v>
      </c>
      <c r="T3" s="11">
        <f ca="1">TODAY()+4</f>
        <v>37004</v>
      </c>
      <c r="U3" s="12">
        <v>63000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8" thickBot="1" x14ac:dyDescent="0.3">
      <c r="A4" s="2" t="s">
        <v>16</v>
      </c>
      <c r="B4" s="16">
        <v>52</v>
      </c>
      <c r="C4" s="17">
        <v>35</v>
      </c>
      <c r="D4" s="18">
        <f>AVERAGE(B4,C4)</f>
        <v>43.5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f>3172*2</f>
        <v>6344</v>
      </c>
      <c r="M5" s="29">
        <f>+L5-K5</f>
        <v>6344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8" thickBot="1" x14ac:dyDescent="0.3">
      <c r="A6" s="25" t="s">
        <v>21</v>
      </c>
      <c r="B6" s="26">
        <v>-270000</v>
      </c>
      <c r="C6" s="12">
        <v>-299000</v>
      </c>
      <c r="D6" s="25" t="s">
        <v>22</v>
      </c>
      <c r="E6" s="26">
        <v>-42000</v>
      </c>
      <c r="F6" s="12">
        <v>-44000</v>
      </c>
      <c r="H6" s="12"/>
      <c r="J6" s="30" t="s">
        <v>28</v>
      </c>
      <c r="K6" s="40">
        <f>(+K4-K5)/2</f>
        <v>0</v>
      </c>
      <c r="L6" s="31">
        <f>(+L4-L5)/2</f>
        <v>-3172</v>
      </c>
      <c r="M6" s="32">
        <f>+L6-K6</f>
        <v>-3172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5">
      <c r="A9" s="25" t="s">
        <v>69</v>
      </c>
      <c r="B9" s="26">
        <v>-60000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-12681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5">
      <c r="A12" s="25" t="s">
        <v>29</v>
      </c>
      <c r="B12" s="26">
        <f>-170994-79006</f>
        <v>-250000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-110314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5">
      <c r="A18" s="25" t="s">
        <v>34</v>
      </c>
      <c r="B18" s="26">
        <v>-138679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5">
      <c r="A19" s="25" t="s">
        <v>30</v>
      </c>
      <c r="B19" s="26">
        <v>0</v>
      </c>
      <c r="C19" s="42"/>
      <c r="D19" s="25" t="s">
        <v>41</v>
      </c>
      <c r="E19" s="26">
        <v>29203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605000+101000</f>
        <v>706000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3172*2</f>
        <v>6344</v>
      </c>
      <c r="Y20" s="14">
        <v>0</v>
      </c>
      <c r="Z20" s="13">
        <f t="shared" si="1"/>
        <v>280162.4192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/>
      <c r="AJ20" s="15">
        <f t="shared" si="2"/>
        <v>37000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v>0</v>
      </c>
      <c r="Y21" s="14">
        <v>0</v>
      </c>
      <c r="Z21" s="13">
        <f t="shared" si="1"/>
        <v>280162.4192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/>
      <c r="AJ21" s="15">
        <f t="shared" si="2"/>
        <v>37001</v>
      </c>
      <c r="AK21" s="12"/>
      <c r="AL21" s="12"/>
      <c r="AM21" s="12"/>
    </row>
    <row r="22" spans="1:39" x14ac:dyDescent="0.25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v>0</v>
      </c>
      <c r="Y22" s="14">
        <v>0</v>
      </c>
      <c r="Z22" s="13">
        <f t="shared" si="1"/>
        <v>280162.4192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/>
      <c r="AJ22" s="15">
        <f t="shared" si="2"/>
        <v>37002</v>
      </c>
      <c r="AK22" s="12"/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v>0</v>
      </c>
      <c r="Y23" s="14">
        <v>0</v>
      </c>
      <c r="Z23" s="13">
        <f t="shared" si="1"/>
        <v>280162.4192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/>
      <c r="AJ23" s="15">
        <f t="shared" si="2"/>
        <v>37003</v>
      </c>
      <c r="AK23" s="12"/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v>0</v>
      </c>
      <c r="Y24" s="14">
        <v>0</v>
      </c>
      <c r="Z24" s="13">
        <f t="shared" si="1"/>
        <v>280162.4192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/>
      <c r="AJ24" s="15">
        <f t="shared" si="2"/>
        <v>37004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v>0</v>
      </c>
      <c r="Y25" s="14">
        <v>0</v>
      </c>
      <c r="Z25" s="13">
        <f t="shared" si="1"/>
        <v>280162.4192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/>
      <c r="AH25" s="12"/>
      <c r="AJ25" s="15">
        <f t="shared" si="2"/>
        <v>37005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280162.4192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/>
      <c r="AH26" s="12"/>
      <c r="AJ26" s="15">
        <f t="shared" si="2"/>
        <v>37006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0</v>
      </c>
      <c r="C27" s="14">
        <f>+B28+B57</f>
        <v>0</v>
      </c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280162.4192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/>
      <c r="AH27" s="12"/>
      <c r="AJ27" s="15">
        <f t="shared" si="2"/>
        <v>37007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-758679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280162.4192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/>
      <c r="AH28" s="12"/>
      <c r="AJ28" s="15">
        <f t="shared" si="2"/>
        <v>37008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110314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280162.4192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/>
      <c r="AH29" s="12"/>
      <c r="AJ29" s="15">
        <f t="shared" si="2"/>
        <v>37009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187907</v>
      </c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280162.4192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/>
      <c r="AH30" s="12"/>
      <c r="AJ30" s="15">
        <f t="shared" si="2"/>
        <v>37010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280162.4192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41</v>
      </c>
      <c r="B33" s="41">
        <v>241966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46900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f>79006</f>
        <v>79006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6900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25000</v>
      </c>
      <c r="C49" s="14" t="s">
        <v>17</v>
      </c>
      <c r="E49" s="12"/>
    </row>
    <row r="50" spans="1:5" x14ac:dyDescent="0.25">
      <c r="A50" s="25" t="s">
        <v>48</v>
      </c>
      <c r="B50" s="41">
        <v>20000</v>
      </c>
      <c r="E50" s="12"/>
    </row>
    <row r="51" spans="1:5" x14ac:dyDescent="0.25">
      <c r="A51" s="25" t="s">
        <v>49</v>
      </c>
      <c r="B51" s="41">
        <v>25000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51</v>
      </c>
      <c r="B53" s="41">
        <v>0</v>
      </c>
      <c r="E53" s="12"/>
    </row>
    <row r="54" spans="1:5" x14ac:dyDescent="0.25">
      <c r="A54" s="25" t="s">
        <v>50</v>
      </c>
      <c r="B54" s="41">
        <v>0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758679</v>
      </c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2023-09-10T11:13:50Z</dcterms:modified>
</cp:coreProperties>
</file>